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768AC265-416F-42B5-92C7-8ECF2A70EF46}" xr6:coauthVersionLast="47" xr6:coauthVersionMax="47" xr10:uidLastSave="{00000000-0000-0000-0000-000000000000}"/>
  <bookViews>
    <workbookView xWindow="-120" yWindow="-120" windowWidth="38640" windowHeight="15990" firstSheet="10" activeTab="17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Results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N26" i="6" s="1"/>
  <c r="I26" i="6"/>
  <c r="H26" i="6"/>
  <c r="G26" i="6"/>
  <c r="F26" i="6"/>
  <c r="J15" i="5"/>
  <c r="I15" i="5"/>
  <c r="H15" i="5"/>
  <c r="G15" i="5"/>
  <c r="F15" i="5"/>
  <c r="L120" i="17"/>
  <c r="L121" i="17" s="1"/>
  <c r="L122" i="17" s="1"/>
  <c r="L123" i="17" s="1"/>
  <c r="L124" i="17" s="1"/>
  <c r="L125" i="17" s="1"/>
  <c r="L126" i="17" s="1"/>
  <c r="L127" i="17" s="1"/>
  <c r="L128" i="17" s="1"/>
  <c r="L129" i="17" s="1"/>
  <c r="L130" i="17" s="1"/>
  <c r="L131" i="17" s="1"/>
  <c r="L132" i="17" s="1"/>
  <c r="L133" i="17" s="1"/>
  <c r="L134" i="17" s="1"/>
  <c r="L135" i="17" s="1"/>
  <c r="L136" i="17" s="1"/>
  <c r="L137" i="17" s="1"/>
  <c r="L138" i="17" s="1"/>
  <c r="L139" i="17" s="1"/>
  <c r="L140" i="17" s="1"/>
  <c r="L89" i="17"/>
  <c r="L90" i="17" s="1"/>
  <c r="L91" i="17" s="1"/>
  <c r="L92" i="17" s="1"/>
  <c r="L93" i="17" s="1"/>
  <c r="L94" i="17" s="1"/>
  <c r="L95" i="17" s="1"/>
  <c r="L96" i="17" s="1"/>
  <c r="L97" i="17" s="1"/>
  <c r="L98" i="17" s="1"/>
  <c r="L99" i="17" s="1"/>
  <c r="L100" i="17" s="1"/>
  <c r="L101" i="17" s="1"/>
  <c r="L102" i="17" s="1"/>
  <c r="L103" i="17" s="1"/>
  <c r="L104" i="17" s="1"/>
  <c r="L105" i="17" s="1"/>
  <c r="L106" i="17" s="1"/>
  <c r="L107" i="17" s="1"/>
  <c r="L108" i="17" s="1"/>
  <c r="L109" i="17" s="1"/>
  <c r="L110" i="17" s="1"/>
  <c r="G97" i="17"/>
  <c r="G93" i="17"/>
  <c r="G165" i="17"/>
  <c r="G133" i="17"/>
  <c r="L9" i="13"/>
  <c r="L10" i="13" s="1"/>
  <c r="L11" i="13" s="1"/>
  <c r="L12" i="13" s="1"/>
  <c r="L13" i="13" s="1"/>
  <c r="L14" i="13" s="1"/>
  <c r="L63" i="17"/>
  <c r="L64" i="17" s="1"/>
  <c r="L65" i="17" s="1"/>
  <c r="L66" i="17" s="1"/>
  <c r="L67" i="17" s="1"/>
  <c r="L68" i="17" s="1"/>
  <c r="L69" i="17" s="1"/>
  <c r="L70" i="17" s="1"/>
  <c r="L71" i="17" s="1"/>
  <c r="L72" i="17" s="1"/>
  <c r="L73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L84" i="17" s="1"/>
  <c r="L85" i="17" s="1"/>
  <c r="L86" i="17" s="1"/>
  <c r="L4" i="17"/>
  <c r="L5" i="17" s="1"/>
  <c r="L6" i="17" s="1"/>
  <c r="L7" i="17" s="1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L38" i="17" s="1"/>
  <c r="L39" i="17" s="1"/>
  <c r="L40" i="17" s="1"/>
  <c r="L41" i="17" s="1"/>
  <c r="L42" i="17" s="1"/>
  <c r="L43" i="17" s="1"/>
  <c r="L44" i="17" s="1"/>
  <c r="L45" i="17" s="1"/>
  <c r="L46" i="17" s="1"/>
  <c r="L47" i="17" s="1"/>
  <c r="L48" i="17" s="1"/>
  <c r="L49" i="17" s="1"/>
  <c r="L50" i="17" s="1"/>
  <c r="L51" i="17" s="1"/>
  <c r="L52" i="17" s="1"/>
  <c r="L53" i="17" s="1"/>
  <c r="L54" i="17" s="1"/>
  <c r="L55" i="17" s="1"/>
  <c r="L56" i="17" s="1"/>
  <c r="L57" i="17" s="1"/>
  <c r="L91" i="16"/>
  <c r="L92" i="16" s="1"/>
  <c r="L93" i="16" s="1"/>
  <c r="L94" i="16" s="1"/>
  <c r="L95" i="16" s="1"/>
  <c r="L96" i="16" s="1"/>
  <c r="L97" i="16" s="1"/>
  <c r="L98" i="16" s="1"/>
  <c r="L99" i="16" s="1"/>
  <c r="L100" i="16" s="1"/>
  <c r="L101" i="16" s="1"/>
  <c r="L102" i="16" s="1"/>
  <c r="L103" i="16" s="1"/>
  <c r="L104" i="16" s="1"/>
  <c r="L105" i="16" s="1"/>
  <c r="L106" i="16" s="1"/>
  <c r="L107" i="16" s="1"/>
  <c r="L108" i="16" s="1"/>
  <c r="L109" i="16" s="1"/>
  <c r="L110" i="16" s="1"/>
  <c r="L111" i="16" s="1"/>
  <c r="L112" i="16" s="1"/>
  <c r="L113" i="16" s="1"/>
  <c r="L114" i="16" s="1"/>
  <c r="L115" i="16" s="1"/>
  <c r="L116" i="16" s="1"/>
  <c r="L117" i="16" s="1"/>
  <c r="L65" i="16"/>
  <c r="L66" i="16" s="1"/>
  <c r="L67" i="16" s="1"/>
  <c r="L68" i="16" s="1"/>
  <c r="L69" i="16" s="1"/>
  <c r="L70" i="16" s="1"/>
  <c r="L71" i="16" s="1"/>
  <c r="L72" i="16" s="1"/>
  <c r="L73" i="16" s="1"/>
  <c r="L74" i="16" s="1"/>
  <c r="L75" i="16" s="1"/>
  <c r="L76" i="16" s="1"/>
  <c r="L77" i="16" s="1"/>
  <c r="L78" i="16" s="1"/>
  <c r="L79" i="16" s="1"/>
  <c r="L80" i="16" s="1"/>
  <c r="L81" i="16" s="1"/>
  <c r="L82" i="16" s="1"/>
  <c r="L83" i="16" s="1"/>
  <c r="L84" i="16" s="1"/>
  <c r="L85" i="16" s="1"/>
  <c r="L86" i="16" s="1"/>
  <c r="L87" i="16" s="1"/>
  <c r="L88" i="16" s="1"/>
  <c r="L29" i="16"/>
  <c r="L30" i="16" s="1"/>
  <c r="L31" i="16" s="1"/>
  <c r="L32" i="16" s="1"/>
  <c r="L33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L58" i="16" s="1"/>
  <c r="L59" i="16" s="1"/>
  <c r="L60" i="16" s="1"/>
  <c r="L61" i="16" s="1"/>
  <c r="L62" i="16" s="1"/>
  <c r="L4" i="16"/>
  <c r="L5" i="16" s="1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G71" i="16"/>
  <c r="H71" i="16"/>
  <c r="I71" i="16"/>
  <c r="J71" i="16"/>
  <c r="K71" i="16"/>
  <c r="G11" i="16"/>
  <c r="H11" i="16"/>
  <c r="I11" i="16"/>
  <c r="J11" i="16"/>
  <c r="K11" i="16"/>
  <c r="G17" i="16"/>
  <c r="H17" i="16"/>
  <c r="I17" i="16"/>
  <c r="J17" i="16"/>
  <c r="K17" i="16"/>
  <c r="G18" i="16"/>
  <c r="H18" i="16"/>
  <c r="I18" i="16"/>
  <c r="J18" i="16"/>
  <c r="K18" i="16"/>
  <c r="G61" i="16"/>
  <c r="H61" i="16"/>
  <c r="I61" i="16"/>
  <c r="J61" i="16"/>
  <c r="K61" i="16"/>
  <c r="G62" i="16"/>
  <c r="H62" i="16"/>
  <c r="I62" i="16"/>
  <c r="J62" i="16"/>
  <c r="K62" i="16"/>
  <c r="G33" i="16"/>
  <c r="H33" i="16"/>
  <c r="I33" i="16"/>
  <c r="J33" i="16"/>
  <c r="K33" i="16"/>
  <c r="G60" i="16"/>
  <c r="H60" i="16"/>
  <c r="I60" i="16"/>
  <c r="J60" i="16"/>
  <c r="K60" i="16"/>
  <c r="G59" i="16"/>
  <c r="H59" i="16"/>
  <c r="I59" i="16"/>
  <c r="J59" i="16"/>
  <c r="K59" i="16"/>
  <c r="G114" i="16"/>
  <c r="H114" i="16"/>
  <c r="I114" i="16"/>
  <c r="J114" i="16"/>
  <c r="K114" i="16"/>
  <c r="G48" i="16"/>
  <c r="H48" i="16"/>
  <c r="I48" i="16"/>
  <c r="J48" i="16"/>
  <c r="K48" i="16"/>
  <c r="G51" i="16"/>
  <c r="H51" i="16"/>
  <c r="I51" i="16"/>
  <c r="J51" i="16"/>
  <c r="K51" i="16"/>
  <c r="G109" i="16"/>
  <c r="H109" i="16"/>
  <c r="I109" i="16"/>
  <c r="J109" i="16"/>
  <c r="K109" i="16"/>
  <c r="G76" i="16"/>
  <c r="H76" i="16"/>
  <c r="I76" i="16"/>
  <c r="J76" i="16"/>
  <c r="K76" i="16"/>
  <c r="L42" i="15"/>
  <c r="L43" i="15" s="1"/>
  <c r="L44" i="15" s="1"/>
  <c r="L45" i="15" s="1"/>
  <c r="L46" i="15" s="1"/>
  <c r="L47" i="15" s="1"/>
  <c r="L48" i="15" s="1"/>
  <c r="L49" i="15" s="1"/>
  <c r="L50" i="15" s="1"/>
  <c r="L51" i="15" s="1"/>
  <c r="L52" i="15" s="1"/>
  <c r="L53" i="15" s="1"/>
  <c r="L17" i="15"/>
  <c r="L18" i="15" s="1"/>
  <c r="L19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8" i="15"/>
  <c r="L9" i="15" s="1"/>
  <c r="L10" i="15" s="1"/>
  <c r="L11" i="15" s="1"/>
  <c r="L12" i="15" s="1"/>
  <c r="L13" i="15" s="1"/>
  <c r="L14" i="15" s="1"/>
  <c r="L58" i="14"/>
  <c r="L59" i="14" s="1"/>
  <c r="L60" i="14" s="1"/>
  <c r="L61" i="14" s="1"/>
  <c r="L62" i="14" s="1"/>
  <c r="L63" i="14" s="1"/>
  <c r="L50" i="14" s="1"/>
  <c r="L65" i="14" s="1"/>
  <c r="L66" i="14" s="1"/>
  <c r="L67" i="14" s="1"/>
  <c r="L68" i="14" s="1"/>
  <c r="L69" i="14" s="1"/>
  <c r="L70" i="14" s="1"/>
  <c r="L71" i="14" s="1"/>
  <c r="L72" i="14" s="1"/>
  <c r="L73" i="14" s="1"/>
  <c r="L74" i="14" s="1"/>
  <c r="L75" i="14" s="1"/>
  <c r="L76" i="14" s="1"/>
  <c r="L77" i="14" s="1"/>
  <c r="L78" i="14" s="1"/>
  <c r="L36" i="14"/>
  <c r="L37" i="14" s="1"/>
  <c r="L38" i="14" s="1"/>
  <c r="L39" i="14" s="1"/>
  <c r="L40" i="14" s="1"/>
  <c r="L41" i="14" s="1"/>
  <c r="L42" i="14" s="1"/>
  <c r="L43" i="14" s="1"/>
  <c r="L44" i="14" s="1"/>
  <c r="L45" i="14" s="1"/>
  <c r="L46" i="14" s="1"/>
  <c r="L47" i="14" s="1"/>
  <c r="L48" i="14" s="1"/>
  <c r="L49" i="14" s="1"/>
  <c r="L51" i="14" s="1"/>
  <c r="L52" i="14" s="1"/>
  <c r="L53" i="14" s="1"/>
  <c r="L54" i="14" s="1"/>
  <c r="L35" i="14"/>
  <c r="L14" i="14"/>
  <c r="L15" i="14" s="1"/>
  <c r="L16" i="14" s="1"/>
  <c r="L17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17" i="12"/>
  <c r="L18" i="12" s="1"/>
  <c r="L19" i="12" s="1"/>
  <c r="L20" i="12" s="1"/>
  <c r="L21" i="12" s="1"/>
  <c r="L22" i="12" s="1"/>
  <c r="L23" i="12" s="1"/>
  <c r="L24" i="12" s="1"/>
  <c r="L25" i="12" s="1"/>
  <c r="K97" i="10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75" i="10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30" i="10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3" i="10"/>
  <c r="K4" i="10" s="1"/>
  <c r="K5" i="10" s="1"/>
  <c r="K6" i="10" s="1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34" i="9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33" i="9"/>
  <c r="K25" i="9"/>
  <c r="K26" i="9"/>
  <c r="K27" i="9" s="1"/>
  <c r="K28" i="9" s="1"/>
  <c r="K29" i="9" s="1"/>
  <c r="K30" i="9" s="1"/>
  <c r="K31" i="9" s="1"/>
  <c r="K24" i="9"/>
  <c r="K4" i="9"/>
  <c r="K5" i="9"/>
  <c r="K6" i="9" s="1"/>
  <c r="K7" i="9" s="1"/>
  <c r="K8" i="9" s="1"/>
  <c r="K9" i="9" s="1"/>
  <c r="K10" i="9" s="1"/>
  <c r="K11" i="9" s="1"/>
  <c r="K12" i="9" s="1"/>
  <c r="K13" i="9" s="1"/>
  <c r="K14" i="9" s="1"/>
  <c r="K3" i="9"/>
  <c r="K25" i="8"/>
  <c r="K26" i="8" s="1"/>
  <c r="K27" i="8" s="1"/>
  <c r="K28" i="8" s="1"/>
  <c r="K29" i="8" s="1"/>
  <c r="K30" i="8" s="1"/>
  <c r="K31" i="8" s="1"/>
  <c r="K32" i="8" s="1"/>
  <c r="K24" i="8"/>
  <c r="K9" i="8"/>
  <c r="K10" i="8" s="1"/>
  <c r="K11" i="8" s="1"/>
  <c r="K12" i="8" s="1"/>
  <c r="K13" i="8" s="1"/>
  <c r="K14" i="8" s="1"/>
  <c r="K15" i="8" s="1"/>
  <c r="K74" i="7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73" i="7"/>
  <c r="K59" i="7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58" i="7"/>
  <c r="K26" i="7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31" i="5"/>
  <c r="K32" i="5" s="1"/>
  <c r="K33" i="5" s="1"/>
  <c r="K34" i="5" s="1"/>
  <c r="K35" i="5" s="1"/>
  <c r="K36" i="5" s="1"/>
  <c r="K37" i="5" s="1"/>
  <c r="K38" i="5" s="1"/>
  <c r="K18" i="5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116" i="4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88" i="4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3" i="4" s="1"/>
  <c r="K104" i="4" s="1"/>
  <c r="K105" i="4" s="1"/>
  <c r="K106" i="4" s="1"/>
  <c r="K107" i="4" s="1"/>
  <c r="K31" i="4"/>
  <c r="K32" i="4" s="1"/>
  <c r="K33" i="4" s="1"/>
  <c r="K34" i="4" s="1"/>
  <c r="K35" i="4" s="1"/>
  <c r="K36" i="4" s="1"/>
  <c r="K37" i="4" s="1"/>
  <c r="K38" i="4" s="1"/>
  <c r="K39" i="4" s="1"/>
  <c r="K42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J5" i="2"/>
  <c r="I5" i="2"/>
  <c r="H5" i="2"/>
  <c r="G5" i="2"/>
  <c r="F5" i="2"/>
  <c r="J7" i="2"/>
  <c r="I7" i="2"/>
  <c r="H7" i="2"/>
  <c r="G7" i="2"/>
  <c r="F7" i="2"/>
  <c r="J8" i="2"/>
  <c r="I8" i="2"/>
  <c r="H8" i="2"/>
  <c r="G8" i="2"/>
  <c r="F8" i="2"/>
  <c r="J3" i="2"/>
  <c r="I3" i="2"/>
  <c r="H3" i="2"/>
  <c r="G3" i="2"/>
  <c r="F3" i="2"/>
  <c r="J4" i="2"/>
  <c r="I4" i="2"/>
  <c r="H4" i="2"/>
  <c r="G4" i="2"/>
  <c r="F4" i="2"/>
  <c r="J6" i="2"/>
  <c r="I6" i="2"/>
  <c r="H6" i="2"/>
  <c r="G6" i="2"/>
  <c r="F6" i="2"/>
  <c r="J2" i="2"/>
  <c r="I2" i="2"/>
  <c r="H2" i="2"/>
  <c r="G2" i="2"/>
  <c r="F2" i="2"/>
  <c r="K105" i="17"/>
  <c r="J105" i="17"/>
  <c r="I105" i="17"/>
  <c r="H105" i="17"/>
  <c r="G105" i="17"/>
  <c r="K129" i="17"/>
  <c r="J129" i="17"/>
  <c r="I129" i="17"/>
  <c r="H129" i="17"/>
  <c r="G129" i="17"/>
  <c r="K156" i="17"/>
  <c r="J156" i="17"/>
  <c r="I156" i="17"/>
  <c r="H156" i="17"/>
  <c r="G156" i="17"/>
  <c r="K146" i="17"/>
  <c r="J146" i="17"/>
  <c r="I146" i="17"/>
  <c r="H146" i="17"/>
  <c r="G146" i="17"/>
  <c r="K111" i="17"/>
  <c r="J111" i="17"/>
  <c r="I111" i="17"/>
  <c r="H111" i="17"/>
  <c r="G111" i="17"/>
  <c r="K92" i="17"/>
  <c r="J92" i="17"/>
  <c r="I92" i="17"/>
  <c r="H92" i="17"/>
  <c r="G92" i="17"/>
  <c r="K113" i="17"/>
  <c r="J113" i="17"/>
  <c r="I113" i="17"/>
  <c r="H113" i="17"/>
  <c r="G113" i="17"/>
  <c r="K89" i="17"/>
  <c r="J89" i="17"/>
  <c r="I89" i="17"/>
  <c r="H89" i="17"/>
  <c r="G89" i="17"/>
  <c r="K91" i="17"/>
  <c r="J91" i="17"/>
  <c r="I91" i="17"/>
  <c r="H91" i="17"/>
  <c r="G91" i="17"/>
  <c r="K114" i="17"/>
  <c r="J114" i="17"/>
  <c r="I114" i="17"/>
  <c r="H114" i="17"/>
  <c r="G114" i="17"/>
  <c r="K107" i="17"/>
  <c r="J107" i="17"/>
  <c r="I107" i="17"/>
  <c r="H107" i="17"/>
  <c r="G107" i="17"/>
  <c r="K148" i="17"/>
  <c r="J148" i="17"/>
  <c r="I148" i="17"/>
  <c r="H148" i="17"/>
  <c r="G148" i="17"/>
  <c r="K96" i="17"/>
  <c r="J96" i="17"/>
  <c r="I96" i="17"/>
  <c r="H96" i="17"/>
  <c r="G96" i="17"/>
  <c r="K138" i="17"/>
  <c r="J138" i="17"/>
  <c r="I138" i="17"/>
  <c r="H138" i="17"/>
  <c r="G138" i="17"/>
  <c r="K88" i="17"/>
  <c r="J88" i="17"/>
  <c r="I88" i="17"/>
  <c r="H88" i="17"/>
  <c r="G88" i="17"/>
  <c r="K94" i="17"/>
  <c r="J94" i="17"/>
  <c r="I94" i="17"/>
  <c r="H94" i="17"/>
  <c r="G94" i="17"/>
  <c r="K109" i="17"/>
  <c r="J109" i="17"/>
  <c r="I109" i="17"/>
  <c r="H109" i="17"/>
  <c r="G109" i="17"/>
  <c r="K130" i="17"/>
  <c r="J130" i="17"/>
  <c r="I130" i="17"/>
  <c r="H130" i="17"/>
  <c r="G130" i="17"/>
  <c r="K140" i="17"/>
  <c r="J140" i="17"/>
  <c r="I140" i="17"/>
  <c r="H140" i="17"/>
  <c r="G140" i="17"/>
  <c r="K116" i="17"/>
  <c r="J116" i="17"/>
  <c r="I116" i="17"/>
  <c r="H116" i="17"/>
  <c r="G116" i="17"/>
  <c r="K95" i="17"/>
  <c r="J95" i="17"/>
  <c r="I95" i="17"/>
  <c r="H95" i="17"/>
  <c r="G95" i="17"/>
  <c r="K144" i="17"/>
  <c r="J144" i="17"/>
  <c r="I144" i="17"/>
  <c r="H144" i="17"/>
  <c r="G144" i="17"/>
  <c r="K102" i="17"/>
  <c r="J102" i="17"/>
  <c r="I102" i="17"/>
  <c r="H102" i="17"/>
  <c r="G102" i="17"/>
  <c r="K145" i="17"/>
  <c r="J145" i="17"/>
  <c r="I145" i="17"/>
  <c r="H145" i="17"/>
  <c r="G145" i="17"/>
  <c r="K155" i="17"/>
  <c r="J155" i="17"/>
  <c r="I155" i="17"/>
  <c r="H155" i="17"/>
  <c r="G155" i="17"/>
  <c r="K101" i="17"/>
  <c r="J101" i="17"/>
  <c r="I101" i="17"/>
  <c r="H101" i="17"/>
  <c r="G101" i="17"/>
  <c r="K126" i="17"/>
  <c r="J126" i="17"/>
  <c r="I126" i="17"/>
  <c r="H126" i="17"/>
  <c r="G126" i="17"/>
  <c r="K163" i="17"/>
  <c r="J163" i="17"/>
  <c r="I163" i="17"/>
  <c r="H163" i="17"/>
  <c r="G163" i="17"/>
  <c r="K100" i="17"/>
  <c r="J100" i="17"/>
  <c r="I100" i="17"/>
  <c r="H100" i="17"/>
  <c r="G100" i="17"/>
  <c r="K141" i="17"/>
  <c r="J141" i="17"/>
  <c r="I141" i="17"/>
  <c r="H141" i="17"/>
  <c r="G141" i="17"/>
  <c r="K124" i="17"/>
  <c r="J124" i="17"/>
  <c r="I124" i="17"/>
  <c r="H124" i="17"/>
  <c r="G124" i="17"/>
  <c r="K142" i="17"/>
  <c r="J142" i="17"/>
  <c r="I142" i="17"/>
  <c r="H142" i="17"/>
  <c r="G142" i="17"/>
  <c r="K133" i="17"/>
  <c r="J133" i="17"/>
  <c r="I133" i="17"/>
  <c r="H133" i="17"/>
  <c r="K165" i="17"/>
  <c r="J165" i="17"/>
  <c r="I165" i="17"/>
  <c r="H165" i="17"/>
  <c r="K93" i="17"/>
  <c r="J93" i="17"/>
  <c r="I93" i="17"/>
  <c r="H93" i="17"/>
  <c r="K97" i="17"/>
  <c r="J97" i="17"/>
  <c r="I97" i="17"/>
  <c r="H97" i="17"/>
  <c r="K134" i="17"/>
  <c r="J134" i="17"/>
  <c r="I134" i="17"/>
  <c r="H134" i="17"/>
  <c r="G134" i="17"/>
  <c r="K106" i="17"/>
  <c r="J106" i="17"/>
  <c r="I106" i="17"/>
  <c r="H106" i="17"/>
  <c r="G106" i="17"/>
  <c r="K120" i="17"/>
  <c r="J120" i="17"/>
  <c r="I120" i="17"/>
  <c r="H120" i="17"/>
  <c r="G120" i="17"/>
  <c r="K139" i="17"/>
  <c r="J139" i="17"/>
  <c r="I139" i="17"/>
  <c r="H139" i="17"/>
  <c r="G139" i="17"/>
  <c r="K158" i="17"/>
  <c r="J158" i="17"/>
  <c r="I158" i="17"/>
  <c r="H158" i="17"/>
  <c r="G158" i="17"/>
  <c r="K168" i="17"/>
  <c r="J168" i="17"/>
  <c r="I168" i="17"/>
  <c r="H168" i="17"/>
  <c r="G168" i="17"/>
  <c r="K131" i="17"/>
  <c r="J131" i="17"/>
  <c r="I131" i="17"/>
  <c r="H131" i="17"/>
  <c r="G131" i="17"/>
  <c r="K135" i="17"/>
  <c r="J135" i="17"/>
  <c r="I135" i="17"/>
  <c r="H135" i="17"/>
  <c r="G135" i="17"/>
  <c r="K98" i="17"/>
  <c r="J98" i="17"/>
  <c r="I98" i="17"/>
  <c r="H98" i="17"/>
  <c r="G98" i="17"/>
  <c r="K167" i="17"/>
  <c r="J167" i="17"/>
  <c r="I167" i="17"/>
  <c r="H167" i="17"/>
  <c r="G167" i="17"/>
  <c r="K112" i="17"/>
  <c r="J112" i="17"/>
  <c r="I112" i="17"/>
  <c r="H112" i="17"/>
  <c r="G112" i="17"/>
  <c r="K115" i="17"/>
  <c r="J115" i="17"/>
  <c r="I115" i="17"/>
  <c r="H115" i="17"/>
  <c r="G115" i="17"/>
  <c r="K166" i="17"/>
  <c r="J166" i="17"/>
  <c r="I166" i="17"/>
  <c r="H166" i="17"/>
  <c r="G166" i="17"/>
  <c r="K143" i="17"/>
  <c r="J143" i="17"/>
  <c r="I143" i="17"/>
  <c r="H143" i="17"/>
  <c r="G143" i="17"/>
  <c r="K132" i="17"/>
  <c r="J132" i="17"/>
  <c r="I132" i="17"/>
  <c r="H132" i="17"/>
  <c r="G132" i="17"/>
  <c r="K128" i="17"/>
  <c r="J128" i="17"/>
  <c r="I128" i="17"/>
  <c r="H128" i="17"/>
  <c r="G128" i="17"/>
  <c r="K147" i="17"/>
  <c r="J147" i="17"/>
  <c r="I147" i="17"/>
  <c r="H147" i="17"/>
  <c r="G147" i="17"/>
  <c r="K160" i="17"/>
  <c r="J160" i="17"/>
  <c r="I160" i="17"/>
  <c r="H160" i="17"/>
  <c r="G160" i="17"/>
  <c r="K150" i="17"/>
  <c r="J150" i="17"/>
  <c r="I150" i="17"/>
  <c r="H150" i="17"/>
  <c r="G150" i="17"/>
  <c r="K162" i="17"/>
  <c r="J162" i="17"/>
  <c r="I162" i="17"/>
  <c r="H162" i="17"/>
  <c r="G162" i="17"/>
  <c r="K104" i="17"/>
  <c r="J104" i="17"/>
  <c r="I104" i="17"/>
  <c r="H104" i="17"/>
  <c r="G104" i="17"/>
  <c r="K99" i="17"/>
  <c r="J99" i="17"/>
  <c r="I99" i="17"/>
  <c r="H99" i="17"/>
  <c r="G99" i="17"/>
  <c r="K123" i="17"/>
  <c r="J123" i="17"/>
  <c r="I123" i="17"/>
  <c r="H123" i="17"/>
  <c r="G123" i="17"/>
  <c r="K110" i="17"/>
  <c r="J110" i="17"/>
  <c r="I110" i="17"/>
  <c r="H110" i="17"/>
  <c r="G110" i="17"/>
  <c r="K108" i="17"/>
  <c r="J108" i="17"/>
  <c r="I108" i="17"/>
  <c r="H108" i="17"/>
  <c r="G108" i="17"/>
  <c r="K157" i="17"/>
  <c r="J157" i="17"/>
  <c r="I157" i="17"/>
  <c r="H157" i="17"/>
  <c r="G157" i="17"/>
  <c r="K159" i="17"/>
  <c r="J159" i="17"/>
  <c r="I159" i="17"/>
  <c r="H159" i="17"/>
  <c r="G159" i="17"/>
  <c r="K149" i="17"/>
  <c r="J149" i="17"/>
  <c r="I149" i="17"/>
  <c r="H149" i="17"/>
  <c r="G149" i="17"/>
  <c r="K151" i="17"/>
  <c r="J151" i="17"/>
  <c r="I151" i="17"/>
  <c r="H151" i="17"/>
  <c r="G151" i="17"/>
  <c r="K152" i="17"/>
  <c r="J152" i="17"/>
  <c r="I152" i="17"/>
  <c r="H152" i="17"/>
  <c r="G152" i="17"/>
  <c r="K164" i="17"/>
  <c r="J164" i="17"/>
  <c r="I164" i="17"/>
  <c r="H164" i="17"/>
  <c r="G164" i="17"/>
  <c r="K127" i="17"/>
  <c r="J127" i="17"/>
  <c r="I127" i="17"/>
  <c r="H127" i="17"/>
  <c r="G127" i="17"/>
  <c r="K117" i="17"/>
  <c r="J117" i="17"/>
  <c r="I117" i="17"/>
  <c r="H117" i="17"/>
  <c r="G117" i="17"/>
  <c r="K103" i="17"/>
  <c r="J103" i="17"/>
  <c r="I103" i="17"/>
  <c r="H103" i="17"/>
  <c r="G103" i="17"/>
  <c r="K90" i="17"/>
  <c r="J90" i="17"/>
  <c r="I90" i="17"/>
  <c r="H90" i="17"/>
  <c r="G90" i="17"/>
  <c r="K137" i="17"/>
  <c r="J137" i="17"/>
  <c r="I137" i="17"/>
  <c r="H137" i="17"/>
  <c r="G137" i="17"/>
  <c r="K153" i="17"/>
  <c r="J153" i="17"/>
  <c r="I153" i="17"/>
  <c r="H153" i="17"/>
  <c r="G153" i="17"/>
  <c r="K136" i="17"/>
  <c r="J136" i="17"/>
  <c r="I136" i="17"/>
  <c r="H136" i="17"/>
  <c r="G136" i="17"/>
  <c r="K161" i="17"/>
  <c r="J161" i="17"/>
  <c r="I161" i="17"/>
  <c r="H161" i="17"/>
  <c r="G161" i="17"/>
  <c r="K122" i="17"/>
  <c r="J122" i="17"/>
  <c r="I122" i="17"/>
  <c r="H122" i="17"/>
  <c r="G122" i="17"/>
  <c r="K125" i="17"/>
  <c r="J125" i="17"/>
  <c r="I125" i="17"/>
  <c r="H125" i="17"/>
  <c r="G125" i="17"/>
  <c r="K121" i="17"/>
  <c r="J121" i="17"/>
  <c r="I121" i="17"/>
  <c r="H121" i="17"/>
  <c r="G121" i="17"/>
  <c r="K119" i="17"/>
  <c r="J119" i="17"/>
  <c r="I119" i="17"/>
  <c r="H119" i="17"/>
  <c r="G119" i="17"/>
  <c r="K75" i="17"/>
  <c r="J75" i="17"/>
  <c r="I75" i="17"/>
  <c r="H75" i="17"/>
  <c r="G75" i="17"/>
  <c r="K63" i="17"/>
  <c r="J63" i="17"/>
  <c r="I63" i="17"/>
  <c r="H63" i="17"/>
  <c r="G63" i="17"/>
  <c r="K77" i="17"/>
  <c r="J77" i="17"/>
  <c r="I77" i="17"/>
  <c r="H77" i="17"/>
  <c r="G77" i="17"/>
  <c r="K86" i="17"/>
  <c r="J86" i="17"/>
  <c r="I86" i="17"/>
  <c r="H86" i="17"/>
  <c r="G86" i="17"/>
  <c r="K81" i="17"/>
  <c r="J81" i="17"/>
  <c r="I81" i="17"/>
  <c r="H81" i="17"/>
  <c r="G81" i="17"/>
  <c r="K85" i="17"/>
  <c r="J85" i="17"/>
  <c r="I85" i="17"/>
  <c r="H85" i="17"/>
  <c r="G85" i="17"/>
  <c r="K73" i="17"/>
  <c r="J73" i="17"/>
  <c r="I73" i="17"/>
  <c r="H73" i="17"/>
  <c r="G73" i="17"/>
  <c r="K64" i="17"/>
  <c r="J64" i="17"/>
  <c r="I64" i="17"/>
  <c r="H64" i="17"/>
  <c r="G64" i="17"/>
  <c r="K70" i="17"/>
  <c r="J70" i="17"/>
  <c r="I70" i="17"/>
  <c r="H70" i="17"/>
  <c r="G70" i="17"/>
  <c r="K78" i="17"/>
  <c r="J78" i="17"/>
  <c r="I78" i="17"/>
  <c r="H78" i="17"/>
  <c r="G78" i="17"/>
  <c r="K80" i="17"/>
  <c r="J80" i="17"/>
  <c r="I80" i="17"/>
  <c r="H80" i="17"/>
  <c r="G80" i="17"/>
  <c r="K74" i="17"/>
  <c r="J74" i="17"/>
  <c r="I74" i="17"/>
  <c r="H74" i="17"/>
  <c r="G74" i="17"/>
  <c r="K68" i="17"/>
  <c r="J68" i="17"/>
  <c r="I68" i="17"/>
  <c r="H68" i="17"/>
  <c r="G68" i="17"/>
  <c r="K60" i="17"/>
  <c r="J60" i="17"/>
  <c r="I60" i="17"/>
  <c r="H60" i="17"/>
  <c r="G60" i="17"/>
  <c r="K59" i="17"/>
  <c r="J59" i="17"/>
  <c r="I59" i="17"/>
  <c r="H59" i="17"/>
  <c r="G59" i="17"/>
  <c r="K76" i="17"/>
  <c r="J76" i="17"/>
  <c r="I76" i="17"/>
  <c r="H76" i="17"/>
  <c r="G76" i="17"/>
  <c r="K79" i="17"/>
  <c r="J79" i="17"/>
  <c r="I79" i="17"/>
  <c r="H79" i="17"/>
  <c r="G79" i="17"/>
  <c r="K83" i="17"/>
  <c r="J83" i="17"/>
  <c r="I83" i="17"/>
  <c r="H83" i="17"/>
  <c r="G83" i="17"/>
  <c r="K62" i="17"/>
  <c r="J62" i="17"/>
  <c r="I62" i="17"/>
  <c r="H62" i="17"/>
  <c r="G62" i="17"/>
  <c r="K66" i="17"/>
  <c r="J66" i="17"/>
  <c r="I66" i="17"/>
  <c r="H66" i="17"/>
  <c r="G66" i="17"/>
  <c r="K72" i="17"/>
  <c r="J72" i="17"/>
  <c r="I72" i="17"/>
  <c r="H72" i="17"/>
  <c r="G72" i="17"/>
  <c r="K67" i="17"/>
  <c r="J67" i="17"/>
  <c r="I67" i="17"/>
  <c r="H67" i="17"/>
  <c r="G67" i="17"/>
  <c r="K65" i="17"/>
  <c r="J65" i="17"/>
  <c r="I65" i="17"/>
  <c r="H65" i="17"/>
  <c r="G65" i="17"/>
  <c r="K82" i="17"/>
  <c r="J82" i="17"/>
  <c r="I82" i="17"/>
  <c r="H82" i="17"/>
  <c r="G82" i="17"/>
  <c r="K69" i="17"/>
  <c r="J69" i="17"/>
  <c r="I69" i="17"/>
  <c r="H69" i="17"/>
  <c r="G69" i="17"/>
  <c r="K71" i="17"/>
  <c r="J71" i="17"/>
  <c r="I71" i="17"/>
  <c r="H71" i="17"/>
  <c r="G71" i="17"/>
  <c r="K84" i="17"/>
  <c r="J84" i="17"/>
  <c r="I84" i="17"/>
  <c r="H84" i="17"/>
  <c r="G84" i="17"/>
  <c r="K58" i="17"/>
  <c r="J58" i="17"/>
  <c r="I58" i="17"/>
  <c r="H58" i="17"/>
  <c r="G58" i="17"/>
  <c r="K56" i="17"/>
  <c r="J56" i="17"/>
  <c r="I56" i="17"/>
  <c r="H56" i="17"/>
  <c r="G56" i="17"/>
  <c r="K26" i="17"/>
  <c r="J26" i="17"/>
  <c r="I26" i="17"/>
  <c r="H26" i="17"/>
  <c r="G26" i="17"/>
  <c r="K50" i="17"/>
  <c r="J50" i="17"/>
  <c r="I50" i="17"/>
  <c r="H50" i="17"/>
  <c r="G50" i="17"/>
  <c r="K23" i="17"/>
  <c r="J23" i="17"/>
  <c r="I23" i="17"/>
  <c r="H23" i="17"/>
  <c r="G23" i="17"/>
  <c r="K35" i="17"/>
  <c r="J35" i="17"/>
  <c r="I35" i="17"/>
  <c r="H35" i="17"/>
  <c r="G35" i="17"/>
  <c r="K14" i="17"/>
  <c r="J14" i="17"/>
  <c r="I14" i="17"/>
  <c r="H14" i="17"/>
  <c r="G14" i="17"/>
  <c r="K47" i="17"/>
  <c r="J47" i="17"/>
  <c r="I47" i="17"/>
  <c r="H47" i="17"/>
  <c r="G47" i="17"/>
  <c r="K21" i="17"/>
  <c r="J21" i="17"/>
  <c r="I21" i="17"/>
  <c r="H21" i="17"/>
  <c r="G21" i="17"/>
  <c r="K31" i="17"/>
  <c r="J31" i="17"/>
  <c r="I31" i="17"/>
  <c r="H31" i="17"/>
  <c r="G31" i="17"/>
  <c r="K28" i="17"/>
  <c r="J28" i="17"/>
  <c r="I28" i="17"/>
  <c r="H28" i="17"/>
  <c r="G28" i="17"/>
  <c r="K49" i="17"/>
  <c r="J49" i="17"/>
  <c r="I49" i="17"/>
  <c r="H49" i="17"/>
  <c r="G49" i="17"/>
  <c r="K57" i="17"/>
  <c r="J57" i="17"/>
  <c r="I57" i="17"/>
  <c r="H57" i="17"/>
  <c r="G57" i="17"/>
  <c r="K41" i="17"/>
  <c r="J41" i="17"/>
  <c r="I41" i="17"/>
  <c r="H41" i="17"/>
  <c r="G41" i="17"/>
  <c r="K16" i="17"/>
  <c r="J16" i="17"/>
  <c r="I16" i="17"/>
  <c r="H16" i="17"/>
  <c r="G16" i="17"/>
  <c r="K5" i="17"/>
  <c r="J5" i="17"/>
  <c r="I5" i="17"/>
  <c r="H5" i="17"/>
  <c r="G5" i="17"/>
  <c r="K46" i="17"/>
  <c r="J46" i="17"/>
  <c r="I46" i="17"/>
  <c r="H46" i="17"/>
  <c r="G46" i="17"/>
  <c r="K51" i="17"/>
  <c r="J51" i="17"/>
  <c r="I51" i="17"/>
  <c r="H51" i="17"/>
  <c r="G51" i="17"/>
  <c r="K44" i="17"/>
  <c r="J44" i="17"/>
  <c r="I44" i="17"/>
  <c r="H44" i="17"/>
  <c r="G44" i="17"/>
  <c r="K43" i="17"/>
  <c r="J43" i="17"/>
  <c r="I43" i="17"/>
  <c r="H43" i="17"/>
  <c r="G43" i="17"/>
  <c r="K27" i="17"/>
  <c r="J27" i="17"/>
  <c r="I27" i="17"/>
  <c r="H27" i="17"/>
  <c r="G27" i="17"/>
  <c r="K38" i="17"/>
  <c r="J38" i="17"/>
  <c r="I38" i="17"/>
  <c r="H38" i="17"/>
  <c r="G38" i="17"/>
  <c r="K37" i="17"/>
  <c r="J37" i="17"/>
  <c r="I37" i="17"/>
  <c r="H37" i="17"/>
  <c r="G37" i="17"/>
  <c r="K13" i="17"/>
  <c r="J13" i="17"/>
  <c r="I13" i="17"/>
  <c r="H13" i="17"/>
  <c r="G13" i="17"/>
  <c r="K30" i="17"/>
  <c r="J30" i="17"/>
  <c r="I30" i="17"/>
  <c r="H30" i="17"/>
  <c r="G30" i="17"/>
  <c r="K48" i="17"/>
  <c r="J48" i="17"/>
  <c r="I48" i="17"/>
  <c r="H48" i="17"/>
  <c r="G48" i="17"/>
  <c r="K4" i="17"/>
  <c r="J4" i="17"/>
  <c r="I4" i="17"/>
  <c r="H4" i="17"/>
  <c r="G4" i="17"/>
  <c r="K22" i="17"/>
  <c r="J22" i="17"/>
  <c r="I22" i="17"/>
  <c r="H22" i="17"/>
  <c r="G22" i="17"/>
  <c r="K55" i="17"/>
  <c r="J55" i="17"/>
  <c r="I55" i="17"/>
  <c r="H55" i="17"/>
  <c r="G55" i="17"/>
  <c r="K19" i="17"/>
  <c r="J19" i="17"/>
  <c r="I19" i="17"/>
  <c r="H19" i="17"/>
  <c r="G19" i="17"/>
  <c r="K29" i="17"/>
  <c r="J29" i="17"/>
  <c r="I29" i="17"/>
  <c r="H29" i="17"/>
  <c r="G29" i="17"/>
  <c r="K53" i="17"/>
  <c r="J53" i="17"/>
  <c r="I53" i="17"/>
  <c r="H53" i="17"/>
  <c r="G53" i="17"/>
  <c r="K11" i="17"/>
  <c r="J11" i="17"/>
  <c r="I11" i="17"/>
  <c r="H11" i="17"/>
  <c r="G11" i="17"/>
  <c r="K40" i="17"/>
  <c r="J40" i="17"/>
  <c r="I40" i="17"/>
  <c r="H40" i="17"/>
  <c r="G40" i="17"/>
  <c r="K42" i="17"/>
  <c r="J42" i="17"/>
  <c r="I42" i="17"/>
  <c r="H42" i="17"/>
  <c r="G42" i="17"/>
  <c r="K45" i="17"/>
  <c r="J45" i="17"/>
  <c r="I45" i="17"/>
  <c r="H45" i="17"/>
  <c r="G45" i="17"/>
  <c r="K54" i="17"/>
  <c r="J54" i="17"/>
  <c r="I54" i="17"/>
  <c r="H54" i="17"/>
  <c r="G54" i="17"/>
  <c r="K3" i="17"/>
  <c r="J3" i="17"/>
  <c r="I3" i="17"/>
  <c r="H3" i="17"/>
  <c r="G3" i="17"/>
  <c r="K17" i="17"/>
  <c r="J17" i="17"/>
  <c r="I17" i="17"/>
  <c r="H17" i="17"/>
  <c r="G17" i="17"/>
  <c r="K52" i="17"/>
  <c r="J52" i="17"/>
  <c r="I52" i="17"/>
  <c r="H52" i="17"/>
  <c r="G52" i="17"/>
  <c r="K154" i="17"/>
  <c r="J154" i="17"/>
  <c r="I154" i="17"/>
  <c r="H154" i="17"/>
  <c r="G154" i="17"/>
  <c r="K33" i="17"/>
  <c r="J33" i="17"/>
  <c r="I33" i="17"/>
  <c r="H33" i="17"/>
  <c r="G33" i="17"/>
  <c r="K18" i="17"/>
  <c r="J18" i="17"/>
  <c r="I18" i="17"/>
  <c r="H18" i="17"/>
  <c r="G18" i="17"/>
  <c r="K12" i="17"/>
  <c r="J12" i="17"/>
  <c r="I12" i="17"/>
  <c r="H12" i="17"/>
  <c r="G12" i="17"/>
  <c r="K39" i="17"/>
  <c r="J39" i="17"/>
  <c r="I39" i="17"/>
  <c r="H39" i="17"/>
  <c r="G39" i="17"/>
  <c r="K7" i="17"/>
  <c r="J7" i="17"/>
  <c r="I7" i="17"/>
  <c r="H7" i="17"/>
  <c r="G7" i="17"/>
  <c r="K6" i="17"/>
  <c r="J6" i="17"/>
  <c r="I6" i="17"/>
  <c r="H6" i="17"/>
  <c r="G6" i="17"/>
  <c r="K34" i="17"/>
  <c r="J34" i="17"/>
  <c r="I34" i="17"/>
  <c r="H34" i="17"/>
  <c r="G34" i="17"/>
  <c r="K25" i="17"/>
  <c r="J25" i="17"/>
  <c r="I25" i="17"/>
  <c r="H25" i="17"/>
  <c r="G25" i="17"/>
  <c r="K24" i="17"/>
  <c r="J24" i="17"/>
  <c r="I24" i="17"/>
  <c r="H24" i="17"/>
  <c r="G24" i="17"/>
  <c r="K9" i="17"/>
  <c r="J9" i="17"/>
  <c r="I9" i="17"/>
  <c r="H9" i="17"/>
  <c r="G9" i="17"/>
  <c r="K20" i="17"/>
  <c r="J20" i="17"/>
  <c r="I20" i="17"/>
  <c r="H20" i="17"/>
  <c r="G20" i="17"/>
  <c r="K36" i="17"/>
  <c r="J36" i="17"/>
  <c r="I36" i="17"/>
  <c r="H36" i="17"/>
  <c r="G36" i="17"/>
  <c r="K8" i="17"/>
  <c r="J8" i="17"/>
  <c r="I8" i="17"/>
  <c r="H8" i="17"/>
  <c r="G8" i="17"/>
  <c r="K32" i="17"/>
  <c r="J32" i="17"/>
  <c r="I32" i="17"/>
  <c r="H32" i="17"/>
  <c r="G32" i="17"/>
  <c r="K10" i="17"/>
  <c r="J10" i="17"/>
  <c r="I10" i="17"/>
  <c r="H10" i="17"/>
  <c r="G10" i="17"/>
  <c r="K15" i="17"/>
  <c r="J15" i="17"/>
  <c r="I15" i="17"/>
  <c r="H15" i="17"/>
  <c r="G15" i="17"/>
  <c r="X209" i="16"/>
  <c r="V209" i="16"/>
  <c r="U209" i="16"/>
  <c r="T209" i="16"/>
  <c r="S209" i="16"/>
  <c r="R209" i="16"/>
  <c r="Q209" i="16"/>
  <c r="P209" i="16"/>
  <c r="O209" i="16"/>
  <c r="N209" i="16"/>
  <c r="M209" i="16"/>
  <c r="L209" i="16"/>
  <c r="K209" i="16"/>
  <c r="J209" i="16"/>
  <c r="I209" i="16"/>
  <c r="H209" i="16"/>
  <c r="G209" i="16"/>
  <c r="F209" i="16"/>
  <c r="E209" i="16"/>
  <c r="D209" i="16"/>
  <c r="C209" i="16"/>
  <c r="B209" i="16"/>
  <c r="X207" i="16"/>
  <c r="X211" i="16" s="1"/>
  <c r="V207" i="16"/>
  <c r="V211" i="16" s="1"/>
  <c r="U207" i="16"/>
  <c r="U211" i="16" s="1"/>
  <c r="T207" i="16"/>
  <c r="T211" i="16" s="1"/>
  <c r="S207" i="16"/>
  <c r="S211" i="16" s="1"/>
  <c r="R207" i="16"/>
  <c r="R211" i="16" s="1"/>
  <c r="Q207" i="16"/>
  <c r="Q211" i="16" s="1"/>
  <c r="P207" i="16"/>
  <c r="P211" i="16" s="1"/>
  <c r="O207" i="16"/>
  <c r="O211" i="16" s="1"/>
  <c r="N207" i="16"/>
  <c r="N211" i="16" s="1"/>
  <c r="M207" i="16"/>
  <c r="M211" i="16" s="1"/>
  <c r="L207" i="16"/>
  <c r="L211" i="16" s="1"/>
  <c r="K207" i="16"/>
  <c r="K211" i="16" s="1"/>
  <c r="J207" i="16"/>
  <c r="J211" i="16" s="1"/>
  <c r="I207" i="16"/>
  <c r="I211" i="16" s="1"/>
  <c r="H207" i="16"/>
  <c r="H211" i="16" s="1"/>
  <c r="G207" i="16"/>
  <c r="G211" i="16" s="1"/>
  <c r="F207" i="16"/>
  <c r="F211" i="16" s="1"/>
  <c r="E207" i="16"/>
  <c r="E211" i="16" s="1"/>
  <c r="D207" i="16"/>
  <c r="D211" i="16" s="1"/>
  <c r="C207" i="16"/>
  <c r="C211" i="16" s="1"/>
  <c r="B207" i="16"/>
  <c r="B211" i="16" s="1"/>
  <c r="K22" i="16"/>
  <c r="J22" i="16"/>
  <c r="I22" i="16"/>
  <c r="H22" i="16"/>
  <c r="G22" i="16"/>
  <c r="K9" i="16"/>
  <c r="J9" i="16"/>
  <c r="I9" i="16"/>
  <c r="H9" i="16"/>
  <c r="G9" i="16"/>
  <c r="K85" i="16"/>
  <c r="J85" i="16"/>
  <c r="I85" i="16"/>
  <c r="H85" i="16"/>
  <c r="G85" i="16"/>
  <c r="K80" i="16"/>
  <c r="J80" i="16"/>
  <c r="I80" i="16"/>
  <c r="H80" i="16"/>
  <c r="G80" i="16"/>
  <c r="K39" i="16"/>
  <c r="J39" i="16"/>
  <c r="I39" i="16"/>
  <c r="H39" i="16"/>
  <c r="G39" i="16"/>
  <c r="K64" i="16"/>
  <c r="J64" i="16"/>
  <c r="I64" i="16"/>
  <c r="H64" i="16"/>
  <c r="G64" i="16"/>
  <c r="K72" i="16"/>
  <c r="J72" i="16"/>
  <c r="I72" i="16"/>
  <c r="H72" i="16"/>
  <c r="G72" i="16"/>
  <c r="K4" i="16"/>
  <c r="J4" i="16"/>
  <c r="I4" i="16"/>
  <c r="H4" i="16"/>
  <c r="G4" i="16"/>
  <c r="K45" i="16"/>
  <c r="J45" i="16"/>
  <c r="I45" i="16"/>
  <c r="H45" i="16"/>
  <c r="G45" i="16"/>
  <c r="K21" i="16"/>
  <c r="J21" i="16"/>
  <c r="I21" i="16"/>
  <c r="H21" i="16"/>
  <c r="G21" i="16"/>
  <c r="K23" i="16"/>
  <c r="J23" i="16"/>
  <c r="I23" i="16"/>
  <c r="H23" i="16"/>
  <c r="G23" i="16"/>
  <c r="K112" i="16"/>
  <c r="J112" i="16"/>
  <c r="I112" i="16"/>
  <c r="H112" i="16"/>
  <c r="G112" i="16"/>
  <c r="K75" i="16"/>
  <c r="J75" i="16"/>
  <c r="I75" i="16"/>
  <c r="H75" i="16"/>
  <c r="G75" i="16"/>
  <c r="K35" i="16"/>
  <c r="J35" i="16"/>
  <c r="I35" i="16"/>
  <c r="H35" i="16"/>
  <c r="G35" i="16"/>
  <c r="K90" i="16"/>
  <c r="J90" i="16"/>
  <c r="I90" i="16"/>
  <c r="H90" i="16"/>
  <c r="G90" i="16"/>
  <c r="K50" i="16"/>
  <c r="J50" i="16"/>
  <c r="I50" i="16"/>
  <c r="H50" i="16"/>
  <c r="G50" i="16"/>
  <c r="K41" i="16"/>
  <c r="J41" i="16"/>
  <c r="I41" i="16"/>
  <c r="H41" i="16"/>
  <c r="G41" i="16"/>
  <c r="K44" i="16"/>
  <c r="J44" i="16"/>
  <c r="I44" i="16"/>
  <c r="H44" i="16"/>
  <c r="G44" i="16"/>
  <c r="K91" i="16"/>
  <c r="J91" i="16"/>
  <c r="I91" i="16"/>
  <c r="H91" i="16"/>
  <c r="G91" i="16"/>
  <c r="K8" i="16"/>
  <c r="J8" i="16"/>
  <c r="I8" i="16"/>
  <c r="H8" i="16"/>
  <c r="G8" i="16"/>
  <c r="K65" i="16"/>
  <c r="J65" i="16"/>
  <c r="I65" i="16"/>
  <c r="H65" i="16"/>
  <c r="G65" i="16"/>
  <c r="K26" i="16"/>
  <c r="J26" i="16"/>
  <c r="I26" i="16"/>
  <c r="H26" i="16"/>
  <c r="G26" i="16"/>
  <c r="K3" i="16"/>
  <c r="J3" i="16"/>
  <c r="I3" i="16"/>
  <c r="H3" i="16"/>
  <c r="G3" i="16"/>
  <c r="K14" i="16"/>
  <c r="J14" i="16"/>
  <c r="I14" i="16"/>
  <c r="H14" i="16"/>
  <c r="G14" i="16"/>
  <c r="K28" i="16"/>
  <c r="J28" i="16"/>
  <c r="I28" i="16"/>
  <c r="H28" i="16"/>
  <c r="G28" i="16"/>
  <c r="K92" i="16"/>
  <c r="J92" i="16"/>
  <c r="I92" i="16"/>
  <c r="H92" i="16"/>
  <c r="G92" i="16"/>
  <c r="K79" i="16"/>
  <c r="J79" i="16"/>
  <c r="I79" i="16"/>
  <c r="H79" i="16"/>
  <c r="G79" i="16"/>
  <c r="K20" i="16"/>
  <c r="J20" i="16"/>
  <c r="I20" i="16"/>
  <c r="H20" i="16"/>
  <c r="G20" i="16"/>
  <c r="K46" i="16"/>
  <c r="J46" i="16"/>
  <c r="I46" i="16"/>
  <c r="H46" i="16"/>
  <c r="G46" i="16"/>
  <c r="K40" i="16"/>
  <c r="J40" i="16"/>
  <c r="I40" i="16"/>
  <c r="H40" i="16"/>
  <c r="G40" i="16"/>
  <c r="K49" i="16"/>
  <c r="J49" i="16"/>
  <c r="I49" i="16"/>
  <c r="H49" i="16"/>
  <c r="G49" i="16"/>
  <c r="K54" i="16"/>
  <c r="J54" i="16"/>
  <c r="I54" i="16"/>
  <c r="H54" i="16"/>
  <c r="G54" i="16"/>
  <c r="K38" i="16"/>
  <c r="J38" i="16"/>
  <c r="I38" i="16"/>
  <c r="H38" i="16"/>
  <c r="G38" i="16"/>
  <c r="K56" i="16"/>
  <c r="J56" i="16"/>
  <c r="I56" i="16"/>
  <c r="H56" i="16"/>
  <c r="G56" i="16"/>
  <c r="K52" i="16"/>
  <c r="J52" i="16"/>
  <c r="I52" i="16"/>
  <c r="H52" i="16"/>
  <c r="G52" i="16"/>
  <c r="K81" i="16"/>
  <c r="J81" i="16"/>
  <c r="I81" i="16"/>
  <c r="H81" i="16"/>
  <c r="G81" i="16"/>
  <c r="K87" i="16"/>
  <c r="J87" i="16"/>
  <c r="I87" i="16"/>
  <c r="H87" i="16"/>
  <c r="G87" i="16"/>
  <c r="K86" i="16"/>
  <c r="J86" i="16"/>
  <c r="I86" i="16"/>
  <c r="H86" i="16"/>
  <c r="G86" i="16"/>
  <c r="K88" i="16"/>
  <c r="J88" i="16"/>
  <c r="I88" i="16"/>
  <c r="H88" i="16"/>
  <c r="G88" i="16"/>
  <c r="K77" i="16"/>
  <c r="J77" i="16"/>
  <c r="I77" i="16"/>
  <c r="H77" i="16"/>
  <c r="G77" i="16"/>
  <c r="K82" i="16"/>
  <c r="J82" i="16"/>
  <c r="I82" i="16"/>
  <c r="H82" i="16"/>
  <c r="G82" i="16"/>
  <c r="K32" i="16"/>
  <c r="J32" i="16"/>
  <c r="I32" i="16"/>
  <c r="H32" i="16"/>
  <c r="G32" i="16"/>
  <c r="K106" i="16"/>
  <c r="J106" i="16"/>
  <c r="I106" i="16"/>
  <c r="H106" i="16"/>
  <c r="G106" i="16"/>
  <c r="K47" i="16"/>
  <c r="J47" i="16"/>
  <c r="I47" i="16"/>
  <c r="H47" i="16"/>
  <c r="G47" i="16"/>
  <c r="K31" i="16"/>
  <c r="J31" i="16"/>
  <c r="I31" i="16"/>
  <c r="H31" i="16"/>
  <c r="G31" i="16"/>
  <c r="K115" i="16"/>
  <c r="J115" i="16"/>
  <c r="I115" i="16"/>
  <c r="H115" i="16"/>
  <c r="G115" i="16"/>
  <c r="K99" i="16"/>
  <c r="J99" i="16"/>
  <c r="I99" i="16"/>
  <c r="H99" i="16"/>
  <c r="G99" i="16"/>
  <c r="K108" i="16"/>
  <c r="J108" i="16"/>
  <c r="I108" i="16"/>
  <c r="H108" i="16"/>
  <c r="G108" i="16"/>
  <c r="K103" i="16"/>
  <c r="J103" i="16"/>
  <c r="I103" i="16"/>
  <c r="H103" i="16"/>
  <c r="G103" i="16"/>
  <c r="K68" i="16"/>
  <c r="J68" i="16"/>
  <c r="I68" i="16"/>
  <c r="H68" i="16"/>
  <c r="G68" i="16"/>
  <c r="K73" i="16"/>
  <c r="J73" i="16"/>
  <c r="I73" i="16"/>
  <c r="H73" i="16"/>
  <c r="G73" i="16"/>
  <c r="K111" i="16"/>
  <c r="J111" i="16"/>
  <c r="I111" i="16"/>
  <c r="H111" i="16"/>
  <c r="G111" i="16"/>
  <c r="K104" i="16"/>
  <c r="J104" i="16"/>
  <c r="I104" i="16"/>
  <c r="H104" i="16"/>
  <c r="G104" i="16"/>
  <c r="K19" i="16"/>
  <c r="J19" i="16"/>
  <c r="I19" i="16"/>
  <c r="H19" i="16"/>
  <c r="G19" i="16"/>
  <c r="K43" i="16"/>
  <c r="J43" i="16"/>
  <c r="I43" i="16"/>
  <c r="H43" i="16"/>
  <c r="G43" i="16"/>
  <c r="K36" i="16"/>
  <c r="J36" i="16"/>
  <c r="I36" i="16"/>
  <c r="H36" i="16"/>
  <c r="G36" i="16"/>
  <c r="K29" i="16"/>
  <c r="J29" i="16"/>
  <c r="I29" i="16"/>
  <c r="H29" i="16"/>
  <c r="G29" i="16"/>
  <c r="K53" i="16"/>
  <c r="J53" i="16"/>
  <c r="I53" i="16"/>
  <c r="H53" i="16"/>
  <c r="G53" i="16"/>
  <c r="K42" i="16"/>
  <c r="J42" i="16"/>
  <c r="I42" i="16"/>
  <c r="H42" i="16"/>
  <c r="G42" i="16"/>
  <c r="K24" i="16"/>
  <c r="J24" i="16"/>
  <c r="I24" i="16"/>
  <c r="H24" i="16"/>
  <c r="G24" i="16"/>
  <c r="K13" i="16"/>
  <c r="J13" i="16"/>
  <c r="I13" i="16"/>
  <c r="H13" i="16"/>
  <c r="G13" i="16"/>
  <c r="K70" i="16"/>
  <c r="J70" i="16"/>
  <c r="I70" i="16"/>
  <c r="H70" i="16"/>
  <c r="G70" i="16"/>
  <c r="K15" i="16"/>
  <c r="J15" i="16"/>
  <c r="I15" i="16"/>
  <c r="H15" i="16"/>
  <c r="G15" i="16"/>
  <c r="K7" i="16"/>
  <c r="J7" i="16"/>
  <c r="I7" i="16"/>
  <c r="H7" i="16"/>
  <c r="G7" i="16"/>
  <c r="K67" i="16"/>
  <c r="J67" i="16"/>
  <c r="I67" i="16"/>
  <c r="H67" i="16"/>
  <c r="G67" i="16"/>
  <c r="K78" i="16"/>
  <c r="J78" i="16"/>
  <c r="I78" i="16"/>
  <c r="H78" i="16"/>
  <c r="G78" i="16"/>
  <c r="K5" i="16"/>
  <c r="J5" i="16"/>
  <c r="I5" i="16"/>
  <c r="H5" i="16"/>
  <c r="G5" i="16"/>
  <c r="K25" i="16"/>
  <c r="J25" i="16"/>
  <c r="I25" i="16"/>
  <c r="H25" i="16"/>
  <c r="G25" i="16"/>
  <c r="K84" i="16"/>
  <c r="J84" i="16"/>
  <c r="I84" i="16"/>
  <c r="H84" i="16"/>
  <c r="G84" i="16"/>
  <c r="K98" i="16"/>
  <c r="J98" i="16"/>
  <c r="I98" i="16"/>
  <c r="H98" i="16"/>
  <c r="G98" i="16"/>
  <c r="K107" i="16"/>
  <c r="J107" i="16"/>
  <c r="I107" i="16"/>
  <c r="H107" i="16"/>
  <c r="G107" i="16"/>
  <c r="K94" i="16"/>
  <c r="J94" i="16"/>
  <c r="I94" i="16"/>
  <c r="H94" i="16"/>
  <c r="G94" i="16"/>
  <c r="K58" i="16"/>
  <c r="J58" i="16"/>
  <c r="I58" i="16"/>
  <c r="H58" i="16"/>
  <c r="G58" i="16"/>
  <c r="K96" i="16"/>
  <c r="J96" i="16"/>
  <c r="I96" i="16"/>
  <c r="H96" i="16"/>
  <c r="G96" i="16"/>
  <c r="K55" i="16"/>
  <c r="J55" i="16"/>
  <c r="I55" i="16"/>
  <c r="H55" i="16"/>
  <c r="G55" i="16"/>
  <c r="K57" i="16"/>
  <c r="J57" i="16"/>
  <c r="I57" i="16"/>
  <c r="H57" i="16"/>
  <c r="G57" i="16"/>
  <c r="K100" i="16"/>
  <c r="J100" i="16"/>
  <c r="I100" i="16"/>
  <c r="H100" i="16"/>
  <c r="G100" i="16"/>
  <c r="K117" i="16"/>
  <c r="J117" i="16"/>
  <c r="I117" i="16"/>
  <c r="H117" i="16"/>
  <c r="G117" i="16"/>
  <c r="K97" i="16"/>
  <c r="J97" i="16"/>
  <c r="I97" i="16"/>
  <c r="H97" i="16"/>
  <c r="G97" i="16"/>
  <c r="K95" i="16"/>
  <c r="J95" i="16"/>
  <c r="I95" i="16"/>
  <c r="H95" i="16"/>
  <c r="G95" i="16"/>
  <c r="K101" i="16"/>
  <c r="J101" i="16"/>
  <c r="I101" i="16"/>
  <c r="H101" i="16"/>
  <c r="G101" i="16"/>
  <c r="K113" i="16"/>
  <c r="J113" i="16"/>
  <c r="I113" i="16"/>
  <c r="H113" i="16"/>
  <c r="G113" i="16"/>
  <c r="K102" i="16"/>
  <c r="J102" i="16"/>
  <c r="I102" i="16"/>
  <c r="H102" i="16"/>
  <c r="G102" i="16"/>
  <c r="K69" i="16"/>
  <c r="J69" i="16"/>
  <c r="I69" i="16"/>
  <c r="H69" i="16"/>
  <c r="G69" i="16"/>
  <c r="K83" i="16"/>
  <c r="J83" i="16"/>
  <c r="I83" i="16"/>
  <c r="H83" i="16"/>
  <c r="G83" i="16"/>
  <c r="K6" i="16"/>
  <c r="J6" i="16"/>
  <c r="I6" i="16"/>
  <c r="H6" i="16"/>
  <c r="G6" i="16"/>
  <c r="K30" i="16"/>
  <c r="J30" i="16"/>
  <c r="I30" i="16"/>
  <c r="H30" i="16"/>
  <c r="G30" i="16"/>
  <c r="K34" i="16"/>
  <c r="J34" i="16"/>
  <c r="I34" i="16"/>
  <c r="H34" i="16"/>
  <c r="G34" i="16"/>
  <c r="K116" i="16"/>
  <c r="J116" i="16"/>
  <c r="I116" i="16"/>
  <c r="H116" i="16"/>
  <c r="G116" i="16"/>
  <c r="K105" i="16"/>
  <c r="J105" i="16"/>
  <c r="I105" i="16"/>
  <c r="H105" i="16"/>
  <c r="G105" i="16"/>
  <c r="K110" i="16"/>
  <c r="J110" i="16"/>
  <c r="I110" i="16"/>
  <c r="H110" i="16"/>
  <c r="G110" i="16"/>
  <c r="K93" i="16"/>
  <c r="J93" i="16"/>
  <c r="I93" i="16"/>
  <c r="H93" i="16"/>
  <c r="G93" i="16"/>
  <c r="K74" i="16"/>
  <c r="J74" i="16"/>
  <c r="I74" i="16"/>
  <c r="H74" i="16"/>
  <c r="G74" i="16"/>
  <c r="K66" i="16"/>
  <c r="J66" i="16"/>
  <c r="I66" i="16"/>
  <c r="H66" i="16"/>
  <c r="G66" i="16"/>
  <c r="K16" i="16"/>
  <c r="J16" i="16"/>
  <c r="I16" i="16"/>
  <c r="H16" i="16"/>
  <c r="G16" i="16"/>
  <c r="K12" i="16"/>
  <c r="J12" i="16"/>
  <c r="I12" i="16"/>
  <c r="H12" i="16"/>
  <c r="G12" i="16"/>
  <c r="K37" i="16"/>
  <c r="J37" i="16"/>
  <c r="I37" i="16"/>
  <c r="H37" i="16"/>
  <c r="G37" i="16"/>
  <c r="K10" i="16"/>
  <c r="J10" i="16"/>
  <c r="I10" i="16"/>
  <c r="H10" i="16"/>
  <c r="G10" i="16"/>
  <c r="X214" i="15"/>
  <c r="V214" i="15"/>
  <c r="U214" i="15"/>
  <c r="T214" i="15"/>
  <c r="S214" i="15"/>
  <c r="R214" i="15"/>
  <c r="Q214" i="15"/>
  <c r="P214" i="15"/>
  <c r="O214" i="15"/>
  <c r="N214" i="15"/>
  <c r="M214" i="15"/>
  <c r="L214" i="15"/>
  <c r="K214" i="15"/>
  <c r="J214" i="15"/>
  <c r="I214" i="15"/>
  <c r="H214" i="15"/>
  <c r="G214" i="15"/>
  <c r="F214" i="15"/>
  <c r="E214" i="15"/>
  <c r="D214" i="15"/>
  <c r="C214" i="15"/>
  <c r="B214" i="15"/>
  <c r="X212" i="15"/>
  <c r="X216" i="15" s="1"/>
  <c r="V212" i="15"/>
  <c r="V216" i="15" s="1"/>
  <c r="U212" i="15"/>
  <c r="U216" i="15" s="1"/>
  <c r="T212" i="15"/>
  <c r="T216" i="15" s="1"/>
  <c r="S212" i="15"/>
  <c r="S216" i="15" s="1"/>
  <c r="R212" i="15"/>
  <c r="R216" i="15" s="1"/>
  <c r="Q212" i="15"/>
  <c r="Q216" i="15" s="1"/>
  <c r="P212" i="15"/>
  <c r="P216" i="15" s="1"/>
  <c r="O212" i="15"/>
  <c r="O216" i="15" s="1"/>
  <c r="N212" i="15"/>
  <c r="N216" i="15" s="1"/>
  <c r="M212" i="15"/>
  <c r="M216" i="15" s="1"/>
  <c r="L212" i="15"/>
  <c r="L216" i="15" s="1"/>
  <c r="K212" i="15"/>
  <c r="K216" i="15" s="1"/>
  <c r="J212" i="15"/>
  <c r="J216" i="15" s="1"/>
  <c r="I212" i="15"/>
  <c r="I216" i="15" s="1"/>
  <c r="H212" i="15"/>
  <c r="H216" i="15" s="1"/>
  <c r="G212" i="15"/>
  <c r="G216" i="15" s="1"/>
  <c r="F212" i="15"/>
  <c r="F216" i="15" s="1"/>
  <c r="E212" i="15"/>
  <c r="E216" i="15" s="1"/>
  <c r="D212" i="15"/>
  <c r="D216" i="15" s="1"/>
  <c r="C212" i="15"/>
  <c r="C216" i="15" s="1"/>
  <c r="B212" i="15"/>
  <c r="B216" i="15" s="1"/>
  <c r="K37" i="15"/>
  <c r="J37" i="15"/>
  <c r="I37" i="15"/>
  <c r="H37" i="15"/>
  <c r="G37" i="15"/>
  <c r="K19" i="15"/>
  <c r="J19" i="15"/>
  <c r="I19" i="15"/>
  <c r="H19" i="15"/>
  <c r="G19" i="15"/>
  <c r="K13" i="15"/>
  <c r="J13" i="15"/>
  <c r="I13" i="15"/>
  <c r="H13" i="15"/>
  <c r="G13" i="15"/>
  <c r="K51" i="15"/>
  <c r="J51" i="15"/>
  <c r="I51" i="15"/>
  <c r="H51" i="15"/>
  <c r="G51" i="15"/>
  <c r="K8" i="15"/>
  <c r="J8" i="15"/>
  <c r="I8" i="15"/>
  <c r="H8" i="15"/>
  <c r="G8" i="15"/>
  <c r="K34" i="15"/>
  <c r="J34" i="15"/>
  <c r="I34" i="15"/>
  <c r="H34" i="15"/>
  <c r="G34" i="15"/>
  <c r="K17" i="15"/>
  <c r="J17" i="15"/>
  <c r="I17" i="15"/>
  <c r="H17" i="15"/>
  <c r="G17" i="15"/>
  <c r="K39" i="15"/>
  <c r="J39" i="15"/>
  <c r="I39" i="15"/>
  <c r="H39" i="15"/>
  <c r="G39" i="15"/>
  <c r="K33" i="15"/>
  <c r="J33" i="15"/>
  <c r="I33" i="15"/>
  <c r="H33" i="15"/>
  <c r="G33" i="15"/>
  <c r="K38" i="15"/>
  <c r="J38" i="15"/>
  <c r="I38" i="15"/>
  <c r="H38" i="15"/>
  <c r="G38" i="15"/>
  <c r="K23" i="15"/>
  <c r="J23" i="15"/>
  <c r="I23" i="15"/>
  <c r="H23" i="15"/>
  <c r="G23" i="15"/>
  <c r="K12" i="15"/>
  <c r="J12" i="15"/>
  <c r="I12" i="15"/>
  <c r="H12" i="15"/>
  <c r="G12" i="15"/>
  <c r="K44" i="15"/>
  <c r="J44" i="15"/>
  <c r="I44" i="15"/>
  <c r="H44" i="15"/>
  <c r="G44" i="15"/>
  <c r="K52" i="15"/>
  <c r="J52" i="15"/>
  <c r="I52" i="15"/>
  <c r="H52" i="15"/>
  <c r="G52" i="15"/>
  <c r="K53" i="15"/>
  <c r="J53" i="15"/>
  <c r="I53" i="15"/>
  <c r="H53" i="15"/>
  <c r="G53" i="15"/>
  <c r="K11" i="15"/>
  <c r="J11" i="15"/>
  <c r="I11" i="15"/>
  <c r="H11" i="15"/>
  <c r="G11" i="15"/>
  <c r="K47" i="15"/>
  <c r="J47" i="15"/>
  <c r="I47" i="15"/>
  <c r="H47" i="15"/>
  <c r="G47" i="15"/>
  <c r="K14" i="15"/>
  <c r="J14" i="15"/>
  <c r="I14" i="15"/>
  <c r="H14" i="15"/>
  <c r="G14" i="15"/>
  <c r="K50" i="15"/>
  <c r="J50" i="15"/>
  <c r="I50" i="15"/>
  <c r="H50" i="15"/>
  <c r="G50" i="15"/>
  <c r="K7" i="15"/>
  <c r="J7" i="15"/>
  <c r="I7" i="15"/>
  <c r="H7" i="15"/>
  <c r="G7" i="15"/>
  <c r="K45" i="15"/>
  <c r="J45" i="15"/>
  <c r="I45" i="15"/>
  <c r="H45" i="15"/>
  <c r="G45" i="15"/>
  <c r="K9" i="15"/>
  <c r="J9" i="15"/>
  <c r="I9" i="15"/>
  <c r="H9" i="15"/>
  <c r="G9" i="15"/>
  <c r="K28" i="15"/>
  <c r="J28" i="15"/>
  <c r="I28" i="15"/>
  <c r="H28" i="15"/>
  <c r="G28" i="15"/>
  <c r="K36" i="15"/>
  <c r="J36" i="15"/>
  <c r="I36" i="15"/>
  <c r="H36" i="15"/>
  <c r="G36" i="15"/>
  <c r="K29" i="15"/>
  <c r="J29" i="15"/>
  <c r="I29" i="15"/>
  <c r="H29" i="15"/>
  <c r="G29" i="15"/>
  <c r="K31" i="15"/>
  <c r="J31" i="15"/>
  <c r="I31" i="15"/>
  <c r="H31" i="15"/>
  <c r="G31" i="15"/>
  <c r="K26" i="15"/>
  <c r="J26" i="15"/>
  <c r="I26" i="15"/>
  <c r="H26" i="15"/>
  <c r="G26" i="15"/>
  <c r="K42" i="15"/>
  <c r="J42" i="15"/>
  <c r="I42" i="15"/>
  <c r="H42" i="15"/>
  <c r="G42" i="15"/>
  <c r="K43" i="15"/>
  <c r="J43" i="15"/>
  <c r="I43" i="15"/>
  <c r="H43" i="15"/>
  <c r="G43" i="15"/>
  <c r="K21" i="15"/>
  <c r="J21" i="15"/>
  <c r="I21" i="15"/>
  <c r="H21" i="15"/>
  <c r="G21" i="15"/>
  <c r="K48" i="15"/>
  <c r="J48" i="15"/>
  <c r="I48" i="15"/>
  <c r="H48" i="15"/>
  <c r="G48" i="15"/>
  <c r="K2" i="15"/>
  <c r="J2" i="15"/>
  <c r="I2" i="15"/>
  <c r="H2" i="15"/>
  <c r="G2" i="15"/>
  <c r="K35" i="15"/>
  <c r="J35" i="15"/>
  <c r="I35" i="15"/>
  <c r="H35" i="15"/>
  <c r="G35" i="15"/>
  <c r="K30" i="15"/>
  <c r="J30" i="15"/>
  <c r="I30" i="15"/>
  <c r="H30" i="15"/>
  <c r="G30" i="15"/>
  <c r="K24" i="15"/>
  <c r="J24" i="15"/>
  <c r="I24" i="15"/>
  <c r="H24" i="15"/>
  <c r="G24" i="15"/>
  <c r="K20" i="15"/>
  <c r="J20" i="15"/>
  <c r="I20" i="15"/>
  <c r="H20" i="15"/>
  <c r="G20" i="15"/>
  <c r="K25" i="15"/>
  <c r="J25" i="15"/>
  <c r="I25" i="15"/>
  <c r="H25" i="15"/>
  <c r="G25" i="15"/>
  <c r="K27" i="15"/>
  <c r="J27" i="15"/>
  <c r="I27" i="15"/>
  <c r="H27" i="15"/>
  <c r="G27" i="15"/>
  <c r="K4" i="15"/>
  <c r="J4" i="15"/>
  <c r="I4" i="15"/>
  <c r="H4" i="15"/>
  <c r="G4" i="15"/>
  <c r="K18" i="15"/>
  <c r="J18" i="15"/>
  <c r="I18" i="15"/>
  <c r="H18" i="15"/>
  <c r="G18" i="15"/>
  <c r="K22" i="15"/>
  <c r="J22" i="15"/>
  <c r="I22" i="15"/>
  <c r="H22" i="15"/>
  <c r="G22" i="15"/>
  <c r="K32" i="15"/>
  <c r="J32" i="15"/>
  <c r="I32" i="15"/>
  <c r="H32" i="15"/>
  <c r="G32" i="15"/>
  <c r="K10" i="15"/>
  <c r="J10" i="15"/>
  <c r="I10" i="15"/>
  <c r="H10" i="15"/>
  <c r="G10" i="15"/>
  <c r="K5" i="15"/>
  <c r="J5" i="15"/>
  <c r="I5" i="15"/>
  <c r="H5" i="15"/>
  <c r="G5" i="15"/>
  <c r="K49" i="15"/>
  <c r="J49" i="15"/>
  <c r="I49" i="15"/>
  <c r="H49" i="15"/>
  <c r="G49" i="15"/>
  <c r="K46" i="15"/>
  <c r="J46" i="15"/>
  <c r="I46" i="15"/>
  <c r="H46" i="15"/>
  <c r="G46" i="15"/>
  <c r="K16" i="15"/>
  <c r="J16" i="15"/>
  <c r="I16" i="15"/>
  <c r="H16" i="15"/>
  <c r="G16" i="15"/>
  <c r="X242" i="14"/>
  <c r="V242" i="14"/>
  <c r="U242" i="14"/>
  <c r="T242" i="14"/>
  <c r="S242" i="14"/>
  <c r="R242" i="14"/>
  <c r="Q242" i="14"/>
  <c r="P242" i="14"/>
  <c r="O242" i="14"/>
  <c r="N242" i="14"/>
  <c r="M242" i="14"/>
  <c r="L242" i="14"/>
  <c r="K242" i="14"/>
  <c r="J242" i="14"/>
  <c r="I242" i="14"/>
  <c r="H242" i="14"/>
  <c r="G242" i="14"/>
  <c r="F242" i="14"/>
  <c r="E242" i="14"/>
  <c r="D242" i="14"/>
  <c r="C242" i="14"/>
  <c r="B242" i="14"/>
  <c r="X240" i="14"/>
  <c r="X244" i="14" s="1"/>
  <c r="V240" i="14"/>
  <c r="V244" i="14" s="1"/>
  <c r="U240" i="14"/>
  <c r="U244" i="14" s="1"/>
  <c r="T240" i="14"/>
  <c r="T244" i="14" s="1"/>
  <c r="S240" i="14"/>
  <c r="S244" i="14" s="1"/>
  <c r="R240" i="14"/>
  <c r="R244" i="14" s="1"/>
  <c r="Q240" i="14"/>
  <c r="Q244" i="14" s="1"/>
  <c r="P240" i="14"/>
  <c r="P244" i="14" s="1"/>
  <c r="O240" i="14"/>
  <c r="O244" i="14" s="1"/>
  <c r="N240" i="14"/>
  <c r="N244" i="14" s="1"/>
  <c r="M240" i="14"/>
  <c r="M244" i="14" s="1"/>
  <c r="L240" i="14"/>
  <c r="L244" i="14" s="1"/>
  <c r="K240" i="14"/>
  <c r="K244" i="14" s="1"/>
  <c r="J240" i="14"/>
  <c r="J244" i="14" s="1"/>
  <c r="I240" i="14"/>
  <c r="I244" i="14" s="1"/>
  <c r="H240" i="14"/>
  <c r="H244" i="14" s="1"/>
  <c r="G240" i="14"/>
  <c r="G244" i="14" s="1"/>
  <c r="F240" i="14"/>
  <c r="F244" i="14" s="1"/>
  <c r="E240" i="14"/>
  <c r="E244" i="14" s="1"/>
  <c r="D240" i="14"/>
  <c r="D244" i="14" s="1"/>
  <c r="C240" i="14"/>
  <c r="C244" i="14" s="1"/>
  <c r="B240" i="14"/>
  <c r="B244" i="14" s="1"/>
  <c r="K54" i="14"/>
  <c r="J54" i="14"/>
  <c r="I54" i="14"/>
  <c r="H54" i="14"/>
  <c r="G54" i="14"/>
  <c r="K51" i="14"/>
  <c r="J51" i="14"/>
  <c r="I51" i="14"/>
  <c r="H51" i="14"/>
  <c r="G51" i="14"/>
  <c r="K73" i="14"/>
  <c r="J73" i="14"/>
  <c r="I73" i="14"/>
  <c r="H73" i="14"/>
  <c r="G73" i="14"/>
  <c r="K65" i="14"/>
  <c r="J65" i="14"/>
  <c r="I65" i="14"/>
  <c r="H65" i="14"/>
  <c r="G65" i="14"/>
  <c r="K59" i="14"/>
  <c r="J59" i="14"/>
  <c r="I59" i="14"/>
  <c r="H59" i="14"/>
  <c r="G59" i="14"/>
  <c r="K35" i="14"/>
  <c r="J35" i="14"/>
  <c r="I35" i="14"/>
  <c r="H35" i="14"/>
  <c r="G35" i="14"/>
  <c r="K34" i="14"/>
  <c r="J34" i="14"/>
  <c r="I34" i="14"/>
  <c r="H34" i="14"/>
  <c r="G34" i="14"/>
  <c r="K36" i="14"/>
  <c r="J36" i="14"/>
  <c r="I36" i="14"/>
  <c r="H36" i="14"/>
  <c r="G36" i="14"/>
  <c r="K68" i="14"/>
  <c r="J68" i="14"/>
  <c r="I68" i="14"/>
  <c r="H68" i="14"/>
  <c r="G68" i="14"/>
  <c r="K63" i="14"/>
  <c r="J63" i="14"/>
  <c r="I63" i="14"/>
  <c r="H63" i="14"/>
  <c r="G63" i="14"/>
  <c r="K57" i="14"/>
  <c r="J57" i="14"/>
  <c r="I57" i="14"/>
  <c r="H57" i="14"/>
  <c r="G57" i="14"/>
  <c r="K42" i="14"/>
  <c r="J42" i="14"/>
  <c r="I42" i="14"/>
  <c r="H42" i="14"/>
  <c r="G42" i="14"/>
  <c r="K76" i="14"/>
  <c r="J76" i="14"/>
  <c r="I76" i="14"/>
  <c r="H76" i="14"/>
  <c r="G76" i="14"/>
  <c r="K67" i="14"/>
  <c r="J67" i="14"/>
  <c r="I67" i="14"/>
  <c r="H67" i="14"/>
  <c r="G67" i="14"/>
  <c r="K28" i="14"/>
  <c r="J28" i="14"/>
  <c r="I28" i="14"/>
  <c r="H28" i="14"/>
  <c r="G28" i="14"/>
  <c r="K18" i="14"/>
  <c r="J18" i="14"/>
  <c r="I18" i="14"/>
  <c r="H18" i="14"/>
  <c r="G18" i="14"/>
  <c r="K49" i="14"/>
  <c r="J49" i="14"/>
  <c r="I49" i="14"/>
  <c r="H49" i="14"/>
  <c r="G49" i="14"/>
  <c r="K78" i="14"/>
  <c r="J78" i="14"/>
  <c r="I78" i="14"/>
  <c r="H78" i="14"/>
  <c r="G78" i="14"/>
  <c r="K45" i="14"/>
  <c r="J45" i="14"/>
  <c r="I45" i="14"/>
  <c r="H45" i="14"/>
  <c r="G45" i="14"/>
  <c r="K77" i="14"/>
  <c r="J77" i="14"/>
  <c r="I77" i="14"/>
  <c r="H77" i="14"/>
  <c r="G77" i="14"/>
  <c r="K70" i="14"/>
  <c r="J70" i="14"/>
  <c r="I70" i="14"/>
  <c r="H70" i="14"/>
  <c r="G70" i="14"/>
  <c r="K62" i="14"/>
  <c r="J62" i="14"/>
  <c r="I62" i="14"/>
  <c r="H62" i="14"/>
  <c r="G62" i="14"/>
  <c r="K38" i="14"/>
  <c r="J38" i="14"/>
  <c r="I38" i="14"/>
  <c r="H38" i="14"/>
  <c r="G38" i="14"/>
  <c r="K75" i="14"/>
  <c r="J75" i="14"/>
  <c r="I75" i="14"/>
  <c r="H75" i="14"/>
  <c r="G75" i="14"/>
  <c r="K64" i="14"/>
  <c r="J64" i="14"/>
  <c r="I64" i="14"/>
  <c r="H64" i="14"/>
  <c r="G64" i="14"/>
  <c r="K72" i="14"/>
  <c r="J72" i="14"/>
  <c r="I72" i="14"/>
  <c r="H72" i="14"/>
  <c r="G72" i="14"/>
  <c r="K43" i="14"/>
  <c r="J43" i="14"/>
  <c r="I43" i="14"/>
  <c r="H43" i="14"/>
  <c r="G43" i="14"/>
  <c r="K69" i="14"/>
  <c r="J69" i="14"/>
  <c r="I69" i="14"/>
  <c r="H69" i="14"/>
  <c r="G69" i="14"/>
  <c r="K46" i="14"/>
  <c r="J46" i="14"/>
  <c r="I46" i="14"/>
  <c r="H46" i="14"/>
  <c r="G46" i="14"/>
  <c r="K44" i="14"/>
  <c r="J44" i="14"/>
  <c r="I44" i="14"/>
  <c r="H44" i="14"/>
  <c r="G44" i="14"/>
  <c r="K40" i="14"/>
  <c r="J40" i="14"/>
  <c r="I40" i="14"/>
  <c r="H40" i="14"/>
  <c r="G40" i="14"/>
  <c r="K41" i="14"/>
  <c r="J41" i="14"/>
  <c r="I41" i="14"/>
  <c r="H41" i="14"/>
  <c r="G41" i="14"/>
  <c r="K39" i="14"/>
  <c r="J39" i="14"/>
  <c r="I39" i="14"/>
  <c r="H39" i="14"/>
  <c r="G39" i="14"/>
  <c r="K48" i="14"/>
  <c r="J48" i="14"/>
  <c r="I48" i="14"/>
  <c r="H48" i="14"/>
  <c r="G48" i="14"/>
  <c r="K27" i="14"/>
  <c r="J27" i="14"/>
  <c r="I27" i="14"/>
  <c r="H27" i="14"/>
  <c r="G27" i="14"/>
  <c r="K53" i="14"/>
  <c r="J53" i="14"/>
  <c r="I53" i="14"/>
  <c r="H53" i="14"/>
  <c r="G53" i="14"/>
  <c r="K50" i="14"/>
  <c r="J50" i="14"/>
  <c r="I50" i="14"/>
  <c r="H50" i="14"/>
  <c r="G50" i="14"/>
  <c r="K61" i="14"/>
  <c r="J61" i="14"/>
  <c r="I61" i="14"/>
  <c r="H61" i="14"/>
  <c r="G61" i="14"/>
  <c r="K66" i="14"/>
  <c r="J66" i="14"/>
  <c r="I66" i="14"/>
  <c r="H66" i="14"/>
  <c r="G66" i="14"/>
  <c r="K71" i="14"/>
  <c r="J71" i="14"/>
  <c r="I71" i="14"/>
  <c r="H71" i="14"/>
  <c r="G71" i="14"/>
  <c r="K74" i="14"/>
  <c r="J74" i="14"/>
  <c r="I74" i="14"/>
  <c r="H74" i="14"/>
  <c r="G74" i="14"/>
  <c r="K52" i="14"/>
  <c r="J52" i="14"/>
  <c r="I52" i="14"/>
  <c r="H52" i="14"/>
  <c r="G52" i="14"/>
  <c r="K47" i="14"/>
  <c r="J47" i="14"/>
  <c r="I47" i="14"/>
  <c r="H47" i="14"/>
  <c r="G47" i="14"/>
  <c r="K60" i="14"/>
  <c r="J60" i="14"/>
  <c r="I60" i="14"/>
  <c r="H60" i="14"/>
  <c r="G60" i="14"/>
  <c r="K37" i="14"/>
  <c r="J37" i="14"/>
  <c r="I37" i="14"/>
  <c r="H37" i="14"/>
  <c r="G37" i="14"/>
  <c r="K58" i="14"/>
  <c r="J58" i="14"/>
  <c r="I58" i="14"/>
  <c r="H58" i="14"/>
  <c r="G58" i="14"/>
  <c r="K8" i="14"/>
  <c r="J8" i="14"/>
  <c r="I8" i="14"/>
  <c r="H8" i="14"/>
  <c r="G8" i="14"/>
  <c r="K15" i="14"/>
  <c r="J15" i="14"/>
  <c r="I15" i="14"/>
  <c r="H15" i="14"/>
  <c r="G15" i="14"/>
  <c r="K19" i="14"/>
  <c r="J19" i="14"/>
  <c r="I19" i="14"/>
  <c r="H19" i="14"/>
  <c r="G19" i="14"/>
  <c r="K5" i="14"/>
  <c r="J5" i="14"/>
  <c r="I5" i="14"/>
  <c r="H5" i="14"/>
  <c r="G5" i="14"/>
  <c r="K14" i="14"/>
  <c r="J14" i="14"/>
  <c r="I14" i="14"/>
  <c r="H14" i="14"/>
  <c r="G14" i="14"/>
  <c r="K21" i="14"/>
  <c r="J21" i="14"/>
  <c r="I21" i="14"/>
  <c r="H21" i="14"/>
  <c r="G21" i="14"/>
  <c r="K23" i="14"/>
  <c r="J23" i="14"/>
  <c r="I23" i="14"/>
  <c r="H23" i="14"/>
  <c r="G23" i="14"/>
  <c r="K29" i="14"/>
  <c r="J29" i="14"/>
  <c r="I29" i="14"/>
  <c r="H29" i="14"/>
  <c r="G29" i="14"/>
  <c r="K26" i="14"/>
  <c r="J26" i="14"/>
  <c r="I26" i="14"/>
  <c r="H26" i="14"/>
  <c r="G26" i="14"/>
  <c r="K9" i="14"/>
  <c r="J9" i="14"/>
  <c r="I9" i="14"/>
  <c r="H9" i="14"/>
  <c r="G9" i="14"/>
  <c r="K22" i="14"/>
  <c r="J22" i="14"/>
  <c r="I22" i="14"/>
  <c r="H22" i="14"/>
  <c r="G22" i="14"/>
  <c r="K16" i="14"/>
  <c r="J16" i="14"/>
  <c r="I16" i="14"/>
  <c r="H16" i="14"/>
  <c r="G16" i="14"/>
  <c r="K25" i="14"/>
  <c r="J25" i="14"/>
  <c r="I25" i="14"/>
  <c r="H25" i="14"/>
  <c r="G25" i="14"/>
  <c r="K31" i="14"/>
  <c r="J31" i="14"/>
  <c r="I31" i="14"/>
  <c r="H31" i="14"/>
  <c r="G31" i="14"/>
  <c r="K30" i="14"/>
  <c r="J30" i="14"/>
  <c r="I30" i="14"/>
  <c r="H30" i="14"/>
  <c r="G30" i="14"/>
  <c r="K32" i="14"/>
  <c r="J32" i="14"/>
  <c r="I32" i="14"/>
  <c r="H32" i="14"/>
  <c r="G32" i="14"/>
  <c r="K24" i="14"/>
  <c r="J24" i="14"/>
  <c r="I24" i="14"/>
  <c r="H24" i="14"/>
  <c r="G24" i="14"/>
  <c r="K17" i="14"/>
  <c r="J17" i="14"/>
  <c r="I17" i="14"/>
  <c r="H17" i="14"/>
  <c r="G17" i="14"/>
  <c r="K10" i="14"/>
  <c r="J10" i="14"/>
  <c r="I10" i="14"/>
  <c r="H10" i="14"/>
  <c r="G10" i="14"/>
  <c r="K7" i="14"/>
  <c r="J7" i="14"/>
  <c r="I7" i="14"/>
  <c r="H7" i="14"/>
  <c r="G7" i="14"/>
  <c r="K4" i="14"/>
  <c r="J4" i="14"/>
  <c r="I4" i="14"/>
  <c r="H4" i="14"/>
  <c r="G4" i="14"/>
  <c r="K13" i="14"/>
  <c r="J13" i="14"/>
  <c r="I13" i="14"/>
  <c r="H13" i="14"/>
  <c r="G13" i="14"/>
  <c r="K3" i="14"/>
  <c r="J3" i="14"/>
  <c r="I3" i="14"/>
  <c r="H3" i="14"/>
  <c r="G3" i="14"/>
  <c r="K20" i="14"/>
  <c r="J20" i="14"/>
  <c r="I20" i="14"/>
  <c r="H20" i="14"/>
  <c r="G20" i="14"/>
  <c r="K6" i="14"/>
  <c r="J6" i="14"/>
  <c r="I6" i="14"/>
  <c r="H6" i="14"/>
  <c r="G6" i="14"/>
  <c r="K5" i="13"/>
  <c r="J5" i="13"/>
  <c r="I5" i="13"/>
  <c r="H5" i="13"/>
  <c r="G5" i="13"/>
  <c r="K15" i="13"/>
  <c r="J15" i="13"/>
  <c r="I15" i="13"/>
  <c r="H15" i="13"/>
  <c r="G15" i="13"/>
  <c r="K10" i="13"/>
  <c r="J10" i="13"/>
  <c r="I10" i="13"/>
  <c r="H10" i="13"/>
  <c r="G10" i="13"/>
  <c r="K14" i="13"/>
  <c r="J14" i="13"/>
  <c r="I14" i="13"/>
  <c r="H14" i="13"/>
  <c r="G14" i="13"/>
  <c r="K9" i="13"/>
  <c r="J9" i="13"/>
  <c r="I9" i="13"/>
  <c r="H9" i="13"/>
  <c r="G9" i="13"/>
  <c r="K16" i="13"/>
  <c r="J16" i="13"/>
  <c r="I16" i="13"/>
  <c r="H16" i="13"/>
  <c r="G16" i="13"/>
  <c r="K11" i="13"/>
  <c r="J11" i="13"/>
  <c r="I11" i="13"/>
  <c r="H11" i="13"/>
  <c r="G11" i="13"/>
  <c r="K3" i="13"/>
  <c r="J3" i="13"/>
  <c r="I3" i="13"/>
  <c r="H3" i="13"/>
  <c r="G3" i="13"/>
  <c r="K4" i="13"/>
  <c r="J4" i="13"/>
  <c r="I4" i="13"/>
  <c r="H4" i="13"/>
  <c r="G4" i="13"/>
  <c r="K8" i="13"/>
  <c r="J8" i="13"/>
  <c r="I8" i="13"/>
  <c r="H8" i="13"/>
  <c r="G8" i="13"/>
  <c r="K6" i="13"/>
  <c r="J6" i="13"/>
  <c r="I6" i="13"/>
  <c r="H6" i="13"/>
  <c r="G6" i="13"/>
  <c r="K17" i="13"/>
  <c r="J17" i="13"/>
  <c r="I17" i="13"/>
  <c r="H17" i="13"/>
  <c r="G17" i="13"/>
  <c r="K13" i="13"/>
  <c r="J13" i="13"/>
  <c r="I13" i="13"/>
  <c r="H13" i="13"/>
  <c r="G13" i="13"/>
  <c r="K2" i="13"/>
  <c r="J2" i="13"/>
  <c r="I2" i="13"/>
  <c r="H2" i="13"/>
  <c r="G2" i="13"/>
  <c r="K18" i="13"/>
  <c r="J18" i="13"/>
  <c r="I18" i="13"/>
  <c r="H18" i="13"/>
  <c r="G18" i="13"/>
  <c r="K12" i="13"/>
  <c r="J12" i="13"/>
  <c r="I12" i="13"/>
  <c r="H12" i="13"/>
  <c r="G12" i="13"/>
  <c r="J22" i="12"/>
  <c r="N22" i="12" s="1"/>
  <c r="I22" i="12"/>
  <c r="H22" i="12"/>
  <c r="G22" i="12"/>
  <c r="F22" i="12"/>
  <c r="J21" i="12"/>
  <c r="N21" i="12" s="1"/>
  <c r="I21" i="12"/>
  <c r="H21" i="12"/>
  <c r="G21" i="12"/>
  <c r="F21" i="12"/>
  <c r="W25" i="12"/>
  <c r="U25" i="12"/>
  <c r="S25" i="12"/>
  <c r="Q25" i="12"/>
  <c r="J14" i="12"/>
  <c r="N14" i="12" s="1"/>
  <c r="I14" i="12"/>
  <c r="H14" i="12"/>
  <c r="G14" i="12"/>
  <c r="F14" i="12"/>
  <c r="W24" i="12"/>
  <c r="U24" i="12"/>
  <c r="S24" i="12"/>
  <c r="Q24" i="12"/>
  <c r="J13" i="12"/>
  <c r="N13" i="12" s="1"/>
  <c r="I13" i="12"/>
  <c r="H13" i="12"/>
  <c r="G13" i="12"/>
  <c r="F13" i="12"/>
  <c r="W23" i="12"/>
  <c r="U23" i="12"/>
  <c r="S23" i="12"/>
  <c r="Q23" i="12"/>
  <c r="J12" i="12"/>
  <c r="N12" i="12" s="1"/>
  <c r="I12" i="12"/>
  <c r="H12" i="12"/>
  <c r="G12" i="12"/>
  <c r="F12" i="12"/>
  <c r="W22" i="12"/>
  <c r="U22" i="12"/>
  <c r="S22" i="12"/>
  <c r="Q22" i="12"/>
  <c r="J11" i="12"/>
  <c r="N11" i="12" s="1"/>
  <c r="I11" i="12"/>
  <c r="H11" i="12"/>
  <c r="G11" i="12"/>
  <c r="F11" i="12"/>
  <c r="W21" i="12"/>
  <c r="U21" i="12"/>
  <c r="S21" i="12"/>
  <c r="Q21" i="12"/>
  <c r="J25" i="12"/>
  <c r="N25" i="12" s="1"/>
  <c r="I25" i="12"/>
  <c r="H25" i="12"/>
  <c r="G25" i="12"/>
  <c r="F25" i="12"/>
  <c r="W20" i="12"/>
  <c r="U20" i="12"/>
  <c r="S20" i="12"/>
  <c r="Q20" i="12"/>
  <c r="J24" i="12"/>
  <c r="N24" i="12" s="1"/>
  <c r="I24" i="12"/>
  <c r="H24" i="12"/>
  <c r="G24" i="12"/>
  <c r="F24" i="12"/>
  <c r="W19" i="12"/>
  <c r="U19" i="12"/>
  <c r="S19" i="12"/>
  <c r="Q19" i="12"/>
  <c r="J23" i="12"/>
  <c r="N23" i="12" s="1"/>
  <c r="I23" i="12"/>
  <c r="H23" i="12"/>
  <c r="G23" i="12"/>
  <c r="F23" i="12"/>
  <c r="W18" i="12"/>
  <c r="U18" i="12"/>
  <c r="S18" i="12"/>
  <c r="Q18" i="12"/>
  <c r="J20" i="12"/>
  <c r="N20" i="12" s="1"/>
  <c r="I20" i="12"/>
  <c r="H20" i="12"/>
  <c r="G20" i="12"/>
  <c r="F20" i="12"/>
  <c r="W17" i="12"/>
  <c r="U17" i="12"/>
  <c r="S17" i="12"/>
  <c r="Q17" i="12"/>
  <c r="J19" i="12"/>
  <c r="N19" i="12" s="1"/>
  <c r="I19" i="12"/>
  <c r="H19" i="12"/>
  <c r="G19" i="12"/>
  <c r="F19" i="12"/>
  <c r="W16" i="12"/>
  <c r="U16" i="12"/>
  <c r="S16" i="12"/>
  <c r="Q16" i="12"/>
  <c r="J18" i="12"/>
  <c r="N18" i="12" s="1"/>
  <c r="I18" i="12"/>
  <c r="H18" i="12"/>
  <c r="G18" i="12"/>
  <c r="F18" i="12"/>
  <c r="W14" i="12"/>
  <c r="U14" i="12"/>
  <c r="S14" i="12"/>
  <c r="Q14" i="12"/>
  <c r="J17" i="12"/>
  <c r="N17" i="12" s="1"/>
  <c r="I17" i="12"/>
  <c r="H17" i="12"/>
  <c r="G17" i="12"/>
  <c r="F17" i="12"/>
  <c r="W13" i="12"/>
  <c r="U13" i="12"/>
  <c r="S13" i="12"/>
  <c r="Q13" i="12"/>
  <c r="J16" i="12"/>
  <c r="N16" i="12" s="1"/>
  <c r="I16" i="12"/>
  <c r="H16" i="12"/>
  <c r="G16" i="12"/>
  <c r="F16" i="12"/>
  <c r="W12" i="12"/>
  <c r="U12" i="12"/>
  <c r="S12" i="12"/>
  <c r="Q12" i="12"/>
  <c r="W11" i="12"/>
  <c r="U11" i="12"/>
  <c r="S11" i="12"/>
  <c r="Q11" i="12"/>
  <c r="W9" i="12"/>
  <c r="U9" i="12"/>
  <c r="S9" i="12"/>
  <c r="Q9" i="12"/>
  <c r="J9" i="12"/>
  <c r="N9" i="12" s="1"/>
  <c r="I9" i="12"/>
  <c r="H9" i="12"/>
  <c r="G9" i="12"/>
  <c r="F9" i="12"/>
  <c r="W8" i="12"/>
  <c r="U8" i="12"/>
  <c r="S8" i="12"/>
  <c r="Q8" i="12"/>
  <c r="J8" i="12"/>
  <c r="N8" i="12" s="1"/>
  <c r="I8" i="12"/>
  <c r="H8" i="12"/>
  <c r="G8" i="12"/>
  <c r="F8" i="12"/>
  <c r="W7" i="12"/>
  <c r="U7" i="12"/>
  <c r="S7" i="12"/>
  <c r="Q7" i="12"/>
  <c r="J4" i="12"/>
  <c r="N4" i="12" s="1"/>
  <c r="I4" i="12"/>
  <c r="H4" i="12"/>
  <c r="G4" i="12"/>
  <c r="F4" i="12"/>
  <c r="W6" i="12"/>
  <c r="U6" i="12"/>
  <c r="S6" i="12"/>
  <c r="Q6" i="12"/>
  <c r="J7" i="12"/>
  <c r="N7" i="12" s="1"/>
  <c r="I7" i="12"/>
  <c r="H7" i="12"/>
  <c r="G7" i="12"/>
  <c r="F7" i="12"/>
  <c r="W4" i="12"/>
  <c r="U4" i="12"/>
  <c r="S4" i="12"/>
  <c r="Q4" i="12"/>
  <c r="J3" i="12"/>
  <c r="I3" i="12"/>
  <c r="H3" i="12"/>
  <c r="G3" i="12"/>
  <c r="F3" i="12"/>
  <c r="W3" i="12"/>
  <c r="U3" i="12"/>
  <c r="S3" i="12"/>
  <c r="Q3" i="12"/>
  <c r="J6" i="12"/>
  <c r="I6" i="12"/>
  <c r="H6" i="12"/>
  <c r="G6" i="12"/>
  <c r="F6" i="12"/>
  <c r="X181" i="11"/>
  <c r="V181" i="11"/>
  <c r="U181" i="11"/>
  <c r="T181" i="11"/>
  <c r="S181" i="11"/>
  <c r="R181" i="11"/>
  <c r="Q181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B181" i="11"/>
  <c r="X179" i="11"/>
  <c r="X183" i="11" s="1"/>
  <c r="V179" i="11"/>
  <c r="V183" i="11" s="1"/>
  <c r="U179" i="11"/>
  <c r="U183" i="11" s="1"/>
  <c r="T179" i="11"/>
  <c r="T183" i="11" s="1"/>
  <c r="S179" i="11"/>
  <c r="S183" i="11" s="1"/>
  <c r="R179" i="11"/>
  <c r="R183" i="11" s="1"/>
  <c r="Q179" i="11"/>
  <c r="Q183" i="11" s="1"/>
  <c r="P179" i="11"/>
  <c r="P183" i="11" s="1"/>
  <c r="O179" i="11"/>
  <c r="O183" i="11" s="1"/>
  <c r="N179" i="11"/>
  <c r="N183" i="11" s="1"/>
  <c r="M179" i="11"/>
  <c r="M183" i="11" s="1"/>
  <c r="L179" i="11"/>
  <c r="L183" i="11" s="1"/>
  <c r="K179" i="11"/>
  <c r="K183" i="11" s="1"/>
  <c r="J179" i="11"/>
  <c r="J183" i="11" s="1"/>
  <c r="I179" i="11"/>
  <c r="I183" i="11" s="1"/>
  <c r="H179" i="11"/>
  <c r="H183" i="11" s="1"/>
  <c r="G179" i="11"/>
  <c r="G183" i="11" s="1"/>
  <c r="F179" i="11"/>
  <c r="F183" i="11" s="1"/>
  <c r="E179" i="11"/>
  <c r="E183" i="11" s="1"/>
  <c r="D179" i="11"/>
  <c r="D183" i="11" s="1"/>
  <c r="C179" i="11"/>
  <c r="C183" i="11" s="1"/>
  <c r="B179" i="11"/>
  <c r="B183" i="11" s="1"/>
  <c r="J3" i="11"/>
  <c r="I3" i="11"/>
  <c r="H3" i="11"/>
  <c r="G3" i="11"/>
  <c r="F3" i="11"/>
  <c r="J5" i="11"/>
  <c r="I5" i="11"/>
  <c r="H5" i="11"/>
  <c r="G5" i="11"/>
  <c r="F5" i="11"/>
  <c r="J12" i="11"/>
  <c r="I12" i="11"/>
  <c r="H12" i="11"/>
  <c r="G12" i="11"/>
  <c r="F12" i="11"/>
  <c r="J18" i="11"/>
  <c r="I18" i="11"/>
  <c r="H18" i="11"/>
  <c r="G18" i="11"/>
  <c r="F18" i="11"/>
  <c r="J17" i="11"/>
  <c r="I17" i="11"/>
  <c r="H17" i="11"/>
  <c r="G17" i="11"/>
  <c r="F17" i="11"/>
  <c r="J16" i="11"/>
  <c r="I16" i="11"/>
  <c r="H16" i="11"/>
  <c r="G16" i="11"/>
  <c r="F16" i="11"/>
  <c r="J11" i="11"/>
  <c r="I11" i="11"/>
  <c r="H11" i="11"/>
  <c r="G11" i="11"/>
  <c r="F11" i="11"/>
  <c r="J10" i="11"/>
  <c r="I10" i="11"/>
  <c r="H10" i="11"/>
  <c r="G10" i="11"/>
  <c r="F10" i="11"/>
  <c r="J2" i="11"/>
  <c r="I2" i="11"/>
  <c r="H2" i="11"/>
  <c r="G2" i="11"/>
  <c r="F2" i="11"/>
  <c r="J15" i="11"/>
  <c r="I15" i="11"/>
  <c r="H15" i="11"/>
  <c r="G15" i="11"/>
  <c r="F15" i="11"/>
  <c r="J14" i="11"/>
  <c r="I14" i="11"/>
  <c r="H14" i="11"/>
  <c r="G14" i="11"/>
  <c r="F14" i="11"/>
  <c r="J9" i="11"/>
  <c r="I9" i="11"/>
  <c r="H9" i="11"/>
  <c r="G9" i="11"/>
  <c r="F9" i="11"/>
  <c r="J8" i="11"/>
  <c r="I8" i="11"/>
  <c r="H8" i="11"/>
  <c r="G8" i="11"/>
  <c r="F8" i="11"/>
  <c r="J7" i="11"/>
  <c r="I7" i="11"/>
  <c r="H7" i="11"/>
  <c r="G7" i="11"/>
  <c r="F7" i="11"/>
  <c r="J78" i="10"/>
  <c r="I78" i="10"/>
  <c r="H78" i="10"/>
  <c r="G78" i="10"/>
  <c r="F78" i="10"/>
  <c r="J77" i="10"/>
  <c r="I77" i="10"/>
  <c r="H77" i="10"/>
  <c r="G77" i="10"/>
  <c r="F77" i="10"/>
  <c r="J74" i="10"/>
  <c r="I74" i="10"/>
  <c r="H74" i="10"/>
  <c r="G74" i="10"/>
  <c r="F74" i="10"/>
  <c r="J85" i="10"/>
  <c r="I85" i="10"/>
  <c r="H85" i="10"/>
  <c r="G85" i="10"/>
  <c r="F85" i="10"/>
  <c r="J76" i="10"/>
  <c r="I76" i="10"/>
  <c r="H76" i="10"/>
  <c r="G76" i="10"/>
  <c r="F76" i="10"/>
  <c r="J75" i="10"/>
  <c r="I75" i="10"/>
  <c r="H75" i="10"/>
  <c r="G75" i="10"/>
  <c r="F75" i="10"/>
  <c r="J86" i="10"/>
  <c r="I86" i="10"/>
  <c r="H86" i="10"/>
  <c r="G86" i="10"/>
  <c r="F86" i="10"/>
  <c r="J83" i="10"/>
  <c r="I83" i="10"/>
  <c r="H83" i="10"/>
  <c r="G83" i="10"/>
  <c r="F83" i="10"/>
  <c r="J87" i="10"/>
  <c r="I87" i="10"/>
  <c r="H87" i="10"/>
  <c r="G87" i="10"/>
  <c r="F87" i="10"/>
  <c r="J89" i="10"/>
  <c r="I89" i="10"/>
  <c r="H89" i="10"/>
  <c r="G89" i="10"/>
  <c r="F89" i="10"/>
  <c r="J94" i="10"/>
  <c r="I94" i="10"/>
  <c r="H94" i="10"/>
  <c r="G94" i="10"/>
  <c r="F94" i="10"/>
  <c r="J84" i="10"/>
  <c r="I84" i="10"/>
  <c r="H84" i="10"/>
  <c r="G84" i="10"/>
  <c r="F84" i="10"/>
  <c r="J79" i="10"/>
  <c r="I79" i="10"/>
  <c r="H79" i="10"/>
  <c r="G79" i="10"/>
  <c r="F79" i="10"/>
  <c r="J81" i="10"/>
  <c r="I81" i="10"/>
  <c r="H81" i="10"/>
  <c r="G81" i="10"/>
  <c r="F81" i="10"/>
  <c r="J90" i="10"/>
  <c r="I90" i="10"/>
  <c r="H90" i="10"/>
  <c r="G90" i="10"/>
  <c r="F90" i="10"/>
  <c r="J91" i="10"/>
  <c r="I91" i="10"/>
  <c r="H91" i="10"/>
  <c r="G91" i="10"/>
  <c r="F91" i="10"/>
  <c r="J93" i="10"/>
  <c r="I93" i="10"/>
  <c r="H93" i="10"/>
  <c r="G93" i="10"/>
  <c r="F93" i="10"/>
  <c r="J88" i="10"/>
  <c r="I88" i="10"/>
  <c r="H88" i="10"/>
  <c r="G88" i="10"/>
  <c r="F88" i="10"/>
  <c r="J82" i="10"/>
  <c r="I82" i="10"/>
  <c r="H82" i="10"/>
  <c r="G82" i="10"/>
  <c r="F82" i="10"/>
  <c r="J80" i="10"/>
  <c r="I80" i="10"/>
  <c r="H80" i="10"/>
  <c r="G80" i="10"/>
  <c r="F80" i="10"/>
  <c r="J92" i="10"/>
  <c r="I92" i="10"/>
  <c r="H92" i="10"/>
  <c r="G92" i="10"/>
  <c r="F92" i="10"/>
  <c r="J131" i="10"/>
  <c r="I131" i="10"/>
  <c r="H131" i="10"/>
  <c r="G131" i="10"/>
  <c r="F131" i="10"/>
  <c r="J98" i="10"/>
  <c r="I98" i="10"/>
  <c r="H98" i="10"/>
  <c r="G98" i="10"/>
  <c r="F98" i="10"/>
  <c r="J96" i="10"/>
  <c r="I96" i="10"/>
  <c r="H96" i="10"/>
  <c r="G96" i="10"/>
  <c r="F96" i="10"/>
  <c r="J99" i="10"/>
  <c r="I99" i="10"/>
  <c r="H99" i="10"/>
  <c r="G99" i="10"/>
  <c r="F99" i="10"/>
  <c r="J107" i="10"/>
  <c r="I107" i="10"/>
  <c r="H107" i="10"/>
  <c r="G107" i="10"/>
  <c r="F107" i="10"/>
  <c r="J116" i="10"/>
  <c r="I116" i="10"/>
  <c r="H116" i="10"/>
  <c r="G116" i="10"/>
  <c r="F116" i="10"/>
  <c r="J97" i="10"/>
  <c r="I97" i="10"/>
  <c r="H97" i="10"/>
  <c r="G97" i="10"/>
  <c r="F97" i="10"/>
  <c r="J126" i="10"/>
  <c r="I126" i="10"/>
  <c r="H126" i="10"/>
  <c r="G126" i="10"/>
  <c r="F126" i="10"/>
  <c r="J114" i="10"/>
  <c r="I114" i="10"/>
  <c r="H114" i="10"/>
  <c r="G114" i="10"/>
  <c r="F114" i="10"/>
  <c r="J104" i="10"/>
  <c r="I104" i="10"/>
  <c r="H104" i="10"/>
  <c r="G104" i="10"/>
  <c r="F104" i="10"/>
  <c r="J115" i="10"/>
  <c r="I115" i="10"/>
  <c r="H115" i="10"/>
  <c r="G115" i="10"/>
  <c r="F115" i="10"/>
  <c r="J109" i="10"/>
  <c r="I109" i="10"/>
  <c r="H109" i="10"/>
  <c r="G109" i="10"/>
  <c r="F109" i="10"/>
  <c r="J120" i="10"/>
  <c r="I120" i="10"/>
  <c r="H120" i="10"/>
  <c r="G120" i="10"/>
  <c r="F120" i="10"/>
  <c r="J112" i="10"/>
  <c r="I112" i="10"/>
  <c r="H112" i="10"/>
  <c r="G112" i="10"/>
  <c r="F112" i="10"/>
  <c r="J127" i="10"/>
  <c r="I127" i="10"/>
  <c r="H127" i="10"/>
  <c r="G127" i="10"/>
  <c r="F127" i="10"/>
  <c r="J130" i="10"/>
  <c r="I130" i="10"/>
  <c r="H130" i="10"/>
  <c r="G130" i="10"/>
  <c r="F130" i="10"/>
  <c r="J100" i="10"/>
  <c r="I100" i="10"/>
  <c r="H100" i="10"/>
  <c r="G100" i="10"/>
  <c r="F100" i="10"/>
  <c r="J117" i="10"/>
  <c r="I117" i="10"/>
  <c r="H117" i="10"/>
  <c r="G117" i="10"/>
  <c r="F117" i="10"/>
  <c r="J137" i="10"/>
  <c r="I137" i="10"/>
  <c r="H137" i="10"/>
  <c r="G137" i="10"/>
  <c r="F137" i="10"/>
  <c r="J110" i="10"/>
  <c r="I110" i="10"/>
  <c r="H110" i="10"/>
  <c r="G110" i="10"/>
  <c r="F110" i="10"/>
  <c r="J136" i="10"/>
  <c r="I136" i="10"/>
  <c r="H136" i="10"/>
  <c r="G136" i="10"/>
  <c r="F136" i="10"/>
  <c r="J103" i="10"/>
  <c r="I103" i="10"/>
  <c r="H103" i="10"/>
  <c r="G103" i="10"/>
  <c r="F103" i="10"/>
  <c r="J138" i="10"/>
  <c r="I138" i="10"/>
  <c r="H138" i="10"/>
  <c r="G138" i="10"/>
  <c r="F138" i="10"/>
  <c r="J108" i="10"/>
  <c r="I108" i="10"/>
  <c r="H108" i="10"/>
  <c r="G108" i="10"/>
  <c r="F108" i="10"/>
  <c r="J105" i="10"/>
  <c r="I105" i="10"/>
  <c r="H105" i="10"/>
  <c r="G105" i="10"/>
  <c r="F105" i="10"/>
  <c r="J102" i="10"/>
  <c r="I102" i="10"/>
  <c r="H102" i="10"/>
  <c r="G102" i="10"/>
  <c r="F102" i="10"/>
  <c r="J113" i="10"/>
  <c r="I113" i="10"/>
  <c r="H113" i="10"/>
  <c r="G113" i="10"/>
  <c r="F113" i="10"/>
  <c r="J106" i="10"/>
  <c r="I106" i="10"/>
  <c r="H106" i="10"/>
  <c r="G106" i="10"/>
  <c r="F106" i="10"/>
  <c r="J133" i="10"/>
  <c r="I133" i="10"/>
  <c r="H133" i="10"/>
  <c r="G133" i="10"/>
  <c r="F133" i="10"/>
  <c r="J124" i="10"/>
  <c r="I124" i="10"/>
  <c r="H124" i="10"/>
  <c r="G124" i="10"/>
  <c r="F124" i="10"/>
  <c r="J101" i="10"/>
  <c r="I101" i="10"/>
  <c r="H101" i="10"/>
  <c r="G101" i="10"/>
  <c r="F101" i="10"/>
  <c r="J119" i="10"/>
  <c r="I119" i="10"/>
  <c r="H119" i="10"/>
  <c r="G119" i="10"/>
  <c r="F119" i="10"/>
  <c r="J122" i="10"/>
  <c r="I122" i="10"/>
  <c r="H122" i="10"/>
  <c r="G122" i="10"/>
  <c r="F122" i="10"/>
  <c r="J135" i="10"/>
  <c r="I135" i="10"/>
  <c r="H135" i="10"/>
  <c r="G135" i="10"/>
  <c r="F135" i="10"/>
  <c r="J128" i="10"/>
  <c r="I128" i="10"/>
  <c r="H128" i="10"/>
  <c r="G128" i="10"/>
  <c r="F128" i="10"/>
  <c r="J118" i="10"/>
  <c r="I118" i="10"/>
  <c r="H118" i="10"/>
  <c r="G118" i="10"/>
  <c r="F118" i="10"/>
  <c r="J139" i="10"/>
  <c r="I139" i="10"/>
  <c r="H139" i="10"/>
  <c r="G139" i="10"/>
  <c r="F139" i="10"/>
  <c r="J134" i="10"/>
  <c r="I134" i="10"/>
  <c r="H134" i="10"/>
  <c r="G134" i="10"/>
  <c r="F134" i="10"/>
  <c r="J111" i="10"/>
  <c r="I111" i="10"/>
  <c r="H111" i="10"/>
  <c r="G111" i="10"/>
  <c r="F111" i="10"/>
  <c r="J129" i="10"/>
  <c r="I129" i="10"/>
  <c r="H129" i="10"/>
  <c r="G129" i="10"/>
  <c r="F129" i="10"/>
  <c r="J125" i="10"/>
  <c r="I125" i="10"/>
  <c r="H125" i="10"/>
  <c r="G125" i="10"/>
  <c r="F125" i="10"/>
  <c r="J123" i="10"/>
  <c r="I123" i="10"/>
  <c r="H123" i="10"/>
  <c r="G123" i="10"/>
  <c r="F123" i="10"/>
  <c r="J121" i="10"/>
  <c r="I121" i="10"/>
  <c r="H121" i="10"/>
  <c r="G121" i="10"/>
  <c r="F121" i="10"/>
  <c r="J26" i="10"/>
  <c r="I26" i="10"/>
  <c r="H26" i="10"/>
  <c r="G26" i="10"/>
  <c r="F26" i="10"/>
  <c r="J10" i="10"/>
  <c r="I10" i="10"/>
  <c r="H10" i="10"/>
  <c r="G10" i="10"/>
  <c r="F10" i="10"/>
  <c r="J23" i="10"/>
  <c r="I23" i="10"/>
  <c r="H23" i="10"/>
  <c r="G23" i="10"/>
  <c r="F23" i="10"/>
  <c r="J9" i="10"/>
  <c r="I9" i="10"/>
  <c r="H9" i="10"/>
  <c r="G9" i="10"/>
  <c r="F9" i="10"/>
  <c r="J3" i="10"/>
  <c r="I3" i="10"/>
  <c r="H3" i="10"/>
  <c r="G3" i="10"/>
  <c r="F3" i="10"/>
  <c r="J5" i="10"/>
  <c r="I5" i="10"/>
  <c r="H5" i="10"/>
  <c r="G5" i="10"/>
  <c r="F5" i="10"/>
  <c r="J7" i="10"/>
  <c r="I7" i="10"/>
  <c r="H7" i="10"/>
  <c r="G7" i="10"/>
  <c r="F7" i="10"/>
  <c r="J20" i="10"/>
  <c r="I20" i="10"/>
  <c r="H20" i="10"/>
  <c r="G20" i="10"/>
  <c r="F20" i="10"/>
  <c r="J4" i="10"/>
  <c r="I4" i="10"/>
  <c r="H4" i="10"/>
  <c r="G4" i="10"/>
  <c r="F4" i="10"/>
  <c r="J13" i="10"/>
  <c r="I13" i="10"/>
  <c r="H13" i="10"/>
  <c r="G13" i="10"/>
  <c r="F13" i="10"/>
  <c r="J22" i="10"/>
  <c r="I22" i="10"/>
  <c r="H22" i="10"/>
  <c r="G22" i="10"/>
  <c r="F22" i="10"/>
  <c r="J15" i="10"/>
  <c r="I15" i="10"/>
  <c r="H15" i="10"/>
  <c r="G15" i="10"/>
  <c r="F15" i="10"/>
  <c r="J16" i="10"/>
  <c r="I16" i="10"/>
  <c r="H16" i="10"/>
  <c r="G16" i="10"/>
  <c r="F16" i="10"/>
  <c r="J6" i="10"/>
  <c r="I6" i="10"/>
  <c r="H6" i="10"/>
  <c r="G6" i="10"/>
  <c r="F6" i="10"/>
  <c r="J14" i="10"/>
  <c r="I14" i="10"/>
  <c r="H14" i="10"/>
  <c r="G14" i="10"/>
  <c r="F14" i="10"/>
  <c r="J12" i="10"/>
  <c r="I12" i="10"/>
  <c r="H12" i="10"/>
  <c r="G12" i="10"/>
  <c r="F12" i="10"/>
  <c r="J19" i="10"/>
  <c r="I19" i="10"/>
  <c r="H19" i="10"/>
  <c r="G19" i="10"/>
  <c r="F19" i="10"/>
  <c r="J8" i="10"/>
  <c r="I8" i="10"/>
  <c r="H8" i="10"/>
  <c r="G8" i="10"/>
  <c r="F8" i="10"/>
  <c r="J2" i="10"/>
  <c r="I2" i="10"/>
  <c r="H2" i="10"/>
  <c r="G2" i="10"/>
  <c r="F2" i="10"/>
  <c r="J17" i="10"/>
  <c r="I17" i="10"/>
  <c r="H17" i="10"/>
  <c r="G17" i="10"/>
  <c r="F17" i="10"/>
  <c r="J24" i="10"/>
  <c r="I24" i="10"/>
  <c r="H24" i="10"/>
  <c r="G24" i="10"/>
  <c r="F24" i="10"/>
  <c r="J27" i="10"/>
  <c r="I27" i="10"/>
  <c r="H27" i="10"/>
  <c r="G27" i="10"/>
  <c r="F27" i="10"/>
  <c r="J18" i="10"/>
  <c r="I18" i="10"/>
  <c r="H18" i="10"/>
  <c r="G18" i="10"/>
  <c r="F18" i="10"/>
  <c r="J11" i="10"/>
  <c r="I11" i="10"/>
  <c r="H11" i="10"/>
  <c r="G11" i="10"/>
  <c r="F11" i="10"/>
  <c r="J21" i="10"/>
  <c r="I21" i="10"/>
  <c r="H21" i="10"/>
  <c r="G21" i="10"/>
  <c r="F21" i="10"/>
  <c r="J25" i="10"/>
  <c r="I25" i="10"/>
  <c r="H25" i="10"/>
  <c r="G25" i="10"/>
  <c r="F25" i="10"/>
  <c r="J61" i="10"/>
  <c r="I61" i="10"/>
  <c r="H61" i="10"/>
  <c r="G61" i="10"/>
  <c r="F61" i="10"/>
  <c r="J32" i="10"/>
  <c r="I32" i="10"/>
  <c r="H32" i="10"/>
  <c r="G32" i="10"/>
  <c r="F32" i="10"/>
  <c r="J29" i="10"/>
  <c r="I29" i="10"/>
  <c r="H29" i="10"/>
  <c r="G29" i="10"/>
  <c r="F29" i="10"/>
  <c r="J35" i="10"/>
  <c r="I35" i="10"/>
  <c r="H35" i="10"/>
  <c r="G35" i="10"/>
  <c r="F35" i="10"/>
  <c r="J66" i="10"/>
  <c r="I66" i="10"/>
  <c r="H66" i="10"/>
  <c r="G66" i="10"/>
  <c r="F66" i="10"/>
  <c r="J39" i="10"/>
  <c r="I39" i="10"/>
  <c r="H39" i="10"/>
  <c r="G39" i="10"/>
  <c r="F39" i="10"/>
  <c r="J30" i="10"/>
  <c r="I30" i="10"/>
  <c r="H30" i="10"/>
  <c r="G30" i="10"/>
  <c r="F30" i="10"/>
  <c r="J132" i="10"/>
  <c r="I132" i="10"/>
  <c r="H132" i="10"/>
  <c r="G132" i="10"/>
  <c r="F132" i="10"/>
  <c r="J54" i="10"/>
  <c r="I54" i="10"/>
  <c r="H54" i="10"/>
  <c r="G54" i="10"/>
  <c r="F54" i="10"/>
  <c r="J55" i="10"/>
  <c r="I55" i="10"/>
  <c r="H55" i="10"/>
  <c r="G55" i="10"/>
  <c r="F55" i="10"/>
  <c r="J36" i="10"/>
  <c r="I36" i="10"/>
  <c r="H36" i="10"/>
  <c r="G36" i="10"/>
  <c r="F36" i="10"/>
  <c r="J43" i="10"/>
  <c r="I43" i="10"/>
  <c r="H43" i="10"/>
  <c r="G43" i="10"/>
  <c r="F43" i="10"/>
  <c r="J49" i="10"/>
  <c r="I49" i="10"/>
  <c r="H49" i="10"/>
  <c r="G49" i="10"/>
  <c r="F49" i="10"/>
  <c r="J51" i="10"/>
  <c r="I51" i="10"/>
  <c r="H51" i="10"/>
  <c r="G51" i="10"/>
  <c r="F51" i="10"/>
  <c r="J37" i="10"/>
  <c r="I37" i="10"/>
  <c r="H37" i="10"/>
  <c r="G37" i="10"/>
  <c r="F37" i="10"/>
  <c r="J42" i="10"/>
  <c r="I42" i="10"/>
  <c r="H42" i="10"/>
  <c r="G42" i="10"/>
  <c r="F42" i="10"/>
  <c r="J31" i="10"/>
  <c r="I31" i="10"/>
  <c r="H31" i="10"/>
  <c r="G31" i="10"/>
  <c r="F31" i="10"/>
  <c r="J59" i="10"/>
  <c r="I59" i="10"/>
  <c r="H59" i="10"/>
  <c r="G59" i="10"/>
  <c r="F59" i="10"/>
  <c r="J40" i="10"/>
  <c r="I40" i="10"/>
  <c r="H40" i="10"/>
  <c r="G40" i="10"/>
  <c r="F40" i="10"/>
  <c r="J64" i="10"/>
  <c r="I64" i="10"/>
  <c r="H64" i="10"/>
  <c r="G64" i="10"/>
  <c r="F64" i="10"/>
  <c r="J50" i="10"/>
  <c r="I50" i="10"/>
  <c r="H50" i="10"/>
  <c r="G50" i="10"/>
  <c r="F50" i="10"/>
  <c r="J65" i="10"/>
  <c r="I65" i="10"/>
  <c r="H65" i="10"/>
  <c r="G65" i="10"/>
  <c r="F65" i="10"/>
  <c r="J44" i="10"/>
  <c r="I44" i="10"/>
  <c r="H44" i="10"/>
  <c r="G44" i="10"/>
  <c r="F44" i="10"/>
  <c r="J47" i="10"/>
  <c r="I47" i="10"/>
  <c r="H47" i="10"/>
  <c r="G47" i="10"/>
  <c r="F47" i="10"/>
  <c r="J34" i="10"/>
  <c r="I34" i="10"/>
  <c r="H34" i="10"/>
  <c r="G34" i="10"/>
  <c r="F34" i="10"/>
  <c r="J72" i="10"/>
  <c r="I72" i="10"/>
  <c r="H72" i="10"/>
  <c r="G72" i="10"/>
  <c r="F72" i="10"/>
  <c r="J68" i="10"/>
  <c r="I68" i="10"/>
  <c r="H68" i="10"/>
  <c r="G68" i="10"/>
  <c r="F68" i="10"/>
  <c r="J63" i="10"/>
  <c r="I63" i="10"/>
  <c r="H63" i="10"/>
  <c r="G63" i="10"/>
  <c r="F63" i="10"/>
  <c r="J33" i="10"/>
  <c r="I33" i="10"/>
  <c r="H33" i="10"/>
  <c r="G33" i="10"/>
  <c r="F33" i="10"/>
  <c r="J58" i="10"/>
  <c r="I58" i="10"/>
  <c r="H58" i="10"/>
  <c r="G58" i="10"/>
  <c r="F58" i="10"/>
  <c r="J41" i="10"/>
  <c r="I41" i="10"/>
  <c r="H41" i="10"/>
  <c r="G41" i="10"/>
  <c r="F41" i="10"/>
  <c r="J71" i="10"/>
  <c r="I71" i="10"/>
  <c r="H71" i="10"/>
  <c r="G71" i="10"/>
  <c r="F71" i="10"/>
  <c r="J38" i="10"/>
  <c r="I38" i="10"/>
  <c r="H38" i="10"/>
  <c r="G38" i="10"/>
  <c r="F38" i="10"/>
  <c r="J69" i="10"/>
  <c r="I69" i="10"/>
  <c r="H69" i="10"/>
  <c r="G69" i="10"/>
  <c r="F69" i="10"/>
  <c r="J48" i="10"/>
  <c r="I48" i="10"/>
  <c r="H48" i="10"/>
  <c r="G48" i="10"/>
  <c r="F48" i="10"/>
  <c r="J53" i="10"/>
  <c r="I53" i="10"/>
  <c r="H53" i="10"/>
  <c r="G53" i="10"/>
  <c r="F53" i="10"/>
  <c r="J56" i="10"/>
  <c r="I56" i="10"/>
  <c r="H56" i="10"/>
  <c r="G56" i="10"/>
  <c r="F56" i="10"/>
  <c r="J73" i="10"/>
  <c r="I73" i="10"/>
  <c r="H73" i="10"/>
  <c r="G73" i="10"/>
  <c r="F73" i="10"/>
  <c r="J67" i="10"/>
  <c r="I67" i="10"/>
  <c r="H67" i="10"/>
  <c r="G67" i="10"/>
  <c r="F67" i="10"/>
  <c r="J46" i="10"/>
  <c r="I46" i="10"/>
  <c r="H46" i="10"/>
  <c r="G46" i="10"/>
  <c r="F46" i="10"/>
  <c r="J57" i="10"/>
  <c r="I57" i="10"/>
  <c r="H57" i="10"/>
  <c r="G57" i="10"/>
  <c r="F57" i="10"/>
  <c r="J52" i="10"/>
  <c r="I52" i="10"/>
  <c r="H52" i="10"/>
  <c r="G52" i="10"/>
  <c r="F52" i="10"/>
  <c r="J62" i="10"/>
  <c r="I62" i="10"/>
  <c r="H62" i="10"/>
  <c r="G62" i="10"/>
  <c r="F62" i="10"/>
  <c r="J45" i="10"/>
  <c r="I45" i="10"/>
  <c r="H45" i="10"/>
  <c r="G45" i="10"/>
  <c r="F45" i="10"/>
  <c r="J70" i="10"/>
  <c r="I70" i="10"/>
  <c r="H70" i="10"/>
  <c r="G70" i="10"/>
  <c r="F70" i="10"/>
  <c r="J60" i="10"/>
  <c r="I60" i="10"/>
  <c r="H60" i="10"/>
  <c r="G60" i="10"/>
  <c r="F60" i="10"/>
  <c r="K147" i="9"/>
  <c r="D147" i="9"/>
  <c r="X145" i="9"/>
  <c r="V145" i="9"/>
  <c r="U145" i="9"/>
  <c r="T145" i="9"/>
  <c r="S145" i="9"/>
  <c r="R145" i="9"/>
  <c r="Q145" i="9"/>
  <c r="P145" i="9"/>
  <c r="O145" i="9"/>
  <c r="N145" i="9"/>
  <c r="M145" i="9"/>
  <c r="L145" i="9"/>
  <c r="K145" i="9"/>
  <c r="J145" i="9"/>
  <c r="I145" i="9"/>
  <c r="H145" i="9"/>
  <c r="G145" i="9"/>
  <c r="F145" i="9"/>
  <c r="E145" i="9"/>
  <c r="D145" i="9"/>
  <c r="C145" i="9"/>
  <c r="B145" i="9"/>
  <c r="X143" i="9"/>
  <c r="X147" i="9" s="1"/>
  <c r="V143" i="9"/>
  <c r="V147" i="9" s="1"/>
  <c r="U143" i="9"/>
  <c r="U147" i="9" s="1"/>
  <c r="T143" i="9"/>
  <c r="T147" i="9" s="1"/>
  <c r="S143" i="9"/>
  <c r="S147" i="9" s="1"/>
  <c r="R143" i="9"/>
  <c r="R147" i="9" s="1"/>
  <c r="Q143" i="9"/>
  <c r="Q147" i="9" s="1"/>
  <c r="P143" i="9"/>
  <c r="P147" i="9" s="1"/>
  <c r="O143" i="9"/>
  <c r="O147" i="9" s="1"/>
  <c r="N143" i="9"/>
  <c r="N147" i="9" s="1"/>
  <c r="M143" i="9"/>
  <c r="M147" i="9" s="1"/>
  <c r="L143" i="9"/>
  <c r="L147" i="9" s="1"/>
  <c r="K143" i="9"/>
  <c r="J143" i="9"/>
  <c r="J147" i="9" s="1"/>
  <c r="I143" i="9"/>
  <c r="I147" i="9" s="1"/>
  <c r="H143" i="9"/>
  <c r="H147" i="9" s="1"/>
  <c r="G143" i="9"/>
  <c r="G147" i="9" s="1"/>
  <c r="F143" i="9"/>
  <c r="F147" i="9" s="1"/>
  <c r="E143" i="9"/>
  <c r="E147" i="9" s="1"/>
  <c r="D143" i="9"/>
  <c r="C143" i="9"/>
  <c r="C147" i="9" s="1"/>
  <c r="B143" i="9"/>
  <c r="B147" i="9" s="1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F2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20" i="8"/>
  <c r="I20" i="8"/>
  <c r="H20" i="8"/>
  <c r="G20" i="8"/>
  <c r="F20" i="8"/>
  <c r="J17" i="8"/>
  <c r="I17" i="8"/>
  <c r="H17" i="8"/>
  <c r="G17" i="8"/>
  <c r="F17" i="8"/>
  <c r="J19" i="8"/>
  <c r="I19" i="8"/>
  <c r="H19" i="8"/>
  <c r="G19" i="8"/>
  <c r="F19" i="8"/>
  <c r="J21" i="8"/>
  <c r="I21" i="8"/>
  <c r="H21" i="8"/>
  <c r="G21" i="8"/>
  <c r="F21" i="8"/>
  <c r="J18" i="8"/>
  <c r="I18" i="8"/>
  <c r="H18" i="8"/>
  <c r="G18" i="8"/>
  <c r="F18" i="8"/>
  <c r="J26" i="8"/>
  <c r="I26" i="8"/>
  <c r="H26" i="8"/>
  <c r="G26" i="8"/>
  <c r="F26" i="8"/>
  <c r="J25" i="8"/>
  <c r="I25" i="8"/>
  <c r="H25" i="8"/>
  <c r="G25" i="8"/>
  <c r="F25" i="8"/>
  <c r="J32" i="8"/>
  <c r="I32" i="8"/>
  <c r="H32" i="8"/>
  <c r="G32" i="8"/>
  <c r="F32" i="8"/>
  <c r="J24" i="8"/>
  <c r="I24" i="8"/>
  <c r="H24" i="8"/>
  <c r="G24" i="8"/>
  <c r="F24" i="8"/>
  <c r="J28" i="8"/>
  <c r="I28" i="8"/>
  <c r="H28" i="8"/>
  <c r="G28" i="8"/>
  <c r="F28" i="8"/>
  <c r="J23" i="8"/>
  <c r="I23" i="8"/>
  <c r="H23" i="8"/>
  <c r="G23" i="8"/>
  <c r="F23" i="8"/>
  <c r="J29" i="8"/>
  <c r="I29" i="8"/>
  <c r="H29" i="8"/>
  <c r="G29" i="8"/>
  <c r="F29" i="8"/>
  <c r="J31" i="8"/>
  <c r="I31" i="8"/>
  <c r="H31" i="8"/>
  <c r="G31" i="8"/>
  <c r="F31" i="8"/>
  <c r="J30" i="8"/>
  <c r="I30" i="8"/>
  <c r="H30" i="8"/>
  <c r="G30" i="8"/>
  <c r="F30" i="8"/>
  <c r="J27" i="8"/>
  <c r="I27" i="8"/>
  <c r="H27" i="8"/>
  <c r="G27" i="8"/>
  <c r="F27" i="8"/>
  <c r="J5" i="8"/>
  <c r="I5" i="8"/>
  <c r="H5" i="8"/>
  <c r="G5" i="8"/>
  <c r="F5" i="8"/>
  <c r="J3" i="8"/>
  <c r="I3" i="8"/>
  <c r="H3" i="8"/>
  <c r="G3" i="8"/>
  <c r="F3" i="8"/>
  <c r="J6" i="8"/>
  <c r="I6" i="8"/>
  <c r="H6" i="8"/>
  <c r="G6" i="8"/>
  <c r="F6" i="8"/>
  <c r="J2" i="8"/>
  <c r="I2" i="8"/>
  <c r="H2" i="8"/>
  <c r="G2" i="8"/>
  <c r="F2" i="8"/>
  <c r="J4" i="8"/>
  <c r="I4" i="8"/>
  <c r="H4" i="8"/>
  <c r="G4" i="8"/>
  <c r="F4" i="8"/>
  <c r="J11" i="8"/>
  <c r="I11" i="8"/>
  <c r="H11" i="8"/>
  <c r="G11" i="8"/>
  <c r="F11" i="8"/>
  <c r="J9" i="8"/>
  <c r="I9" i="8"/>
  <c r="H9" i="8"/>
  <c r="G9" i="8"/>
  <c r="F9" i="8"/>
  <c r="J10" i="8"/>
  <c r="I10" i="8"/>
  <c r="H10" i="8"/>
  <c r="G10" i="8"/>
  <c r="F10" i="8"/>
  <c r="J13" i="8"/>
  <c r="I13" i="8"/>
  <c r="H13" i="8"/>
  <c r="G13" i="8"/>
  <c r="F13" i="8"/>
  <c r="J8" i="8"/>
  <c r="I8" i="8"/>
  <c r="H8" i="8"/>
  <c r="G8" i="8"/>
  <c r="F8" i="8"/>
  <c r="J14" i="8"/>
  <c r="I14" i="8"/>
  <c r="H14" i="8"/>
  <c r="G14" i="8"/>
  <c r="F14" i="8"/>
  <c r="J12" i="8"/>
  <c r="I12" i="8"/>
  <c r="H12" i="8"/>
  <c r="G12" i="8"/>
  <c r="F12" i="8"/>
  <c r="J15" i="8"/>
  <c r="I15" i="8"/>
  <c r="H15" i="8"/>
  <c r="G15" i="8"/>
  <c r="F15" i="8"/>
  <c r="J70" i="7"/>
  <c r="I70" i="7"/>
  <c r="H70" i="7"/>
  <c r="G70" i="7"/>
  <c r="F70" i="7"/>
  <c r="J61" i="7"/>
  <c r="I61" i="7"/>
  <c r="H61" i="7"/>
  <c r="G61" i="7"/>
  <c r="F61" i="7"/>
  <c r="J57" i="7"/>
  <c r="I57" i="7"/>
  <c r="H57" i="7"/>
  <c r="G57" i="7"/>
  <c r="F57" i="7"/>
  <c r="J68" i="7"/>
  <c r="I68" i="7"/>
  <c r="H68" i="7"/>
  <c r="G68" i="7"/>
  <c r="F68" i="7"/>
  <c r="J63" i="7"/>
  <c r="I63" i="7"/>
  <c r="H63" i="7"/>
  <c r="G63" i="7"/>
  <c r="F63" i="7"/>
  <c r="J59" i="7"/>
  <c r="I59" i="7"/>
  <c r="H59" i="7"/>
  <c r="G59" i="7"/>
  <c r="F59" i="7"/>
  <c r="J58" i="7"/>
  <c r="I58" i="7"/>
  <c r="H58" i="7"/>
  <c r="G58" i="7"/>
  <c r="F58" i="7"/>
  <c r="J69" i="7"/>
  <c r="I69" i="7"/>
  <c r="H69" i="7"/>
  <c r="G69" i="7"/>
  <c r="F69" i="7"/>
  <c r="J64" i="7"/>
  <c r="I64" i="7"/>
  <c r="H64" i="7"/>
  <c r="G64" i="7"/>
  <c r="F64" i="7"/>
  <c r="J62" i="7"/>
  <c r="I62" i="7"/>
  <c r="H62" i="7"/>
  <c r="G62" i="7"/>
  <c r="F62" i="7"/>
  <c r="J67" i="7"/>
  <c r="I67" i="7"/>
  <c r="H67" i="7"/>
  <c r="G67" i="7"/>
  <c r="F67" i="7"/>
  <c r="J60" i="7"/>
  <c r="I60" i="7"/>
  <c r="H60" i="7"/>
  <c r="G60" i="7"/>
  <c r="F60" i="7"/>
  <c r="J65" i="7"/>
  <c r="I65" i="7"/>
  <c r="H65" i="7"/>
  <c r="G65" i="7"/>
  <c r="F65" i="7"/>
  <c r="J66" i="7"/>
  <c r="I66" i="7"/>
  <c r="H66" i="7"/>
  <c r="G66" i="7"/>
  <c r="F66" i="7"/>
  <c r="J75" i="7"/>
  <c r="I75" i="7"/>
  <c r="H75" i="7"/>
  <c r="G75" i="7"/>
  <c r="F75" i="7"/>
  <c r="J74" i="7"/>
  <c r="I74" i="7"/>
  <c r="H74" i="7"/>
  <c r="G74" i="7"/>
  <c r="F74" i="7"/>
  <c r="J91" i="7"/>
  <c r="I91" i="7"/>
  <c r="H91" i="7"/>
  <c r="G91" i="7"/>
  <c r="F91" i="7"/>
  <c r="J87" i="7"/>
  <c r="I87" i="7"/>
  <c r="H87" i="7"/>
  <c r="G87" i="7"/>
  <c r="F87" i="7"/>
  <c r="J78" i="7"/>
  <c r="I78" i="7"/>
  <c r="H78" i="7"/>
  <c r="G78" i="7"/>
  <c r="F78" i="7"/>
  <c r="J72" i="7"/>
  <c r="I72" i="7"/>
  <c r="H72" i="7"/>
  <c r="G72" i="7"/>
  <c r="F72" i="7"/>
  <c r="J76" i="7"/>
  <c r="I76" i="7"/>
  <c r="H76" i="7"/>
  <c r="G76" i="7"/>
  <c r="F76" i="7"/>
  <c r="J85" i="7"/>
  <c r="I85" i="7"/>
  <c r="H85" i="7"/>
  <c r="G85" i="7"/>
  <c r="F85" i="7"/>
  <c r="J73" i="7"/>
  <c r="I73" i="7"/>
  <c r="H73" i="7"/>
  <c r="G73" i="7"/>
  <c r="F73" i="7"/>
  <c r="J82" i="7"/>
  <c r="I82" i="7"/>
  <c r="H82" i="7"/>
  <c r="G82" i="7"/>
  <c r="F82" i="7"/>
  <c r="J89" i="7"/>
  <c r="I89" i="7"/>
  <c r="H89" i="7"/>
  <c r="G89" i="7"/>
  <c r="F89" i="7"/>
  <c r="J79" i="7"/>
  <c r="I79" i="7"/>
  <c r="H79" i="7"/>
  <c r="G79" i="7"/>
  <c r="F79" i="7"/>
  <c r="J94" i="7"/>
  <c r="I94" i="7"/>
  <c r="H94" i="7"/>
  <c r="G94" i="7"/>
  <c r="F94" i="7"/>
  <c r="J77" i="7"/>
  <c r="I77" i="7"/>
  <c r="H77" i="7"/>
  <c r="G77" i="7"/>
  <c r="F77" i="7"/>
  <c r="J84" i="7"/>
  <c r="I84" i="7"/>
  <c r="H84" i="7"/>
  <c r="G84" i="7"/>
  <c r="F84" i="7"/>
  <c r="J92" i="7"/>
  <c r="I92" i="7"/>
  <c r="H92" i="7"/>
  <c r="G92" i="7"/>
  <c r="F92" i="7"/>
  <c r="J83" i="7"/>
  <c r="I83" i="7"/>
  <c r="H83" i="7"/>
  <c r="G83" i="7"/>
  <c r="F83" i="7"/>
  <c r="J86" i="7"/>
  <c r="I86" i="7"/>
  <c r="H86" i="7"/>
  <c r="G86" i="7"/>
  <c r="F86" i="7"/>
  <c r="J81" i="7"/>
  <c r="I81" i="7"/>
  <c r="H81" i="7"/>
  <c r="G81" i="7"/>
  <c r="F81" i="7"/>
  <c r="J80" i="7"/>
  <c r="I80" i="7"/>
  <c r="H80" i="7"/>
  <c r="G80" i="7"/>
  <c r="F80" i="7"/>
  <c r="J93" i="7"/>
  <c r="I93" i="7"/>
  <c r="H93" i="7"/>
  <c r="G93" i="7"/>
  <c r="F93" i="7"/>
  <c r="J88" i="7"/>
  <c r="I88" i="7"/>
  <c r="H88" i="7"/>
  <c r="G88" i="7"/>
  <c r="F88" i="7"/>
  <c r="J95" i="7"/>
  <c r="I95" i="7"/>
  <c r="H95" i="7"/>
  <c r="G95" i="7"/>
  <c r="F95" i="7"/>
  <c r="J96" i="7"/>
  <c r="I96" i="7"/>
  <c r="H96" i="7"/>
  <c r="G96" i="7"/>
  <c r="F96" i="7"/>
  <c r="J90" i="7"/>
  <c r="I90" i="7"/>
  <c r="H90" i="7"/>
  <c r="G90" i="7"/>
  <c r="F90" i="7"/>
  <c r="J2" i="7"/>
  <c r="I2" i="7"/>
  <c r="H2" i="7"/>
  <c r="G2" i="7"/>
  <c r="F2" i="7"/>
  <c r="J5" i="7"/>
  <c r="I5" i="7"/>
  <c r="H5" i="7"/>
  <c r="G5" i="7"/>
  <c r="F5" i="7"/>
  <c r="J6" i="7"/>
  <c r="I6" i="7"/>
  <c r="H6" i="7"/>
  <c r="G6" i="7"/>
  <c r="F6" i="7"/>
  <c r="J9" i="7"/>
  <c r="I9" i="7"/>
  <c r="H9" i="7"/>
  <c r="G9" i="7"/>
  <c r="F9" i="7"/>
  <c r="J3" i="7"/>
  <c r="I3" i="7"/>
  <c r="H3" i="7"/>
  <c r="G3" i="7"/>
  <c r="F3" i="7"/>
  <c r="J16" i="7"/>
  <c r="I16" i="7"/>
  <c r="H16" i="7"/>
  <c r="G16" i="7"/>
  <c r="F16" i="7"/>
  <c r="J4" i="7"/>
  <c r="I4" i="7"/>
  <c r="H4" i="7"/>
  <c r="G4" i="7"/>
  <c r="F4" i="7"/>
  <c r="J8" i="7"/>
  <c r="I8" i="7"/>
  <c r="H8" i="7"/>
  <c r="G8" i="7"/>
  <c r="F8" i="7"/>
  <c r="J7" i="7"/>
  <c r="I7" i="7"/>
  <c r="H7" i="7"/>
  <c r="G7" i="7"/>
  <c r="F7" i="7"/>
  <c r="J13" i="7"/>
  <c r="I13" i="7"/>
  <c r="H13" i="7"/>
  <c r="G13" i="7"/>
  <c r="F13" i="7"/>
  <c r="J15" i="7"/>
  <c r="I15" i="7"/>
  <c r="H15" i="7"/>
  <c r="G15" i="7"/>
  <c r="F15" i="7"/>
  <c r="J11" i="7"/>
  <c r="I11" i="7"/>
  <c r="H11" i="7"/>
  <c r="G11" i="7"/>
  <c r="F11" i="7"/>
  <c r="J12" i="7"/>
  <c r="I12" i="7"/>
  <c r="H12" i="7"/>
  <c r="G12" i="7"/>
  <c r="F12" i="7"/>
  <c r="J10" i="7"/>
  <c r="I10" i="7"/>
  <c r="H10" i="7"/>
  <c r="G10" i="7"/>
  <c r="F10" i="7"/>
  <c r="J18" i="7"/>
  <c r="I18" i="7"/>
  <c r="H18" i="7"/>
  <c r="G18" i="7"/>
  <c r="F18" i="7"/>
  <c r="J17" i="7"/>
  <c r="I17" i="7"/>
  <c r="H17" i="7"/>
  <c r="G17" i="7"/>
  <c r="F17" i="7"/>
  <c r="J14" i="7"/>
  <c r="I14" i="7"/>
  <c r="H14" i="7"/>
  <c r="G14" i="7"/>
  <c r="F14" i="7"/>
  <c r="J19" i="7"/>
  <c r="I19" i="7"/>
  <c r="H19" i="7"/>
  <c r="G19" i="7"/>
  <c r="F19" i="7"/>
  <c r="J22" i="7"/>
  <c r="I22" i="7"/>
  <c r="H22" i="7"/>
  <c r="G22" i="7"/>
  <c r="F22" i="7"/>
  <c r="J21" i="7"/>
  <c r="I21" i="7"/>
  <c r="H21" i="7"/>
  <c r="G21" i="7"/>
  <c r="F21" i="7"/>
  <c r="J23" i="7"/>
  <c r="I23" i="7"/>
  <c r="H23" i="7"/>
  <c r="G23" i="7"/>
  <c r="F23" i="7"/>
  <c r="J20" i="7"/>
  <c r="I20" i="7"/>
  <c r="H20" i="7"/>
  <c r="G20" i="7"/>
  <c r="F20" i="7"/>
  <c r="J35" i="7"/>
  <c r="I35" i="7"/>
  <c r="H35" i="7"/>
  <c r="G35" i="7"/>
  <c r="F35" i="7"/>
  <c r="J29" i="7"/>
  <c r="I29" i="7"/>
  <c r="H29" i="7"/>
  <c r="G29" i="7"/>
  <c r="F29" i="7"/>
  <c r="J28" i="7"/>
  <c r="I28" i="7"/>
  <c r="H28" i="7"/>
  <c r="G28" i="7"/>
  <c r="F28" i="7"/>
  <c r="J31" i="7"/>
  <c r="I31" i="7"/>
  <c r="H31" i="7"/>
  <c r="G31" i="7"/>
  <c r="F31" i="7"/>
  <c r="J26" i="7"/>
  <c r="I26" i="7"/>
  <c r="H26" i="7"/>
  <c r="G26" i="7"/>
  <c r="F26" i="7"/>
  <c r="J25" i="7"/>
  <c r="I25" i="7"/>
  <c r="H25" i="7"/>
  <c r="G25" i="7"/>
  <c r="F25" i="7"/>
  <c r="J30" i="7"/>
  <c r="I30" i="7"/>
  <c r="H30" i="7"/>
  <c r="G30" i="7"/>
  <c r="F30" i="7"/>
  <c r="J45" i="7"/>
  <c r="I45" i="7"/>
  <c r="H45" i="7"/>
  <c r="G45" i="7"/>
  <c r="F45" i="7"/>
  <c r="J39" i="7"/>
  <c r="I39" i="7"/>
  <c r="H39" i="7"/>
  <c r="G39" i="7"/>
  <c r="F39" i="7"/>
  <c r="J38" i="7"/>
  <c r="I38" i="7"/>
  <c r="H38" i="7"/>
  <c r="G38" i="7"/>
  <c r="F38" i="7"/>
  <c r="J50" i="7"/>
  <c r="I50" i="7"/>
  <c r="H50" i="7"/>
  <c r="G50" i="7"/>
  <c r="F50" i="7"/>
  <c r="J32" i="7"/>
  <c r="I32" i="7"/>
  <c r="H32" i="7"/>
  <c r="G32" i="7"/>
  <c r="F32" i="7"/>
  <c r="J33" i="7"/>
  <c r="I33" i="7"/>
  <c r="H33" i="7"/>
  <c r="G33" i="7"/>
  <c r="F33" i="7"/>
  <c r="J41" i="7"/>
  <c r="I41" i="7"/>
  <c r="H41" i="7"/>
  <c r="G41" i="7"/>
  <c r="F41" i="7"/>
  <c r="J27" i="7"/>
  <c r="I27" i="7"/>
  <c r="H27" i="7"/>
  <c r="G27" i="7"/>
  <c r="F27" i="7"/>
  <c r="J42" i="7"/>
  <c r="I42" i="7"/>
  <c r="H42" i="7"/>
  <c r="G42" i="7"/>
  <c r="F42" i="7"/>
  <c r="J48" i="7"/>
  <c r="I48" i="7"/>
  <c r="H48" i="7"/>
  <c r="G48" i="7"/>
  <c r="F48" i="7"/>
  <c r="J34" i="7"/>
  <c r="I34" i="7"/>
  <c r="H34" i="7"/>
  <c r="G34" i="7"/>
  <c r="F34" i="7"/>
  <c r="J51" i="7"/>
  <c r="I51" i="7"/>
  <c r="H51" i="7"/>
  <c r="G51" i="7"/>
  <c r="F51" i="7"/>
  <c r="J47" i="7"/>
  <c r="I47" i="7"/>
  <c r="H47" i="7"/>
  <c r="G47" i="7"/>
  <c r="F47" i="7"/>
  <c r="J40" i="7"/>
  <c r="I40" i="7"/>
  <c r="H40" i="7"/>
  <c r="G40" i="7"/>
  <c r="F40" i="7"/>
  <c r="J54" i="7"/>
  <c r="I54" i="7"/>
  <c r="H54" i="7"/>
  <c r="G54" i="7"/>
  <c r="F54" i="7"/>
  <c r="J36" i="7"/>
  <c r="I36" i="7"/>
  <c r="H36" i="7"/>
  <c r="G36" i="7"/>
  <c r="F36" i="7"/>
  <c r="J44" i="7"/>
  <c r="I44" i="7"/>
  <c r="H44" i="7"/>
  <c r="G44" i="7"/>
  <c r="F44" i="7"/>
  <c r="J53" i="7"/>
  <c r="I53" i="7"/>
  <c r="H53" i="7"/>
  <c r="G53" i="7"/>
  <c r="F53" i="7"/>
  <c r="J46" i="7"/>
  <c r="I46" i="7"/>
  <c r="H46" i="7"/>
  <c r="G46" i="7"/>
  <c r="F46" i="7"/>
  <c r="J55" i="7"/>
  <c r="I55" i="7"/>
  <c r="H55" i="7"/>
  <c r="G55" i="7"/>
  <c r="F55" i="7"/>
  <c r="J49" i="7"/>
  <c r="I49" i="7"/>
  <c r="H49" i="7"/>
  <c r="G49" i="7"/>
  <c r="F49" i="7"/>
  <c r="J43" i="7"/>
  <c r="I43" i="7"/>
  <c r="H43" i="7"/>
  <c r="G43" i="7"/>
  <c r="F43" i="7"/>
  <c r="J52" i="7"/>
  <c r="I52" i="7"/>
  <c r="H52" i="7"/>
  <c r="G52" i="7"/>
  <c r="F52" i="7"/>
  <c r="J37" i="7"/>
  <c r="I37" i="7"/>
  <c r="H37" i="7"/>
  <c r="G37" i="7"/>
  <c r="F37" i="7"/>
  <c r="J32" i="6"/>
  <c r="N32" i="6" s="1"/>
  <c r="I32" i="6"/>
  <c r="H32" i="6"/>
  <c r="G32" i="6"/>
  <c r="F32" i="6"/>
  <c r="J30" i="6"/>
  <c r="N30" i="6" s="1"/>
  <c r="I30" i="6"/>
  <c r="H30" i="6"/>
  <c r="G30" i="6"/>
  <c r="F30" i="6"/>
  <c r="J25" i="6"/>
  <c r="N25" i="6" s="1"/>
  <c r="I25" i="6"/>
  <c r="H25" i="6"/>
  <c r="G25" i="6"/>
  <c r="F25" i="6"/>
  <c r="J27" i="6"/>
  <c r="N27" i="6" s="1"/>
  <c r="I27" i="6"/>
  <c r="H27" i="6"/>
  <c r="G27" i="6"/>
  <c r="F27" i="6"/>
  <c r="J29" i="6"/>
  <c r="N29" i="6" s="1"/>
  <c r="I29" i="6"/>
  <c r="H29" i="6"/>
  <c r="G29" i="6"/>
  <c r="F29" i="6"/>
  <c r="J31" i="6"/>
  <c r="N31" i="6" s="1"/>
  <c r="I31" i="6"/>
  <c r="H31" i="6"/>
  <c r="G31" i="6"/>
  <c r="F31" i="6"/>
  <c r="J28" i="6"/>
  <c r="N28" i="6" s="1"/>
  <c r="I28" i="6"/>
  <c r="H28" i="6"/>
  <c r="G28" i="6"/>
  <c r="F28" i="6"/>
  <c r="J24" i="6"/>
  <c r="N24" i="6" s="1"/>
  <c r="I24" i="6"/>
  <c r="H24" i="6"/>
  <c r="G24" i="6"/>
  <c r="F24" i="6"/>
  <c r="J41" i="6"/>
  <c r="N41" i="6" s="1"/>
  <c r="I41" i="6"/>
  <c r="H41" i="6"/>
  <c r="G41" i="6"/>
  <c r="F41" i="6"/>
  <c r="J34" i="6"/>
  <c r="N34" i="6" s="1"/>
  <c r="I34" i="6"/>
  <c r="H34" i="6"/>
  <c r="G34" i="6"/>
  <c r="F34" i="6"/>
  <c r="W44" i="6"/>
  <c r="U44" i="6"/>
  <c r="S44" i="6"/>
  <c r="Q44" i="6"/>
  <c r="J35" i="6"/>
  <c r="N35" i="6" s="1"/>
  <c r="I35" i="6"/>
  <c r="H35" i="6"/>
  <c r="G35" i="6"/>
  <c r="F35" i="6"/>
  <c r="W43" i="6"/>
  <c r="U43" i="6"/>
  <c r="S43" i="6"/>
  <c r="Q43" i="6"/>
  <c r="J42" i="6"/>
  <c r="N42" i="6" s="1"/>
  <c r="I42" i="6"/>
  <c r="H42" i="6"/>
  <c r="G42" i="6"/>
  <c r="F42" i="6"/>
  <c r="W42" i="6"/>
  <c r="U42" i="6"/>
  <c r="S42" i="6"/>
  <c r="Q42" i="6"/>
  <c r="J40" i="6"/>
  <c r="N40" i="6" s="1"/>
  <c r="I40" i="6"/>
  <c r="H40" i="6"/>
  <c r="G40" i="6"/>
  <c r="F40" i="6"/>
  <c r="W41" i="6"/>
  <c r="U41" i="6"/>
  <c r="S41" i="6"/>
  <c r="Q41" i="6"/>
  <c r="J38" i="6"/>
  <c r="N38" i="6" s="1"/>
  <c r="I38" i="6"/>
  <c r="H38" i="6"/>
  <c r="G38" i="6"/>
  <c r="F38" i="6"/>
  <c r="W40" i="6"/>
  <c r="U40" i="6"/>
  <c r="S40" i="6"/>
  <c r="Q40" i="6"/>
  <c r="J37" i="6"/>
  <c r="N37" i="6" s="1"/>
  <c r="I37" i="6"/>
  <c r="H37" i="6"/>
  <c r="G37" i="6"/>
  <c r="F37" i="6"/>
  <c r="W39" i="6"/>
  <c r="U39" i="6"/>
  <c r="S39" i="6"/>
  <c r="Q39" i="6"/>
  <c r="J39" i="6"/>
  <c r="N39" i="6" s="1"/>
  <c r="I39" i="6"/>
  <c r="H39" i="6"/>
  <c r="G39" i="6"/>
  <c r="F39" i="6"/>
  <c r="W38" i="6"/>
  <c r="U38" i="6"/>
  <c r="S38" i="6"/>
  <c r="Q38" i="6"/>
  <c r="W37" i="6"/>
  <c r="U37" i="6"/>
  <c r="S37" i="6"/>
  <c r="Q37" i="6"/>
  <c r="W36" i="6"/>
  <c r="U36" i="6"/>
  <c r="S36" i="6"/>
  <c r="Q36" i="6"/>
  <c r="W35" i="6"/>
  <c r="U35" i="6"/>
  <c r="S35" i="6"/>
  <c r="Q35" i="6"/>
  <c r="W34" i="6"/>
  <c r="U34" i="6"/>
  <c r="S34" i="6"/>
  <c r="Q34" i="6"/>
  <c r="W32" i="6"/>
  <c r="U32" i="6"/>
  <c r="S32" i="6"/>
  <c r="Q32" i="6"/>
  <c r="J44" i="6"/>
  <c r="N44" i="6" s="1"/>
  <c r="I44" i="6"/>
  <c r="H44" i="6"/>
  <c r="G44" i="6"/>
  <c r="F44" i="6"/>
  <c r="W31" i="6"/>
  <c r="U31" i="6"/>
  <c r="S30" i="6"/>
  <c r="Q30" i="6"/>
  <c r="J36" i="6"/>
  <c r="N36" i="6" s="1"/>
  <c r="I36" i="6"/>
  <c r="H36" i="6"/>
  <c r="G36" i="6"/>
  <c r="F36" i="6"/>
  <c r="W30" i="6"/>
  <c r="U30" i="6"/>
  <c r="S31" i="6"/>
  <c r="Q31" i="6"/>
  <c r="J43" i="6"/>
  <c r="N43" i="6" s="1"/>
  <c r="I43" i="6"/>
  <c r="H43" i="6"/>
  <c r="G43" i="6"/>
  <c r="F43" i="6"/>
  <c r="W29" i="6"/>
  <c r="U29" i="6"/>
  <c r="S29" i="6"/>
  <c r="Q29" i="6"/>
  <c r="W28" i="6"/>
  <c r="U28" i="6"/>
  <c r="S28" i="6"/>
  <c r="Q28" i="6"/>
  <c r="W27" i="6"/>
  <c r="U27" i="6"/>
  <c r="S27" i="6"/>
  <c r="Q27" i="6"/>
  <c r="J9" i="6"/>
  <c r="N9" i="6" s="1"/>
  <c r="I9" i="6"/>
  <c r="H9" i="6"/>
  <c r="G9" i="6"/>
  <c r="F9" i="6"/>
  <c r="W25" i="6"/>
  <c r="U25" i="6"/>
  <c r="S25" i="6"/>
  <c r="Q25" i="6"/>
  <c r="J8" i="6"/>
  <c r="N8" i="6" s="1"/>
  <c r="I8" i="6"/>
  <c r="H8" i="6"/>
  <c r="G8" i="6"/>
  <c r="F8" i="6"/>
  <c r="W24" i="6"/>
  <c r="U24" i="6"/>
  <c r="S24" i="6"/>
  <c r="Q24" i="6"/>
  <c r="J5" i="6"/>
  <c r="N5" i="6" s="1"/>
  <c r="I5" i="6"/>
  <c r="H5" i="6"/>
  <c r="G5" i="6"/>
  <c r="F5" i="6"/>
  <c r="W22" i="6"/>
  <c r="U22" i="6"/>
  <c r="S22" i="6"/>
  <c r="Q22" i="6"/>
  <c r="J4" i="6"/>
  <c r="N4" i="6" s="1"/>
  <c r="I4" i="6"/>
  <c r="H4" i="6"/>
  <c r="G4" i="6"/>
  <c r="F4" i="6"/>
  <c r="W21" i="6"/>
  <c r="U21" i="6"/>
  <c r="S21" i="6"/>
  <c r="Q21" i="6"/>
  <c r="J7" i="6"/>
  <c r="N7" i="6" s="1"/>
  <c r="I7" i="6"/>
  <c r="H7" i="6"/>
  <c r="G7" i="6"/>
  <c r="F7" i="6"/>
  <c r="W20" i="6"/>
  <c r="U20" i="6"/>
  <c r="S20" i="6"/>
  <c r="Q20" i="6"/>
  <c r="J6" i="6"/>
  <c r="N6" i="6" s="1"/>
  <c r="I6" i="6"/>
  <c r="H6" i="6"/>
  <c r="G6" i="6"/>
  <c r="F6" i="6"/>
  <c r="W19" i="6"/>
  <c r="U19" i="6"/>
  <c r="S19" i="6"/>
  <c r="Q19" i="6"/>
  <c r="J17" i="6"/>
  <c r="N17" i="6" s="1"/>
  <c r="I17" i="6"/>
  <c r="H17" i="6"/>
  <c r="G17" i="6"/>
  <c r="F17" i="6"/>
  <c r="W18" i="6"/>
  <c r="U18" i="6"/>
  <c r="S18" i="6"/>
  <c r="Q18" i="6"/>
  <c r="J20" i="6"/>
  <c r="N20" i="6" s="1"/>
  <c r="I20" i="6"/>
  <c r="H20" i="6"/>
  <c r="G20" i="6"/>
  <c r="F20" i="6"/>
  <c r="W17" i="6"/>
  <c r="U17" i="6"/>
  <c r="S17" i="6"/>
  <c r="Q17" i="6"/>
  <c r="J12" i="6"/>
  <c r="N12" i="6" s="1"/>
  <c r="I12" i="6"/>
  <c r="H12" i="6"/>
  <c r="G12" i="6"/>
  <c r="F12" i="6"/>
  <c r="W16" i="6"/>
  <c r="U16" i="6"/>
  <c r="S16" i="6"/>
  <c r="Q16" i="6"/>
  <c r="J16" i="6"/>
  <c r="N16" i="6" s="1"/>
  <c r="I16" i="6"/>
  <c r="H16" i="6"/>
  <c r="G16" i="6"/>
  <c r="F16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J13" i="6"/>
  <c r="N13" i="6" s="1"/>
  <c r="I13" i="6"/>
  <c r="H13" i="6"/>
  <c r="G13" i="6"/>
  <c r="F13" i="6"/>
  <c r="W13" i="6"/>
  <c r="U13" i="6"/>
  <c r="S13" i="6"/>
  <c r="Q13" i="6"/>
  <c r="J18" i="6"/>
  <c r="N18" i="6" s="1"/>
  <c r="I18" i="6"/>
  <c r="H18" i="6"/>
  <c r="G18" i="6"/>
  <c r="F18" i="6"/>
  <c r="W12" i="6"/>
  <c r="U12" i="6"/>
  <c r="S12" i="6"/>
  <c r="Q12" i="6"/>
  <c r="J11" i="6"/>
  <c r="N11" i="6" s="1"/>
  <c r="I11" i="6"/>
  <c r="H11" i="6"/>
  <c r="G11" i="6"/>
  <c r="F11" i="6"/>
  <c r="W11" i="6"/>
  <c r="U11" i="6"/>
  <c r="S11" i="6"/>
  <c r="Q11" i="6"/>
  <c r="W9" i="6"/>
  <c r="U9" i="6"/>
  <c r="S9" i="6"/>
  <c r="Q9" i="6"/>
  <c r="W8" i="6"/>
  <c r="U8" i="6"/>
  <c r="S8" i="6"/>
  <c r="Q8" i="6"/>
  <c r="W7" i="6"/>
  <c r="U7" i="6"/>
  <c r="S7" i="6"/>
  <c r="Q7" i="6"/>
  <c r="W6" i="6"/>
  <c r="U6" i="6"/>
  <c r="S6" i="6"/>
  <c r="Q6" i="6"/>
  <c r="J22" i="6"/>
  <c r="N22" i="6" s="1"/>
  <c r="I22" i="6"/>
  <c r="H22" i="6"/>
  <c r="G22" i="6"/>
  <c r="F22" i="6"/>
  <c r="W5" i="6"/>
  <c r="U5" i="6"/>
  <c r="S5" i="6"/>
  <c r="Q5" i="6"/>
  <c r="J21" i="6"/>
  <c r="N21" i="6" s="1"/>
  <c r="I21" i="6"/>
  <c r="H21" i="6"/>
  <c r="G21" i="6"/>
  <c r="F21" i="6"/>
  <c r="W4" i="6"/>
  <c r="U4" i="6"/>
  <c r="S4" i="6"/>
  <c r="Q4" i="6"/>
  <c r="J14" i="6"/>
  <c r="N14" i="6" s="1"/>
  <c r="I14" i="6"/>
  <c r="H14" i="6"/>
  <c r="G14" i="6"/>
  <c r="F14" i="6"/>
  <c r="W3" i="6"/>
  <c r="U3" i="6"/>
  <c r="S3" i="6"/>
  <c r="Q3" i="6"/>
  <c r="J19" i="6"/>
  <c r="I19" i="6"/>
  <c r="H19" i="6"/>
  <c r="G19" i="6"/>
  <c r="F19" i="6"/>
  <c r="X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X200" i="5"/>
  <c r="X204" i="5" s="1"/>
  <c r="V200" i="5"/>
  <c r="V204" i="5" s="1"/>
  <c r="U200" i="5"/>
  <c r="U204" i="5" s="1"/>
  <c r="T200" i="5"/>
  <c r="T204" i="5" s="1"/>
  <c r="S200" i="5"/>
  <c r="S204" i="5" s="1"/>
  <c r="R200" i="5"/>
  <c r="R204" i="5" s="1"/>
  <c r="Q200" i="5"/>
  <c r="Q204" i="5" s="1"/>
  <c r="P200" i="5"/>
  <c r="P204" i="5" s="1"/>
  <c r="O200" i="5"/>
  <c r="O204" i="5" s="1"/>
  <c r="N200" i="5"/>
  <c r="N204" i="5" s="1"/>
  <c r="M200" i="5"/>
  <c r="M204" i="5" s="1"/>
  <c r="L200" i="5"/>
  <c r="L204" i="5" s="1"/>
  <c r="K200" i="5"/>
  <c r="K204" i="5" s="1"/>
  <c r="J200" i="5"/>
  <c r="J204" i="5" s="1"/>
  <c r="I200" i="5"/>
  <c r="I204" i="5" s="1"/>
  <c r="H200" i="5"/>
  <c r="H204" i="5" s="1"/>
  <c r="G200" i="5"/>
  <c r="G204" i="5" s="1"/>
  <c r="F200" i="5"/>
  <c r="F204" i="5" s="1"/>
  <c r="E200" i="5"/>
  <c r="E204" i="5" s="1"/>
  <c r="D200" i="5"/>
  <c r="D204" i="5" s="1"/>
  <c r="C200" i="5"/>
  <c r="C204" i="5" s="1"/>
  <c r="B200" i="5"/>
  <c r="B204" i="5" s="1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91" i="4"/>
  <c r="I91" i="4"/>
  <c r="H91" i="4"/>
  <c r="G91" i="4"/>
  <c r="F91" i="4"/>
  <c r="J89" i="4"/>
  <c r="I89" i="4"/>
  <c r="H89" i="4"/>
  <c r="G89" i="4"/>
  <c r="F89" i="4"/>
  <c r="J93" i="4"/>
  <c r="I93" i="4"/>
  <c r="H93" i="4"/>
  <c r="G93" i="4"/>
  <c r="F93" i="4"/>
  <c r="J87" i="4"/>
  <c r="I87" i="4"/>
  <c r="H87" i="4"/>
  <c r="G87" i="4"/>
  <c r="F87" i="4"/>
  <c r="J88" i="4"/>
  <c r="I88" i="4"/>
  <c r="H88" i="4"/>
  <c r="G88" i="4"/>
  <c r="F88" i="4"/>
  <c r="J105" i="4"/>
  <c r="I105" i="4"/>
  <c r="H105" i="4"/>
  <c r="G105" i="4"/>
  <c r="F105" i="4"/>
  <c r="J94" i="4"/>
  <c r="I94" i="4"/>
  <c r="H94" i="4"/>
  <c r="G94" i="4"/>
  <c r="F94" i="4"/>
  <c r="J110" i="4"/>
  <c r="I110" i="4"/>
  <c r="H110" i="4"/>
  <c r="G110" i="4"/>
  <c r="F110" i="4"/>
  <c r="J90" i="4"/>
  <c r="I90" i="4"/>
  <c r="H90" i="4"/>
  <c r="G90" i="4"/>
  <c r="F90" i="4"/>
  <c r="J98" i="4"/>
  <c r="I98" i="4"/>
  <c r="H98" i="4"/>
  <c r="G98" i="4"/>
  <c r="F98" i="4"/>
  <c r="J95" i="4"/>
  <c r="I95" i="4"/>
  <c r="H95" i="4"/>
  <c r="G95" i="4"/>
  <c r="F95" i="4"/>
  <c r="J111" i="4"/>
  <c r="I111" i="4"/>
  <c r="H111" i="4"/>
  <c r="G111" i="4"/>
  <c r="F111" i="4"/>
  <c r="J107" i="4"/>
  <c r="I107" i="4"/>
  <c r="H107" i="4"/>
  <c r="G107" i="4"/>
  <c r="F107" i="4"/>
  <c r="J101" i="4"/>
  <c r="I101" i="4"/>
  <c r="H101" i="4"/>
  <c r="G101" i="4"/>
  <c r="F101" i="4"/>
  <c r="J99" i="4"/>
  <c r="I99" i="4"/>
  <c r="H99" i="4"/>
  <c r="G99" i="4"/>
  <c r="F99" i="4"/>
  <c r="J113" i="4"/>
  <c r="I113" i="4"/>
  <c r="H113" i="4"/>
  <c r="G113" i="4"/>
  <c r="F113" i="4"/>
  <c r="J96" i="4"/>
  <c r="I96" i="4"/>
  <c r="H96" i="4"/>
  <c r="G96" i="4"/>
  <c r="F96" i="4"/>
  <c r="J92" i="4"/>
  <c r="I92" i="4"/>
  <c r="H92" i="4"/>
  <c r="G92" i="4"/>
  <c r="F92" i="4"/>
  <c r="J108" i="4"/>
  <c r="I108" i="4"/>
  <c r="H108" i="4"/>
  <c r="G108" i="4"/>
  <c r="F108" i="4"/>
  <c r="J109" i="4"/>
  <c r="I109" i="4"/>
  <c r="H109" i="4"/>
  <c r="G109" i="4"/>
  <c r="F109" i="4"/>
  <c r="J112" i="4"/>
  <c r="I112" i="4"/>
  <c r="H112" i="4"/>
  <c r="G112" i="4"/>
  <c r="F112" i="4"/>
  <c r="J97" i="4"/>
  <c r="I97" i="4"/>
  <c r="H97" i="4"/>
  <c r="G97" i="4"/>
  <c r="F97" i="4"/>
  <c r="J106" i="4"/>
  <c r="I106" i="4"/>
  <c r="H106" i="4"/>
  <c r="G106" i="4"/>
  <c r="F106" i="4"/>
  <c r="J103" i="4"/>
  <c r="I103" i="4"/>
  <c r="H103" i="4"/>
  <c r="G103" i="4"/>
  <c r="F103" i="4"/>
  <c r="J102" i="4"/>
  <c r="I102" i="4"/>
  <c r="H102" i="4"/>
  <c r="G102" i="4"/>
  <c r="F102" i="4"/>
  <c r="J100" i="4"/>
  <c r="I100" i="4"/>
  <c r="H100" i="4"/>
  <c r="G100" i="4"/>
  <c r="F100" i="4"/>
  <c r="J104" i="4"/>
  <c r="I104" i="4"/>
  <c r="H104" i="4"/>
  <c r="G104" i="4"/>
  <c r="F104" i="4"/>
  <c r="J116" i="4"/>
  <c r="I116" i="4"/>
  <c r="H116" i="4"/>
  <c r="G116" i="4"/>
  <c r="F116" i="4"/>
  <c r="J118" i="4"/>
  <c r="I118" i="4"/>
  <c r="H118" i="4"/>
  <c r="G118" i="4"/>
  <c r="F118" i="4"/>
  <c r="J119" i="4"/>
  <c r="I119" i="4"/>
  <c r="H119" i="4"/>
  <c r="G119" i="4"/>
  <c r="F119" i="4"/>
  <c r="J115" i="4"/>
  <c r="I115" i="4"/>
  <c r="H115" i="4"/>
  <c r="G115" i="4"/>
  <c r="F115" i="4"/>
  <c r="J121" i="4"/>
  <c r="I121" i="4"/>
  <c r="H121" i="4"/>
  <c r="G121" i="4"/>
  <c r="F121" i="4"/>
  <c r="J141" i="4"/>
  <c r="I141" i="4"/>
  <c r="H141" i="4"/>
  <c r="G141" i="4"/>
  <c r="F141" i="4"/>
  <c r="J126" i="4"/>
  <c r="I126" i="4"/>
  <c r="H126" i="4"/>
  <c r="G126" i="4"/>
  <c r="F126" i="4"/>
  <c r="J122" i="4"/>
  <c r="I122" i="4"/>
  <c r="H122" i="4"/>
  <c r="G122" i="4"/>
  <c r="F122" i="4"/>
  <c r="J127" i="4"/>
  <c r="I127" i="4"/>
  <c r="H127" i="4"/>
  <c r="G127" i="4"/>
  <c r="F127" i="4"/>
  <c r="J134" i="4"/>
  <c r="I134" i="4"/>
  <c r="H134" i="4"/>
  <c r="G134" i="4"/>
  <c r="F134" i="4"/>
  <c r="J139" i="4"/>
  <c r="I139" i="4"/>
  <c r="H139" i="4"/>
  <c r="G139" i="4"/>
  <c r="F139" i="4"/>
  <c r="J123" i="4"/>
  <c r="I123" i="4"/>
  <c r="H123" i="4"/>
  <c r="G123" i="4"/>
  <c r="F123" i="4"/>
  <c r="J124" i="4"/>
  <c r="I124" i="4"/>
  <c r="H124" i="4"/>
  <c r="G124" i="4"/>
  <c r="F124" i="4"/>
  <c r="J143" i="4"/>
  <c r="I143" i="4"/>
  <c r="H143" i="4"/>
  <c r="G143" i="4"/>
  <c r="F143" i="4"/>
  <c r="J132" i="4"/>
  <c r="I132" i="4"/>
  <c r="H132" i="4"/>
  <c r="G132" i="4"/>
  <c r="F132" i="4"/>
  <c r="J117" i="4"/>
  <c r="I117" i="4"/>
  <c r="H117" i="4"/>
  <c r="G117" i="4"/>
  <c r="F117" i="4"/>
  <c r="J131" i="4"/>
  <c r="I131" i="4"/>
  <c r="H131" i="4"/>
  <c r="G131" i="4"/>
  <c r="F131" i="4"/>
  <c r="J146" i="4"/>
  <c r="I146" i="4"/>
  <c r="H146" i="4"/>
  <c r="G146" i="4"/>
  <c r="F146" i="4"/>
  <c r="J130" i="4"/>
  <c r="I130" i="4"/>
  <c r="H130" i="4"/>
  <c r="G130" i="4"/>
  <c r="F130" i="4"/>
  <c r="J128" i="4"/>
  <c r="I128" i="4"/>
  <c r="H128" i="4"/>
  <c r="G128" i="4"/>
  <c r="F128" i="4"/>
  <c r="J135" i="4"/>
  <c r="I135" i="4"/>
  <c r="H135" i="4"/>
  <c r="G135" i="4"/>
  <c r="F135" i="4"/>
  <c r="J150" i="4"/>
  <c r="I150" i="4"/>
  <c r="H150" i="4"/>
  <c r="G150" i="4"/>
  <c r="F150" i="4"/>
  <c r="J147" i="4"/>
  <c r="I147" i="4"/>
  <c r="H147" i="4"/>
  <c r="G147" i="4"/>
  <c r="F147" i="4"/>
  <c r="J129" i="4"/>
  <c r="I129" i="4"/>
  <c r="H129" i="4"/>
  <c r="G129" i="4"/>
  <c r="F129" i="4"/>
  <c r="J137" i="4"/>
  <c r="I137" i="4"/>
  <c r="H137" i="4"/>
  <c r="G137" i="4"/>
  <c r="F137" i="4"/>
  <c r="J133" i="4"/>
  <c r="I133" i="4"/>
  <c r="H133" i="4"/>
  <c r="G133" i="4"/>
  <c r="F133" i="4"/>
  <c r="J163" i="4"/>
  <c r="I163" i="4"/>
  <c r="H163" i="4"/>
  <c r="G163" i="4"/>
  <c r="F163" i="4"/>
  <c r="J153" i="4"/>
  <c r="I153" i="4"/>
  <c r="H153" i="4"/>
  <c r="G153" i="4"/>
  <c r="F153" i="4"/>
  <c r="J125" i="4"/>
  <c r="I125" i="4"/>
  <c r="H125" i="4"/>
  <c r="G125" i="4"/>
  <c r="F125" i="4"/>
  <c r="J151" i="4"/>
  <c r="I151" i="4"/>
  <c r="H151" i="4"/>
  <c r="G151" i="4"/>
  <c r="F151" i="4"/>
  <c r="J158" i="4"/>
  <c r="I158" i="4"/>
  <c r="H158" i="4"/>
  <c r="G158" i="4"/>
  <c r="F158" i="4"/>
  <c r="J161" i="4"/>
  <c r="I161" i="4"/>
  <c r="H161" i="4"/>
  <c r="G161" i="4"/>
  <c r="F161" i="4"/>
  <c r="J162" i="4"/>
  <c r="I162" i="4"/>
  <c r="H162" i="4"/>
  <c r="G162" i="4"/>
  <c r="F162" i="4"/>
  <c r="J120" i="4"/>
  <c r="I120" i="4"/>
  <c r="H120" i="4"/>
  <c r="G120" i="4"/>
  <c r="F120" i="4"/>
  <c r="J145" i="4"/>
  <c r="I145" i="4"/>
  <c r="H145" i="4"/>
  <c r="G145" i="4"/>
  <c r="F145" i="4"/>
  <c r="J155" i="4"/>
  <c r="I155" i="4"/>
  <c r="H155" i="4"/>
  <c r="G155" i="4"/>
  <c r="F155" i="4"/>
  <c r="J140" i="4"/>
  <c r="I140" i="4"/>
  <c r="H140" i="4"/>
  <c r="G140" i="4"/>
  <c r="F140" i="4"/>
  <c r="J154" i="4"/>
  <c r="I154" i="4"/>
  <c r="H154" i="4"/>
  <c r="G154" i="4"/>
  <c r="F154" i="4"/>
  <c r="J159" i="4"/>
  <c r="I159" i="4"/>
  <c r="H159" i="4"/>
  <c r="G159" i="4"/>
  <c r="F159" i="4"/>
  <c r="J156" i="4"/>
  <c r="I156" i="4"/>
  <c r="H156" i="4"/>
  <c r="G156" i="4"/>
  <c r="F156" i="4"/>
  <c r="J138" i="4"/>
  <c r="I138" i="4"/>
  <c r="H138" i="4"/>
  <c r="G138" i="4"/>
  <c r="F138" i="4"/>
  <c r="J160" i="4"/>
  <c r="I160" i="4"/>
  <c r="H160" i="4"/>
  <c r="G160" i="4"/>
  <c r="F160" i="4"/>
  <c r="J136" i="4"/>
  <c r="I136" i="4"/>
  <c r="H136" i="4"/>
  <c r="G136" i="4"/>
  <c r="F136" i="4"/>
  <c r="J142" i="4"/>
  <c r="I142" i="4"/>
  <c r="H142" i="4"/>
  <c r="G142" i="4"/>
  <c r="F142" i="4"/>
  <c r="J149" i="4"/>
  <c r="I149" i="4"/>
  <c r="H149" i="4"/>
  <c r="G149" i="4"/>
  <c r="F149" i="4"/>
  <c r="J148" i="4"/>
  <c r="I148" i="4"/>
  <c r="H148" i="4"/>
  <c r="G148" i="4"/>
  <c r="F148" i="4"/>
  <c r="J164" i="4"/>
  <c r="I164" i="4"/>
  <c r="H164" i="4"/>
  <c r="G164" i="4"/>
  <c r="F164" i="4"/>
  <c r="J144" i="4"/>
  <c r="I144" i="4"/>
  <c r="H144" i="4"/>
  <c r="G144" i="4"/>
  <c r="F144" i="4"/>
  <c r="J152" i="4"/>
  <c r="I152" i="4"/>
  <c r="H152" i="4"/>
  <c r="G152" i="4"/>
  <c r="F152" i="4"/>
  <c r="J8" i="4"/>
  <c r="I8" i="4"/>
  <c r="H8" i="4"/>
  <c r="G8" i="4"/>
  <c r="F8" i="4"/>
  <c r="J14" i="4"/>
  <c r="I14" i="4"/>
  <c r="H14" i="4"/>
  <c r="G14" i="4"/>
  <c r="F14" i="4"/>
  <c r="J25" i="4"/>
  <c r="I25" i="4"/>
  <c r="H25" i="4"/>
  <c r="G25" i="4"/>
  <c r="F25" i="4"/>
  <c r="J27" i="4"/>
  <c r="I27" i="4"/>
  <c r="H27" i="4"/>
  <c r="G27" i="4"/>
  <c r="F27" i="4"/>
  <c r="J16" i="4"/>
  <c r="I16" i="4"/>
  <c r="H16" i="4"/>
  <c r="G16" i="4"/>
  <c r="F16" i="4"/>
  <c r="J9" i="4"/>
  <c r="I9" i="4"/>
  <c r="H9" i="4"/>
  <c r="G9" i="4"/>
  <c r="F9" i="4"/>
  <c r="J26" i="4"/>
  <c r="I26" i="4"/>
  <c r="H26" i="4"/>
  <c r="G26" i="4"/>
  <c r="F26" i="4"/>
  <c r="J19" i="4"/>
  <c r="I19" i="4"/>
  <c r="H19" i="4"/>
  <c r="G19" i="4"/>
  <c r="F19" i="4"/>
  <c r="J12" i="4"/>
  <c r="I12" i="4"/>
  <c r="H12" i="4"/>
  <c r="G12" i="4"/>
  <c r="F12" i="4"/>
  <c r="J6" i="4"/>
  <c r="I6" i="4"/>
  <c r="H6" i="4"/>
  <c r="G6" i="4"/>
  <c r="F6" i="4"/>
  <c r="J22" i="4"/>
  <c r="I22" i="4"/>
  <c r="H22" i="4"/>
  <c r="G22" i="4"/>
  <c r="F22" i="4"/>
  <c r="J23" i="4"/>
  <c r="I23" i="4"/>
  <c r="H23" i="4"/>
  <c r="G23" i="4"/>
  <c r="F23" i="4"/>
  <c r="J15" i="4"/>
  <c r="I15" i="4"/>
  <c r="H15" i="4"/>
  <c r="G15" i="4"/>
  <c r="F15" i="4"/>
  <c r="J20" i="4"/>
  <c r="I20" i="4"/>
  <c r="H20" i="4"/>
  <c r="G20" i="4"/>
  <c r="F20" i="4"/>
  <c r="J24" i="4"/>
  <c r="I24" i="4"/>
  <c r="H24" i="4"/>
  <c r="G24" i="4"/>
  <c r="F24" i="4"/>
  <c r="J2" i="4"/>
  <c r="I2" i="4"/>
  <c r="H2" i="4"/>
  <c r="G2" i="4"/>
  <c r="F2" i="4"/>
  <c r="J13" i="4"/>
  <c r="I13" i="4"/>
  <c r="H13" i="4"/>
  <c r="G13" i="4"/>
  <c r="F13" i="4"/>
  <c r="J11" i="4"/>
  <c r="I11" i="4"/>
  <c r="H11" i="4"/>
  <c r="G11" i="4"/>
  <c r="F11" i="4"/>
  <c r="J4" i="4"/>
  <c r="I4" i="4"/>
  <c r="H4" i="4"/>
  <c r="G4" i="4"/>
  <c r="F4" i="4"/>
  <c r="J18" i="4"/>
  <c r="I18" i="4"/>
  <c r="H18" i="4"/>
  <c r="G18" i="4"/>
  <c r="F18" i="4"/>
  <c r="J28" i="4"/>
  <c r="I28" i="4"/>
  <c r="H28" i="4"/>
  <c r="G28" i="4"/>
  <c r="F28" i="4"/>
  <c r="J21" i="4"/>
  <c r="I21" i="4"/>
  <c r="H21" i="4"/>
  <c r="G21" i="4"/>
  <c r="F21" i="4"/>
  <c r="J10" i="4"/>
  <c r="I10" i="4"/>
  <c r="H10" i="4"/>
  <c r="G10" i="4"/>
  <c r="F10" i="4"/>
  <c r="J3" i="4"/>
  <c r="I3" i="4"/>
  <c r="H3" i="4"/>
  <c r="G3" i="4"/>
  <c r="F3" i="4"/>
  <c r="J17" i="4"/>
  <c r="I17" i="4"/>
  <c r="H17" i="4"/>
  <c r="G17" i="4"/>
  <c r="F17" i="4"/>
  <c r="J5" i="4"/>
  <c r="I5" i="4"/>
  <c r="H5" i="4"/>
  <c r="G5" i="4"/>
  <c r="F5" i="4"/>
  <c r="J7" i="4"/>
  <c r="I7" i="4"/>
  <c r="H7" i="4"/>
  <c r="G7" i="4"/>
  <c r="F7" i="4"/>
  <c r="J54" i="4"/>
  <c r="I54" i="4"/>
  <c r="H54" i="4"/>
  <c r="G54" i="4"/>
  <c r="F54" i="4"/>
  <c r="J157" i="4"/>
  <c r="I157" i="4"/>
  <c r="H157" i="4"/>
  <c r="G157" i="4"/>
  <c r="F157" i="4"/>
  <c r="J56" i="4"/>
  <c r="I56" i="4"/>
  <c r="H56" i="4"/>
  <c r="G56" i="4"/>
  <c r="F56" i="4"/>
  <c r="J45" i="4"/>
  <c r="I45" i="4"/>
  <c r="H45" i="4"/>
  <c r="G45" i="4"/>
  <c r="F45" i="4"/>
  <c r="J60" i="4"/>
  <c r="I60" i="4"/>
  <c r="H60" i="4"/>
  <c r="G60" i="4"/>
  <c r="F60" i="4"/>
  <c r="J84" i="4"/>
  <c r="I84" i="4"/>
  <c r="H84" i="4"/>
  <c r="G84" i="4"/>
  <c r="F84" i="4"/>
  <c r="J61" i="4"/>
  <c r="I61" i="4"/>
  <c r="H61" i="4"/>
  <c r="G61" i="4"/>
  <c r="F61" i="4"/>
  <c r="J33" i="4"/>
  <c r="I33" i="4"/>
  <c r="H33" i="4"/>
  <c r="G33" i="4"/>
  <c r="F33" i="4"/>
  <c r="J31" i="4"/>
  <c r="I31" i="4"/>
  <c r="H31" i="4"/>
  <c r="G31" i="4"/>
  <c r="F31" i="4"/>
  <c r="J66" i="4"/>
  <c r="I66" i="4"/>
  <c r="H66" i="4"/>
  <c r="G66" i="4"/>
  <c r="F66" i="4"/>
  <c r="J63" i="4"/>
  <c r="I63" i="4"/>
  <c r="H63" i="4"/>
  <c r="G63" i="4"/>
  <c r="F63" i="4"/>
  <c r="J50" i="4"/>
  <c r="I50" i="4"/>
  <c r="H50" i="4"/>
  <c r="G50" i="4"/>
  <c r="F50" i="4"/>
  <c r="J62" i="4"/>
  <c r="I62" i="4"/>
  <c r="H62" i="4"/>
  <c r="G62" i="4"/>
  <c r="F62" i="4"/>
  <c r="J76" i="4"/>
  <c r="I76" i="4"/>
  <c r="H76" i="4"/>
  <c r="G76" i="4"/>
  <c r="F76" i="4"/>
  <c r="J49" i="4"/>
  <c r="I49" i="4"/>
  <c r="H49" i="4"/>
  <c r="G49" i="4"/>
  <c r="F49" i="4"/>
  <c r="J30" i="4"/>
  <c r="I30" i="4"/>
  <c r="H30" i="4"/>
  <c r="G30" i="4"/>
  <c r="F30" i="4"/>
  <c r="J32" i="4"/>
  <c r="I32" i="4"/>
  <c r="H32" i="4"/>
  <c r="G32" i="4"/>
  <c r="F32" i="4"/>
  <c r="J69" i="4"/>
  <c r="I69" i="4"/>
  <c r="H69" i="4"/>
  <c r="G69" i="4"/>
  <c r="F69" i="4"/>
  <c r="J44" i="4"/>
  <c r="I44" i="4"/>
  <c r="H44" i="4"/>
  <c r="G44" i="4"/>
  <c r="F44" i="4"/>
  <c r="J68" i="4"/>
  <c r="I68" i="4"/>
  <c r="H68" i="4"/>
  <c r="G68" i="4"/>
  <c r="F68" i="4"/>
  <c r="J35" i="4"/>
  <c r="I35" i="4"/>
  <c r="H35" i="4"/>
  <c r="G35" i="4"/>
  <c r="F35" i="4"/>
  <c r="J79" i="4"/>
  <c r="I79" i="4"/>
  <c r="H79" i="4"/>
  <c r="G79" i="4"/>
  <c r="F79" i="4"/>
  <c r="J65" i="4"/>
  <c r="I65" i="4"/>
  <c r="H65" i="4"/>
  <c r="G65" i="4"/>
  <c r="F65" i="4"/>
  <c r="J40" i="4"/>
  <c r="I40" i="4"/>
  <c r="H40" i="4"/>
  <c r="G40" i="4"/>
  <c r="F40" i="4"/>
  <c r="J47" i="4"/>
  <c r="I47" i="4"/>
  <c r="H47" i="4"/>
  <c r="G47" i="4"/>
  <c r="F47" i="4"/>
  <c r="J73" i="4"/>
  <c r="I73" i="4"/>
  <c r="H73" i="4"/>
  <c r="G73" i="4"/>
  <c r="F73" i="4"/>
  <c r="J74" i="4"/>
  <c r="I74" i="4"/>
  <c r="H74" i="4"/>
  <c r="G74" i="4"/>
  <c r="F74" i="4"/>
  <c r="J51" i="4"/>
  <c r="I51" i="4"/>
  <c r="H51" i="4"/>
  <c r="G51" i="4"/>
  <c r="F51" i="4"/>
  <c r="J75" i="4"/>
  <c r="I75" i="4"/>
  <c r="H75" i="4"/>
  <c r="G75" i="4"/>
  <c r="F75" i="4"/>
  <c r="J43" i="4"/>
  <c r="I43" i="4"/>
  <c r="H43" i="4"/>
  <c r="G43" i="4"/>
  <c r="F43" i="4"/>
  <c r="J37" i="4"/>
  <c r="I37" i="4"/>
  <c r="H37" i="4"/>
  <c r="G37" i="4"/>
  <c r="F37" i="4"/>
  <c r="J34" i="4"/>
  <c r="I34" i="4"/>
  <c r="H34" i="4"/>
  <c r="G34" i="4"/>
  <c r="F34" i="4"/>
  <c r="J46" i="4"/>
  <c r="I46" i="4"/>
  <c r="H46" i="4"/>
  <c r="G46" i="4"/>
  <c r="F46" i="4"/>
  <c r="J72" i="4"/>
  <c r="I72" i="4"/>
  <c r="H72" i="4"/>
  <c r="G72" i="4"/>
  <c r="F72" i="4"/>
  <c r="J82" i="4"/>
  <c r="I82" i="4"/>
  <c r="H82" i="4"/>
  <c r="G82" i="4"/>
  <c r="F82" i="4"/>
  <c r="J81" i="4"/>
  <c r="I81" i="4"/>
  <c r="H81" i="4"/>
  <c r="G81" i="4"/>
  <c r="F81" i="4"/>
  <c r="J52" i="4"/>
  <c r="I52" i="4"/>
  <c r="H52" i="4"/>
  <c r="G52" i="4"/>
  <c r="F52" i="4"/>
  <c r="J41" i="4"/>
  <c r="I41" i="4"/>
  <c r="H41" i="4"/>
  <c r="G41" i="4"/>
  <c r="F41" i="4"/>
  <c r="J55" i="4"/>
  <c r="I55" i="4"/>
  <c r="H55" i="4"/>
  <c r="G55" i="4"/>
  <c r="F55" i="4"/>
  <c r="J83" i="4"/>
  <c r="I83" i="4"/>
  <c r="H83" i="4"/>
  <c r="G83" i="4"/>
  <c r="F83" i="4"/>
  <c r="J85" i="4"/>
  <c r="I85" i="4"/>
  <c r="H85" i="4"/>
  <c r="G85" i="4"/>
  <c r="F85" i="4"/>
  <c r="J78" i="4"/>
  <c r="I78" i="4"/>
  <c r="H78" i="4"/>
  <c r="G78" i="4"/>
  <c r="F78" i="4"/>
  <c r="J59" i="4"/>
  <c r="I59" i="4"/>
  <c r="H59" i="4"/>
  <c r="G59" i="4"/>
  <c r="F59" i="4"/>
  <c r="J58" i="4"/>
  <c r="I58" i="4"/>
  <c r="H58" i="4"/>
  <c r="G58" i="4"/>
  <c r="F58" i="4"/>
  <c r="J64" i="4"/>
  <c r="I64" i="4"/>
  <c r="H64" i="4"/>
  <c r="G64" i="4"/>
  <c r="F64" i="4"/>
  <c r="J42" i="4"/>
  <c r="I42" i="4"/>
  <c r="H42" i="4"/>
  <c r="G42" i="4"/>
  <c r="F42" i="4"/>
  <c r="J77" i="4"/>
  <c r="I77" i="4"/>
  <c r="H77" i="4"/>
  <c r="G77" i="4"/>
  <c r="F77" i="4"/>
  <c r="J39" i="4"/>
  <c r="I39" i="4"/>
  <c r="H39" i="4"/>
  <c r="G39" i="4"/>
  <c r="F39" i="4"/>
  <c r="J36" i="4"/>
  <c r="I36" i="4"/>
  <c r="H36" i="4"/>
  <c r="G36" i="4"/>
  <c r="F36" i="4"/>
  <c r="J57" i="4"/>
  <c r="I57" i="4"/>
  <c r="H57" i="4"/>
  <c r="G57" i="4"/>
  <c r="F57" i="4"/>
  <c r="J53" i="4"/>
  <c r="I53" i="4"/>
  <c r="H53" i="4"/>
  <c r="G53" i="4"/>
  <c r="F53" i="4"/>
  <c r="J80" i="4"/>
  <c r="I80" i="4"/>
  <c r="H80" i="4"/>
  <c r="G80" i="4"/>
  <c r="F80" i="4"/>
  <c r="J71" i="4"/>
  <c r="I71" i="4"/>
  <c r="H71" i="4"/>
  <c r="G71" i="4"/>
  <c r="F71" i="4"/>
  <c r="J48" i="4"/>
  <c r="I48" i="4"/>
  <c r="H48" i="4"/>
  <c r="G48" i="4"/>
  <c r="F48" i="4"/>
  <c r="J70" i="4"/>
  <c r="I70" i="4"/>
  <c r="H70" i="4"/>
  <c r="G70" i="4"/>
  <c r="F70" i="4"/>
  <c r="J67" i="4"/>
  <c r="I67" i="4"/>
  <c r="H67" i="4"/>
  <c r="G67" i="4"/>
  <c r="F67" i="4"/>
  <c r="J38" i="4"/>
  <c r="I38" i="4"/>
  <c r="H38" i="4"/>
  <c r="G38" i="4"/>
  <c r="F38" i="4"/>
  <c r="V14" i="3"/>
  <c r="T14" i="3"/>
  <c r="R14" i="3"/>
  <c r="P14" i="3"/>
  <c r="J14" i="3"/>
  <c r="N14" i="3" s="1"/>
  <c r="I14" i="3"/>
  <c r="H14" i="3"/>
  <c r="G14" i="3"/>
  <c r="F14" i="3"/>
  <c r="V13" i="3"/>
  <c r="T13" i="3"/>
  <c r="R13" i="3"/>
  <c r="P13" i="3"/>
  <c r="J13" i="3"/>
  <c r="N13" i="3" s="1"/>
  <c r="I13" i="3"/>
  <c r="H13" i="3"/>
  <c r="G13" i="3"/>
  <c r="F13" i="3"/>
  <c r="V12" i="3"/>
  <c r="T12" i="3"/>
  <c r="R12" i="3"/>
  <c r="P12" i="3"/>
  <c r="J12" i="3"/>
  <c r="N12" i="3" s="1"/>
  <c r="I12" i="3"/>
  <c r="H12" i="3"/>
  <c r="G12" i="3"/>
  <c r="F12" i="3"/>
  <c r="V11" i="3"/>
  <c r="T11" i="3"/>
  <c r="R11" i="3"/>
  <c r="P11" i="3"/>
  <c r="J11" i="3"/>
  <c r="N11" i="3" s="1"/>
  <c r="I11" i="3"/>
  <c r="H11" i="3"/>
  <c r="G11" i="3"/>
  <c r="F11" i="3"/>
  <c r="V9" i="3"/>
  <c r="T9" i="3"/>
  <c r="R9" i="3"/>
  <c r="P9" i="3"/>
  <c r="J9" i="3"/>
  <c r="N9" i="3" s="1"/>
  <c r="I9" i="3"/>
  <c r="H9" i="3"/>
  <c r="G9" i="3"/>
  <c r="F9" i="3"/>
  <c r="V8" i="3"/>
  <c r="T8" i="3"/>
  <c r="R8" i="3"/>
  <c r="P8" i="3"/>
  <c r="J8" i="3"/>
  <c r="N8" i="3" s="1"/>
  <c r="I8" i="3"/>
  <c r="H8" i="3"/>
  <c r="G8" i="3"/>
  <c r="F8" i="3"/>
  <c r="V4" i="3"/>
  <c r="T4" i="3"/>
  <c r="R4" i="3"/>
  <c r="P4" i="3"/>
  <c r="J4" i="3"/>
  <c r="N4" i="3" s="1"/>
  <c r="I4" i="3"/>
  <c r="H4" i="3"/>
  <c r="G4" i="3"/>
  <c r="F4" i="3"/>
  <c r="V6" i="3"/>
  <c r="T6" i="3"/>
  <c r="R6" i="3"/>
  <c r="P6" i="3"/>
  <c r="J6" i="3"/>
  <c r="I6" i="3"/>
  <c r="H6" i="3"/>
  <c r="G6" i="3"/>
  <c r="F6" i="3"/>
  <c r="V3" i="3"/>
  <c r="T3" i="3"/>
  <c r="R3" i="3"/>
  <c r="P3" i="3"/>
  <c r="J3" i="3"/>
  <c r="I3" i="3"/>
  <c r="H3" i="3"/>
  <c r="G3" i="3"/>
  <c r="F3" i="3"/>
  <c r="J17" i="2"/>
  <c r="I17" i="2"/>
  <c r="H17" i="2"/>
  <c r="G17" i="2"/>
  <c r="F17" i="2"/>
  <c r="J10" i="2"/>
  <c r="I10" i="2"/>
  <c r="H10" i="2"/>
  <c r="G10" i="2"/>
  <c r="F10" i="2"/>
  <c r="J11" i="2"/>
  <c r="I11" i="2"/>
  <c r="H11" i="2"/>
  <c r="G11" i="2"/>
  <c r="F11" i="2"/>
  <c r="J12" i="2"/>
  <c r="I12" i="2"/>
  <c r="H12" i="2"/>
  <c r="G12" i="2"/>
  <c r="F12" i="2"/>
  <c r="J15" i="2"/>
  <c r="I15" i="2"/>
  <c r="H15" i="2"/>
  <c r="G15" i="2"/>
  <c r="F15" i="2"/>
  <c r="J16" i="2"/>
  <c r="I16" i="2"/>
  <c r="H16" i="2"/>
  <c r="G16" i="2"/>
  <c r="F16" i="2"/>
  <c r="J13" i="2"/>
  <c r="I13" i="2"/>
  <c r="H13" i="2"/>
  <c r="G13" i="2"/>
  <c r="F13" i="2"/>
  <c r="J14" i="2"/>
  <c r="I14" i="2"/>
  <c r="H14" i="2"/>
  <c r="G14" i="2"/>
  <c r="F14" i="2"/>
  <c r="L141" i="17" l="1"/>
  <c r="L111" i="17" s="1"/>
  <c r="L112" i="17" s="1"/>
  <c r="L113" i="17" s="1"/>
  <c r="L114" i="17" s="1"/>
  <c r="L115" i="17" s="1"/>
  <c r="L116" i="17" s="1"/>
  <c r="L117" i="17" s="1"/>
  <c r="K125" i="10"/>
  <c r="K94" i="10" s="1"/>
  <c r="K142" i="4"/>
  <c r="K108" i="4" s="1"/>
  <c r="K109" i="4" s="1"/>
  <c r="K110" i="4" s="1"/>
  <c r="K111" i="4" s="1"/>
  <c r="K112" i="4" s="1"/>
  <c r="B58" i="15"/>
  <c r="K39" i="5"/>
  <c r="K40" i="5" s="1"/>
  <c r="K41" i="5" s="1"/>
  <c r="K42" i="5" s="1"/>
  <c r="F182" i="11"/>
  <c r="S144" i="9"/>
  <c r="V243" i="14"/>
  <c r="X213" i="15"/>
  <c r="Q146" i="9"/>
  <c r="L182" i="11"/>
  <c r="K215" i="15"/>
  <c r="B27" i="11"/>
  <c r="B41" i="18" s="1"/>
  <c r="Q87" i="14"/>
  <c r="Q64" i="18" s="1"/>
  <c r="Q58" i="15"/>
  <c r="Q47" i="18" s="1"/>
  <c r="G28" i="11"/>
  <c r="G59" i="18" s="1"/>
  <c r="I124" i="16"/>
  <c r="I66" i="18" s="1"/>
  <c r="Y26" i="13"/>
  <c r="Y63" i="18" s="1"/>
  <c r="J54" i="6"/>
  <c r="J61" i="18" s="1"/>
  <c r="U112" i="7"/>
  <c r="U56" i="18" s="1"/>
  <c r="T39" i="8"/>
  <c r="T53" i="18" s="1"/>
  <c r="S53" i="9"/>
  <c r="S57" i="18" s="1"/>
  <c r="G50" i="9"/>
  <c r="G6" i="18" s="1"/>
  <c r="R53" i="9"/>
  <c r="R57" i="18" s="1"/>
  <c r="E146" i="9"/>
  <c r="U146" i="9"/>
  <c r="I28" i="11"/>
  <c r="I59" i="18" s="1"/>
  <c r="W26" i="13"/>
  <c r="W63" i="18" s="1"/>
  <c r="J84" i="14"/>
  <c r="J12" i="18" s="1"/>
  <c r="N243" i="14"/>
  <c r="X59" i="15"/>
  <c r="X65" i="18" s="1"/>
  <c r="P146" i="9"/>
  <c r="X50" i="9"/>
  <c r="X6" i="18" s="1"/>
  <c r="G146" i="9"/>
  <c r="X146" i="9"/>
  <c r="M144" i="10"/>
  <c r="M4" i="18" s="1"/>
  <c r="B147" i="10"/>
  <c r="B55" i="18" s="1"/>
  <c r="U61" i="15"/>
  <c r="U29" i="18" s="1"/>
  <c r="X215" i="15"/>
  <c r="E60" i="15"/>
  <c r="E13" i="18" s="1"/>
  <c r="I215" i="15"/>
  <c r="E51" i="6"/>
  <c r="E10" i="18" s="1"/>
  <c r="D51" i="9"/>
  <c r="D22" i="18" s="1"/>
  <c r="I146" i="9"/>
  <c r="X147" i="10"/>
  <c r="X55" i="18" s="1"/>
  <c r="F61" i="15"/>
  <c r="F29" i="18" s="1"/>
  <c r="M109" i="7"/>
  <c r="M5" i="18" s="1"/>
  <c r="O112" i="7"/>
  <c r="O56" i="18" s="1"/>
  <c r="V51" i="9"/>
  <c r="V22" i="18" s="1"/>
  <c r="J146" i="9"/>
  <c r="P180" i="11"/>
  <c r="S26" i="11"/>
  <c r="S24" i="18" s="1"/>
  <c r="D182" i="11"/>
  <c r="R25" i="11"/>
  <c r="R8" i="18" s="1"/>
  <c r="U213" i="15"/>
  <c r="D61" i="15"/>
  <c r="D29" i="18" s="1"/>
  <c r="L61" i="15"/>
  <c r="L29" i="18" s="1"/>
  <c r="Y54" i="6"/>
  <c r="Y61" i="18" s="1"/>
  <c r="C53" i="6"/>
  <c r="C43" i="18" s="1"/>
  <c r="B109" i="7"/>
  <c r="B5" i="18" s="1"/>
  <c r="O110" i="7"/>
  <c r="O21" i="18" s="1"/>
  <c r="D36" i="8"/>
  <c r="D3" i="18" s="1"/>
  <c r="V37" i="8"/>
  <c r="V19" i="18" s="1"/>
  <c r="W51" i="9"/>
  <c r="W22" i="18" s="1"/>
  <c r="M146" i="9"/>
  <c r="T25" i="11"/>
  <c r="T8" i="18" s="1"/>
  <c r="F144" i="9"/>
  <c r="L53" i="9"/>
  <c r="L57" i="18" s="1"/>
  <c r="S52" i="9"/>
  <c r="S39" i="18" s="1"/>
  <c r="O146" i="9"/>
  <c r="Y26" i="11"/>
  <c r="Y24" i="18" s="1"/>
  <c r="X25" i="13"/>
  <c r="X45" i="18" s="1"/>
  <c r="P25" i="13"/>
  <c r="P45" i="18" s="1"/>
  <c r="L121" i="16"/>
  <c r="L14" i="18" s="1"/>
  <c r="T52" i="6"/>
  <c r="T26" i="18" s="1"/>
  <c r="U52" i="9"/>
  <c r="U39" i="18" s="1"/>
  <c r="R25" i="13"/>
  <c r="R45" i="18" s="1"/>
  <c r="E50" i="9"/>
  <c r="E6" i="18" s="1"/>
  <c r="M53" i="9"/>
  <c r="M57" i="18" s="1"/>
  <c r="N144" i="9"/>
  <c r="B146" i="9"/>
  <c r="R146" i="9"/>
  <c r="Q180" i="11"/>
  <c r="R180" i="11"/>
  <c r="G26" i="13"/>
  <c r="G63" i="18" s="1"/>
  <c r="W58" i="15"/>
  <c r="W47" i="18" s="1"/>
  <c r="W123" i="16"/>
  <c r="W48" i="18" s="1"/>
  <c r="J171" i="4"/>
  <c r="J36" i="18" s="1"/>
  <c r="L169" i="4"/>
  <c r="L2" i="18" s="1"/>
  <c r="N21" i="3"/>
  <c r="N42" i="18" s="1"/>
  <c r="F21" i="3"/>
  <c r="F42" i="18" s="1"/>
  <c r="O20" i="3"/>
  <c r="O25" i="18" s="1"/>
  <c r="Q23" i="2"/>
  <c r="Q52" i="18" s="1"/>
  <c r="Y23" i="2"/>
  <c r="Y52" i="18" s="1"/>
  <c r="I23" i="2"/>
  <c r="I52" i="18" s="1"/>
  <c r="J22" i="2"/>
  <c r="J34" i="18" s="1"/>
  <c r="I172" i="4"/>
  <c r="I54" i="18" s="1"/>
  <c r="R172" i="4"/>
  <c r="R54" i="18" s="1"/>
  <c r="T22" i="3"/>
  <c r="T60" i="18" s="1"/>
  <c r="D169" i="4"/>
  <c r="D2" i="18" s="1"/>
  <c r="R171" i="4"/>
  <c r="R36" i="18" s="1"/>
  <c r="T169" i="4"/>
  <c r="T2" i="18" s="1"/>
  <c r="R22" i="2"/>
  <c r="R34" i="18" s="1"/>
  <c r="X23" i="2"/>
  <c r="X52" i="18" s="1"/>
  <c r="N22" i="3"/>
  <c r="N60" i="18" s="1"/>
  <c r="P20" i="3"/>
  <c r="P25" i="18" s="1"/>
  <c r="W21" i="3"/>
  <c r="W42" i="18" s="1"/>
  <c r="N6" i="3"/>
  <c r="Y22" i="3"/>
  <c r="Y60" i="18" s="1"/>
  <c r="R21" i="3"/>
  <c r="R42" i="18" s="1"/>
  <c r="B21" i="3"/>
  <c r="K20" i="3"/>
  <c r="K25" i="18" s="1"/>
  <c r="T19" i="3"/>
  <c r="T9" i="18" s="1"/>
  <c r="D19" i="3"/>
  <c r="D9" i="18" s="1"/>
  <c r="V22" i="3"/>
  <c r="V60" i="18" s="1"/>
  <c r="H20" i="3"/>
  <c r="H25" i="18" s="1"/>
  <c r="Q22" i="3"/>
  <c r="Q60" i="18" s="1"/>
  <c r="I22" i="3"/>
  <c r="I60" i="18" s="1"/>
  <c r="J21" i="3"/>
  <c r="J42" i="18" s="1"/>
  <c r="S20" i="3"/>
  <c r="S25" i="18" s="1"/>
  <c r="C20" i="3"/>
  <c r="C25" i="18" s="1"/>
  <c r="L19" i="3"/>
  <c r="L9" i="18" s="1"/>
  <c r="G21" i="3"/>
  <c r="G42" i="18" s="1"/>
  <c r="Q19" i="3"/>
  <c r="Q9" i="18" s="1"/>
  <c r="X20" i="3"/>
  <c r="X25" i="18" s="1"/>
  <c r="O21" i="3"/>
  <c r="O42" i="18" s="1"/>
  <c r="I19" i="3"/>
  <c r="I9" i="18" s="1"/>
  <c r="F22" i="3"/>
  <c r="F60" i="18" s="1"/>
  <c r="Y19" i="3"/>
  <c r="Y9" i="18" s="1"/>
  <c r="W20" i="3"/>
  <c r="W25" i="18" s="1"/>
  <c r="S49" i="5"/>
  <c r="S58" i="18" s="1"/>
  <c r="M49" i="5"/>
  <c r="M58" i="18" s="1"/>
  <c r="G47" i="5"/>
  <c r="G23" i="18" s="1"/>
  <c r="D49" i="5"/>
  <c r="D58" i="18" s="1"/>
  <c r="F47" i="5"/>
  <c r="F23" i="18" s="1"/>
  <c r="W47" i="5"/>
  <c r="W23" i="18" s="1"/>
  <c r="V47" i="5"/>
  <c r="V23" i="18" s="1"/>
  <c r="U49" i="5"/>
  <c r="U58" i="18" s="1"/>
  <c r="X46" i="5"/>
  <c r="X7" i="18" s="1"/>
  <c r="M48" i="5"/>
  <c r="M40" i="18" s="1"/>
  <c r="G46" i="5"/>
  <c r="G7" i="18" s="1"/>
  <c r="B47" i="5"/>
  <c r="S46" i="5"/>
  <c r="S7" i="18" s="1"/>
  <c r="K46" i="5"/>
  <c r="K7" i="18" s="1"/>
  <c r="C46" i="5"/>
  <c r="C7" i="18" s="1"/>
  <c r="N48" i="5"/>
  <c r="N40" i="18" s="1"/>
  <c r="P46" i="5"/>
  <c r="P7" i="18" s="1"/>
  <c r="L49" i="5"/>
  <c r="L58" i="18" s="1"/>
  <c r="W46" i="5"/>
  <c r="W7" i="18" s="1"/>
  <c r="E49" i="5"/>
  <c r="E58" i="18" s="1"/>
  <c r="O47" i="5"/>
  <c r="O23" i="18" s="1"/>
  <c r="T49" i="5"/>
  <c r="T58" i="18" s="1"/>
  <c r="N47" i="5"/>
  <c r="N23" i="18" s="1"/>
  <c r="F48" i="5"/>
  <c r="F40" i="18" s="1"/>
  <c r="H46" i="5"/>
  <c r="H7" i="18" s="1"/>
  <c r="U48" i="5"/>
  <c r="U40" i="18" s="1"/>
  <c r="V48" i="5"/>
  <c r="V40" i="18" s="1"/>
  <c r="E48" i="5"/>
  <c r="E40" i="18" s="1"/>
  <c r="C170" i="4"/>
  <c r="H19" i="3"/>
  <c r="H9" i="18" s="1"/>
  <c r="V21" i="3"/>
  <c r="V42" i="18" s="1"/>
  <c r="X172" i="4"/>
  <c r="X54" i="18" s="1"/>
  <c r="K170" i="4"/>
  <c r="K18" i="18" s="1"/>
  <c r="Y172" i="4"/>
  <c r="Y54" i="18" s="1"/>
  <c r="P203" i="5"/>
  <c r="U169" i="4"/>
  <c r="U2" i="18" s="1"/>
  <c r="Q203" i="5"/>
  <c r="I203" i="5"/>
  <c r="B22" i="2"/>
  <c r="P19" i="3"/>
  <c r="P9" i="18" s="1"/>
  <c r="E22" i="3"/>
  <c r="E60" i="18" s="1"/>
  <c r="S170" i="4"/>
  <c r="S18" i="18" s="1"/>
  <c r="Q172" i="4"/>
  <c r="Q54" i="18" s="1"/>
  <c r="B23" i="2"/>
  <c r="X19" i="3"/>
  <c r="X9" i="18" s="1"/>
  <c r="M22" i="3"/>
  <c r="M60" i="18" s="1"/>
  <c r="X169" i="4"/>
  <c r="X2" i="18" s="1"/>
  <c r="U172" i="4"/>
  <c r="U54" i="18" s="1"/>
  <c r="B171" i="4"/>
  <c r="B36" i="18" s="1"/>
  <c r="T201" i="5"/>
  <c r="O46" i="5"/>
  <c r="O7" i="18" s="1"/>
  <c r="S201" i="5"/>
  <c r="K201" i="5"/>
  <c r="C201" i="5"/>
  <c r="N201" i="5"/>
  <c r="U201" i="5"/>
  <c r="R201" i="5"/>
  <c r="J201" i="5"/>
  <c r="B201" i="5"/>
  <c r="E201" i="5"/>
  <c r="Q201" i="5"/>
  <c r="I201" i="5"/>
  <c r="V201" i="5"/>
  <c r="F201" i="5"/>
  <c r="M201" i="5"/>
  <c r="G20" i="3"/>
  <c r="G25" i="18" s="1"/>
  <c r="U22" i="3"/>
  <c r="U60" i="18" s="1"/>
  <c r="D52" i="6"/>
  <c r="S53" i="6"/>
  <c r="S43" i="18" s="1"/>
  <c r="N111" i="7"/>
  <c r="N38" i="18" s="1"/>
  <c r="R38" i="8"/>
  <c r="R35" i="18" s="1"/>
  <c r="T145" i="10"/>
  <c r="T20" i="18" s="1"/>
  <c r="V241" i="14"/>
  <c r="N241" i="14"/>
  <c r="F241" i="14"/>
  <c r="S241" i="14"/>
  <c r="K241" i="14"/>
  <c r="C241" i="14"/>
  <c r="C22" i="2"/>
  <c r="C34" i="18" s="1"/>
  <c r="C171" i="4"/>
  <c r="J203" i="5"/>
  <c r="V51" i="6"/>
  <c r="V10" i="18" s="1"/>
  <c r="L53" i="6"/>
  <c r="L43" i="18" s="1"/>
  <c r="N109" i="7"/>
  <c r="N5" i="18" s="1"/>
  <c r="F36" i="8"/>
  <c r="F3" i="18" s="1"/>
  <c r="H31" i="12"/>
  <c r="H11" i="18" s="1"/>
  <c r="D243" i="14"/>
  <c r="T121" i="16"/>
  <c r="T14" i="18" s="1"/>
  <c r="S124" i="16"/>
  <c r="S66" i="18" s="1"/>
  <c r="U51" i="6"/>
  <c r="U10" i="18" s="1"/>
  <c r="K53" i="6"/>
  <c r="K43" i="18" s="1"/>
  <c r="W36" i="8"/>
  <c r="W3" i="18" s="1"/>
  <c r="D170" i="4"/>
  <c r="D18" i="18" s="1"/>
  <c r="B172" i="4"/>
  <c r="B54" i="18" s="1"/>
  <c r="B203" i="5"/>
  <c r="E52" i="6"/>
  <c r="E26" i="18" s="1"/>
  <c r="C54" i="6"/>
  <c r="C61" i="18" s="1"/>
  <c r="P112" i="7"/>
  <c r="P56" i="18" s="1"/>
  <c r="H147" i="10"/>
  <c r="H55" i="18" s="1"/>
  <c r="O32" i="12"/>
  <c r="O27" i="18" s="1"/>
  <c r="L84" i="14"/>
  <c r="L12" i="18" s="1"/>
  <c r="Q210" i="16"/>
  <c r="I210" i="16"/>
  <c r="T210" i="16"/>
  <c r="L210" i="16"/>
  <c r="D210" i="16"/>
  <c r="R210" i="16"/>
  <c r="J210" i="16"/>
  <c r="B210" i="16"/>
  <c r="O210" i="16"/>
  <c r="C210" i="16"/>
  <c r="N210" i="16"/>
  <c r="M210" i="16"/>
  <c r="X210" i="16"/>
  <c r="K210" i="16"/>
  <c r="V210" i="16"/>
  <c r="H210" i="16"/>
  <c r="U210" i="16"/>
  <c r="G210" i="16"/>
  <c r="S210" i="16"/>
  <c r="F210" i="16"/>
  <c r="P210" i="16"/>
  <c r="E210" i="16"/>
  <c r="D22" i="2"/>
  <c r="D34" i="18" s="1"/>
  <c r="L22" i="2"/>
  <c r="L34" i="18" s="1"/>
  <c r="T22" i="2"/>
  <c r="T34" i="18" s="1"/>
  <c r="C23" i="2"/>
  <c r="C52" i="18" s="1"/>
  <c r="K23" i="2"/>
  <c r="K52" i="18" s="1"/>
  <c r="S23" i="2"/>
  <c r="S52" i="18" s="1"/>
  <c r="B19" i="3"/>
  <c r="J19" i="3"/>
  <c r="J9" i="18" s="1"/>
  <c r="R19" i="3"/>
  <c r="R9" i="18" s="1"/>
  <c r="I20" i="3"/>
  <c r="I25" i="18" s="1"/>
  <c r="Q20" i="3"/>
  <c r="Q25" i="18" s="1"/>
  <c r="Y20" i="3"/>
  <c r="Y25" i="18" s="1"/>
  <c r="H21" i="3"/>
  <c r="H42" i="18" s="1"/>
  <c r="P21" i="3"/>
  <c r="P42" i="18" s="1"/>
  <c r="X21" i="3"/>
  <c r="X42" i="18" s="1"/>
  <c r="G22" i="3"/>
  <c r="G60" i="18" s="1"/>
  <c r="O22" i="3"/>
  <c r="O60" i="18" s="1"/>
  <c r="W22" i="3"/>
  <c r="W60" i="18" s="1"/>
  <c r="F169" i="4"/>
  <c r="F2" i="18" s="1"/>
  <c r="N169" i="4"/>
  <c r="N2" i="18" s="1"/>
  <c r="V169" i="4"/>
  <c r="V2" i="18" s="1"/>
  <c r="E170" i="4"/>
  <c r="E18" i="18" s="1"/>
  <c r="M170" i="4"/>
  <c r="M18" i="18" s="1"/>
  <c r="U170" i="4"/>
  <c r="U18" i="18" s="1"/>
  <c r="D171" i="4"/>
  <c r="D36" i="18" s="1"/>
  <c r="L171" i="4"/>
  <c r="L36" i="18" s="1"/>
  <c r="T171" i="4"/>
  <c r="T36" i="18" s="1"/>
  <c r="C172" i="4"/>
  <c r="K172" i="4"/>
  <c r="K54" i="18" s="1"/>
  <c r="S172" i="4"/>
  <c r="S54" i="18" s="1"/>
  <c r="I46" i="5"/>
  <c r="I7" i="18" s="1"/>
  <c r="Q46" i="5"/>
  <c r="Q7" i="18" s="1"/>
  <c r="Y46" i="5"/>
  <c r="Y7" i="18" s="1"/>
  <c r="H47" i="5"/>
  <c r="H23" i="18" s="1"/>
  <c r="P47" i="5"/>
  <c r="P23" i="18" s="1"/>
  <c r="X47" i="5"/>
  <c r="X23" i="18" s="1"/>
  <c r="G48" i="5"/>
  <c r="G40" i="18" s="1"/>
  <c r="O48" i="5"/>
  <c r="O40" i="18" s="1"/>
  <c r="W48" i="5"/>
  <c r="W40" i="18" s="1"/>
  <c r="F49" i="5"/>
  <c r="F58" i="18" s="1"/>
  <c r="N49" i="5"/>
  <c r="N58" i="18" s="1"/>
  <c r="V49" i="5"/>
  <c r="V58" i="18" s="1"/>
  <c r="G201" i="5"/>
  <c r="O201" i="5"/>
  <c r="X201" i="5"/>
  <c r="C203" i="5"/>
  <c r="K203" i="5"/>
  <c r="S203" i="5"/>
  <c r="N19" i="6"/>
  <c r="G51" i="6"/>
  <c r="G10" i="18" s="1"/>
  <c r="O51" i="6"/>
  <c r="O10" i="18" s="1"/>
  <c r="W51" i="6"/>
  <c r="W10" i="18" s="1"/>
  <c r="F52" i="6"/>
  <c r="F26" i="18" s="1"/>
  <c r="N52" i="6"/>
  <c r="N26" i="18" s="1"/>
  <c r="V52" i="6"/>
  <c r="V26" i="18" s="1"/>
  <c r="E53" i="6"/>
  <c r="E43" i="18" s="1"/>
  <c r="M53" i="6"/>
  <c r="M43" i="18" s="1"/>
  <c r="U53" i="6"/>
  <c r="U43" i="18" s="1"/>
  <c r="D54" i="6"/>
  <c r="L54" i="6"/>
  <c r="L61" i="18" s="1"/>
  <c r="T54" i="6"/>
  <c r="T61" i="18" s="1"/>
  <c r="C109" i="7"/>
  <c r="P109" i="7"/>
  <c r="P5" i="18" s="1"/>
  <c r="D110" i="7"/>
  <c r="D21" i="18" s="1"/>
  <c r="Q110" i="7"/>
  <c r="Q21" i="18" s="1"/>
  <c r="D111" i="7"/>
  <c r="D38" i="18" s="1"/>
  <c r="Q111" i="7"/>
  <c r="Q38" i="18" s="1"/>
  <c r="E112" i="7"/>
  <c r="E56" i="18" s="1"/>
  <c r="R112" i="7"/>
  <c r="R56" i="18" s="1"/>
  <c r="G36" i="8"/>
  <c r="G3" i="18" s="1"/>
  <c r="E37" i="8"/>
  <c r="E19" i="18" s="1"/>
  <c r="B38" i="8"/>
  <c r="B35" i="18" s="1"/>
  <c r="U38" i="8"/>
  <c r="U35" i="18" s="1"/>
  <c r="S39" i="8"/>
  <c r="S53" i="18" s="1"/>
  <c r="H50" i="9"/>
  <c r="H6" i="18" s="1"/>
  <c r="F51" i="9"/>
  <c r="F22" i="18" s="1"/>
  <c r="C52" i="9"/>
  <c r="V52" i="9"/>
  <c r="V39" i="18" s="1"/>
  <c r="T53" i="9"/>
  <c r="T57" i="18" s="1"/>
  <c r="U144" i="9"/>
  <c r="U144" i="10"/>
  <c r="U4" i="18" s="1"/>
  <c r="C146" i="10"/>
  <c r="J147" i="10"/>
  <c r="J55" i="18" s="1"/>
  <c r="V180" i="11"/>
  <c r="U28" i="11"/>
  <c r="U59" i="18" s="1"/>
  <c r="R182" i="11"/>
  <c r="H27" i="11"/>
  <c r="H41" i="18" s="1"/>
  <c r="O28" i="11"/>
  <c r="O59" i="18" s="1"/>
  <c r="N182" i="11"/>
  <c r="J31" i="12"/>
  <c r="J11" i="18" s="1"/>
  <c r="Q32" i="12"/>
  <c r="Q27" i="18" s="1"/>
  <c r="X33" i="12"/>
  <c r="X44" i="18" s="1"/>
  <c r="R84" i="14"/>
  <c r="R12" i="18" s="1"/>
  <c r="Y85" i="14"/>
  <c r="Y28" i="18" s="1"/>
  <c r="G87" i="14"/>
  <c r="G64" i="18" s="1"/>
  <c r="R241" i="14"/>
  <c r="F243" i="14"/>
  <c r="S215" i="15"/>
  <c r="Y58" i="15"/>
  <c r="Y47" i="18" s="1"/>
  <c r="G60" i="15"/>
  <c r="G13" i="18" s="1"/>
  <c r="N61" i="15"/>
  <c r="N29" i="18" s="1"/>
  <c r="Q215" i="15"/>
  <c r="R124" i="16"/>
  <c r="R66" i="18" s="1"/>
  <c r="C122" i="16"/>
  <c r="M51" i="6"/>
  <c r="M10" i="18" s="1"/>
  <c r="M110" i="7"/>
  <c r="M21" i="18" s="1"/>
  <c r="U37" i="8"/>
  <c r="U19" i="18" s="1"/>
  <c r="B31" i="12"/>
  <c r="B11" i="18" s="1"/>
  <c r="Q85" i="14"/>
  <c r="Q28" i="18" s="1"/>
  <c r="J23" i="2"/>
  <c r="J52" i="18" s="1"/>
  <c r="M169" i="4"/>
  <c r="M2" i="18" s="1"/>
  <c r="S171" i="4"/>
  <c r="S36" i="18" s="1"/>
  <c r="M52" i="6"/>
  <c r="M26" i="18" s="1"/>
  <c r="S54" i="6"/>
  <c r="S61" i="18" s="1"/>
  <c r="C112" i="7"/>
  <c r="C37" i="8"/>
  <c r="Q39" i="8"/>
  <c r="Q53" i="18" s="1"/>
  <c r="S144" i="10"/>
  <c r="S4" i="18" s="1"/>
  <c r="V33" i="12"/>
  <c r="V44" i="18" s="1"/>
  <c r="U243" i="14"/>
  <c r="S85" i="14"/>
  <c r="S28" i="18" s="1"/>
  <c r="P241" i="14"/>
  <c r="E22" i="2"/>
  <c r="E34" i="18" s="1"/>
  <c r="M22" i="2"/>
  <c r="M34" i="18" s="1"/>
  <c r="U22" i="2"/>
  <c r="U34" i="18" s="1"/>
  <c r="D23" i="2"/>
  <c r="D52" i="18" s="1"/>
  <c r="L23" i="2"/>
  <c r="L52" i="18" s="1"/>
  <c r="T23" i="2"/>
  <c r="T52" i="18" s="1"/>
  <c r="C19" i="3"/>
  <c r="C9" i="18" s="1"/>
  <c r="K19" i="3"/>
  <c r="K9" i="18" s="1"/>
  <c r="S19" i="3"/>
  <c r="S9" i="18" s="1"/>
  <c r="B20" i="3"/>
  <c r="J20" i="3"/>
  <c r="J25" i="18" s="1"/>
  <c r="R20" i="3"/>
  <c r="R25" i="18" s="1"/>
  <c r="I21" i="3"/>
  <c r="I42" i="18" s="1"/>
  <c r="Q21" i="3"/>
  <c r="Q42" i="18" s="1"/>
  <c r="Y21" i="3"/>
  <c r="Y42" i="18" s="1"/>
  <c r="H22" i="3"/>
  <c r="H60" i="18" s="1"/>
  <c r="P22" i="3"/>
  <c r="P60" i="18" s="1"/>
  <c r="X22" i="3"/>
  <c r="X60" i="18" s="1"/>
  <c r="G169" i="4"/>
  <c r="G2" i="18" s="1"/>
  <c r="O169" i="4"/>
  <c r="O2" i="18" s="1"/>
  <c r="W169" i="4"/>
  <c r="W2" i="18" s="1"/>
  <c r="F170" i="4"/>
  <c r="F18" i="18" s="1"/>
  <c r="N170" i="4"/>
  <c r="N18" i="18" s="1"/>
  <c r="V170" i="4"/>
  <c r="V18" i="18" s="1"/>
  <c r="E171" i="4"/>
  <c r="E36" i="18" s="1"/>
  <c r="M171" i="4"/>
  <c r="M36" i="18" s="1"/>
  <c r="U171" i="4"/>
  <c r="U36" i="18" s="1"/>
  <c r="D172" i="4"/>
  <c r="D54" i="18" s="1"/>
  <c r="L172" i="4"/>
  <c r="L54" i="18" s="1"/>
  <c r="T172" i="4"/>
  <c r="T54" i="18" s="1"/>
  <c r="B46" i="5"/>
  <c r="J46" i="5"/>
  <c r="J7" i="18" s="1"/>
  <c r="R46" i="5"/>
  <c r="R7" i="18" s="1"/>
  <c r="I47" i="5"/>
  <c r="I23" i="18" s="1"/>
  <c r="Q47" i="5"/>
  <c r="Q23" i="18" s="1"/>
  <c r="Y47" i="5"/>
  <c r="Y23" i="18" s="1"/>
  <c r="H48" i="5"/>
  <c r="H40" i="18" s="1"/>
  <c r="P48" i="5"/>
  <c r="P40" i="18" s="1"/>
  <c r="X48" i="5"/>
  <c r="X40" i="18" s="1"/>
  <c r="G49" i="5"/>
  <c r="G58" i="18" s="1"/>
  <c r="O49" i="5"/>
  <c r="O58" i="18" s="1"/>
  <c r="W49" i="5"/>
  <c r="W58" i="18" s="1"/>
  <c r="H201" i="5"/>
  <c r="P201" i="5"/>
  <c r="D203" i="5"/>
  <c r="L203" i="5"/>
  <c r="T203" i="5"/>
  <c r="H51" i="6"/>
  <c r="H10" i="18" s="1"/>
  <c r="P51" i="6"/>
  <c r="P10" i="18" s="1"/>
  <c r="X51" i="6"/>
  <c r="X10" i="18" s="1"/>
  <c r="G52" i="6"/>
  <c r="G26" i="18" s="1"/>
  <c r="O52" i="6"/>
  <c r="O26" i="18" s="1"/>
  <c r="W52" i="6"/>
  <c r="W26" i="18" s="1"/>
  <c r="F53" i="6"/>
  <c r="F43" i="18" s="1"/>
  <c r="N53" i="6"/>
  <c r="N43" i="18" s="1"/>
  <c r="V53" i="6"/>
  <c r="V43" i="18" s="1"/>
  <c r="E54" i="6"/>
  <c r="E61" i="18" s="1"/>
  <c r="M54" i="6"/>
  <c r="M61" i="18" s="1"/>
  <c r="U54" i="6"/>
  <c r="U61" i="18" s="1"/>
  <c r="E109" i="7"/>
  <c r="E5" i="18" s="1"/>
  <c r="R109" i="7"/>
  <c r="R5" i="18" s="1"/>
  <c r="E110" i="7"/>
  <c r="E21" i="18" s="1"/>
  <c r="R110" i="7"/>
  <c r="R21" i="18" s="1"/>
  <c r="F111" i="7"/>
  <c r="F38" i="18" s="1"/>
  <c r="S111" i="7"/>
  <c r="S38" i="18" s="1"/>
  <c r="G112" i="7"/>
  <c r="G56" i="18" s="1"/>
  <c r="S112" i="7"/>
  <c r="S56" i="18" s="1"/>
  <c r="L36" i="8"/>
  <c r="L3" i="18" s="1"/>
  <c r="F37" i="8"/>
  <c r="F19" i="18" s="1"/>
  <c r="D38" i="8"/>
  <c r="D35" i="18" s="1"/>
  <c r="M50" i="9"/>
  <c r="M6" i="18" s="1"/>
  <c r="G51" i="9"/>
  <c r="G22" i="18" s="1"/>
  <c r="E52" i="9"/>
  <c r="E39" i="18" s="1"/>
  <c r="B53" i="9"/>
  <c r="B57" i="18" s="1"/>
  <c r="U53" i="9"/>
  <c r="U57" i="18" s="1"/>
  <c r="C144" i="9"/>
  <c r="V144" i="9"/>
  <c r="B145" i="10"/>
  <c r="B20" i="18" s="1"/>
  <c r="I146" i="10"/>
  <c r="I37" i="18" s="1"/>
  <c r="P147" i="10"/>
  <c r="P55" i="18" s="1"/>
  <c r="X28" i="11"/>
  <c r="X59" i="18" s="1"/>
  <c r="U182" i="11"/>
  <c r="C26" i="11"/>
  <c r="J27" i="11"/>
  <c r="J41" i="18" s="1"/>
  <c r="Q28" i="11"/>
  <c r="Q59" i="18" s="1"/>
  <c r="T182" i="11"/>
  <c r="S31" i="12"/>
  <c r="S11" i="18" s="1"/>
  <c r="P31" i="12"/>
  <c r="P11" i="18" s="1"/>
  <c r="W32" i="12"/>
  <c r="W27" i="18" s="1"/>
  <c r="E34" i="12"/>
  <c r="E62" i="18" s="1"/>
  <c r="Q241" i="14"/>
  <c r="T84" i="14"/>
  <c r="T12" i="18" s="1"/>
  <c r="B86" i="14"/>
  <c r="B46" i="18" s="1"/>
  <c r="I87" i="14"/>
  <c r="I64" i="18" s="1"/>
  <c r="L243" i="14"/>
  <c r="R215" i="15"/>
  <c r="F59" i="15"/>
  <c r="F65" i="18" s="1"/>
  <c r="M60" i="15"/>
  <c r="M13" i="18" s="1"/>
  <c r="T61" i="15"/>
  <c r="T29" i="18" s="1"/>
  <c r="E213" i="15"/>
  <c r="K122" i="16"/>
  <c r="K30" i="18" s="1"/>
  <c r="R54" i="6"/>
  <c r="R61" i="18" s="1"/>
  <c r="W34" i="12"/>
  <c r="W62" i="18" s="1"/>
  <c r="X86" i="14"/>
  <c r="X46" i="18" s="1"/>
  <c r="S22" i="2"/>
  <c r="S34" i="18" s="1"/>
  <c r="E169" i="4"/>
  <c r="E2" i="18" s="1"/>
  <c r="K171" i="4"/>
  <c r="K36" i="18" s="1"/>
  <c r="N51" i="6"/>
  <c r="N10" i="18" s="1"/>
  <c r="K54" i="6"/>
  <c r="K61" i="18" s="1"/>
  <c r="B110" i="7"/>
  <c r="B21" i="18" s="1"/>
  <c r="N22" i="2"/>
  <c r="N34" i="18" s="1"/>
  <c r="U23" i="2"/>
  <c r="U52" i="18" s="1"/>
  <c r="H169" i="4"/>
  <c r="H2" i="18" s="1"/>
  <c r="P169" i="4"/>
  <c r="P2" i="18" s="1"/>
  <c r="G170" i="4"/>
  <c r="G18" i="18" s="1"/>
  <c r="O170" i="4"/>
  <c r="O18" i="18" s="1"/>
  <c r="W170" i="4"/>
  <c r="W18" i="18" s="1"/>
  <c r="F171" i="4"/>
  <c r="F36" i="18" s="1"/>
  <c r="N171" i="4"/>
  <c r="N36" i="18" s="1"/>
  <c r="V171" i="4"/>
  <c r="V36" i="18" s="1"/>
  <c r="E172" i="4"/>
  <c r="E54" i="18" s="1"/>
  <c r="M172" i="4"/>
  <c r="M54" i="18" s="1"/>
  <c r="J47" i="5"/>
  <c r="J23" i="18" s="1"/>
  <c r="R47" i="5"/>
  <c r="R23" i="18" s="1"/>
  <c r="I48" i="5"/>
  <c r="I40" i="18" s="1"/>
  <c r="Q48" i="5"/>
  <c r="Q40" i="18" s="1"/>
  <c r="Y48" i="5"/>
  <c r="Y40" i="18" s="1"/>
  <c r="H49" i="5"/>
  <c r="H58" i="18" s="1"/>
  <c r="P49" i="5"/>
  <c r="P58" i="18" s="1"/>
  <c r="X49" i="5"/>
  <c r="X58" i="18" s="1"/>
  <c r="E203" i="5"/>
  <c r="M203" i="5"/>
  <c r="U203" i="5"/>
  <c r="I51" i="6"/>
  <c r="I10" i="18" s="1"/>
  <c r="Q51" i="6"/>
  <c r="Q10" i="18" s="1"/>
  <c r="Y51" i="6"/>
  <c r="Y10" i="18" s="1"/>
  <c r="H52" i="6"/>
  <c r="H26" i="18" s="1"/>
  <c r="P52" i="6"/>
  <c r="P26" i="18" s="1"/>
  <c r="X52" i="6"/>
  <c r="X26" i="18" s="1"/>
  <c r="G53" i="6"/>
  <c r="G43" i="18" s="1"/>
  <c r="O53" i="6"/>
  <c r="O43" i="18" s="1"/>
  <c r="W53" i="6"/>
  <c r="W43" i="18" s="1"/>
  <c r="F54" i="6"/>
  <c r="F61" i="18" s="1"/>
  <c r="N54" i="6"/>
  <c r="N61" i="18" s="1"/>
  <c r="V54" i="6"/>
  <c r="V61" i="18" s="1"/>
  <c r="F109" i="7"/>
  <c r="F5" i="18" s="1"/>
  <c r="S109" i="7"/>
  <c r="S5" i="18" s="1"/>
  <c r="G110" i="7"/>
  <c r="G21" i="18" s="1"/>
  <c r="T110" i="7"/>
  <c r="T21" i="18" s="1"/>
  <c r="H111" i="7"/>
  <c r="H38" i="18" s="1"/>
  <c r="T111" i="7"/>
  <c r="T38" i="18" s="1"/>
  <c r="H112" i="7"/>
  <c r="H56" i="18" s="1"/>
  <c r="R39" i="8"/>
  <c r="R53" i="18" s="1"/>
  <c r="J39" i="8"/>
  <c r="J53" i="18" s="1"/>
  <c r="B39" i="8"/>
  <c r="B53" i="18" s="1"/>
  <c r="S38" i="8"/>
  <c r="S35" i="18" s="1"/>
  <c r="K38" i="8"/>
  <c r="K35" i="18" s="1"/>
  <c r="C38" i="8"/>
  <c r="T37" i="8"/>
  <c r="T19" i="18" s="1"/>
  <c r="L37" i="8"/>
  <c r="L19" i="18" s="1"/>
  <c r="D37" i="8"/>
  <c r="D19" i="18" s="1"/>
  <c r="U36" i="8"/>
  <c r="U3" i="18" s="1"/>
  <c r="M36" i="8"/>
  <c r="M3" i="18" s="1"/>
  <c r="E36" i="8"/>
  <c r="E3" i="18" s="1"/>
  <c r="X39" i="8"/>
  <c r="X53" i="18" s="1"/>
  <c r="P39" i="8"/>
  <c r="P53" i="18" s="1"/>
  <c r="H39" i="8"/>
  <c r="H53" i="18" s="1"/>
  <c r="Y38" i="8"/>
  <c r="Y35" i="18" s="1"/>
  <c r="Q38" i="8"/>
  <c r="Q35" i="18" s="1"/>
  <c r="I38" i="8"/>
  <c r="I35" i="18" s="1"/>
  <c r="R37" i="8"/>
  <c r="R19" i="18" s="1"/>
  <c r="J37" i="8"/>
  <c r="J19" i="18" s="1"/>
  <c r="B37" i="8"/>
  <c r="B19" i="18" s="1"/>
  <c r="S36" i="8"/>
  <c r="S3" i="18" s="1"/>
  <c r="K36" i="8"/>
  <c r="K3" i="18" s="1"/>
  <c r="C36" i="8"/>
  <c r="W39" i="8"/>
  <c r="W53" i="18" s="1"/>
  <c r="O39" i="8"/>
  <c r="O53" i="18" s="1"/>
  <c r="G39" i="8"/>
  <c r="G53" i="18" s="1"/>
  <c r="X38" i="8"/>
  <c r="X35" i="18" s="1"/>
  <c r="P38" i="8"/>
  <c r="P35" i="18" s="1"/>
  <c r="H38" i="8"/>
  <c r="H35" i="18" s="1"/>
  <c r="Y37" i="8"/>
  <c r="Y19" i="18" s="1"/>
  <c r="Q37" i="8"/>
  <c r="Q19" i="18" s="1"/>
  <c r="I37" i="8"/>
  <c r="I19" i="18" s="1"/>
  <c r="R36" i="8"/>
  <c r="R3" i="18" s="1"/>
  <c r="J36" i="8"/>
  <c r="J3" i="18" s="1"/>
  <c r="B36" i="8"/>
  <c r="B3" i="18" s="1"/>
  <c r="V39" i="8"/>
  <c r="V53" i="18" s="1"/>
  <c r="N39" i="8"/>
  <c r="N53" i="18" s="1"/>
  <c r="F39" i="8"/>
  <c r="F53" i="18" s="1"/>
  <c r="W38" i="8"/>
  <c r="W35" i="18" s="1"/>
  <c r="O38" i="8"/>
  <c r="O35" i="18" s="1"/>
  <c r="G38" i="8"/>
  <c r="G35" i="18" s="1"/>
  <c r="X37" i="8"/>
  <c r="X19" i="18" s="1"/>
  <c r="P37" i="8"/>
  <c r="P19" i="18" s="1"/>
  <c r="H37" i="8"/>
  <c r="H19" i="18" s="1"/>
  <c r="Y36" i="8"/>
  <c r="Y3" i="18" s="1"/>
  <c r="Q36" i="8"/>
  <c r="Q3" i="18" s="1"/>
  <c r="I36" i="8"/>
  <c r="I3" i="18" s="1"/>
  <c r="U39" i="8"/>
  <c r="U53" i="18" s="1"/>
  <c r="M39" i="8"/>
  <c r="M53" i="18" s="1"/>
  <c r="E39" i="8"/>
  <c r="E53" i="18" s="1"/>
  <c r="V38" i="8"/>
  <c r="V35" i="18" s="1"/>
  <c r="N38" i="8"/>
  <c r="N35" i="18" s="1"/>
  <c r="F38" i="8"/>
  <c r="F35" i="18" s="1"/>
  <c r="W37" i="8"/>
  <c r="W19" i="18" s="1"/>
  <c r="O37" i="8"/>
  <c r="O19" i="18" s="1"/>
  <c r="G37" i="8"/>
  <c r="G19" i="18" s="1"/>
  <c r="X36" i="8"/>
  <c r="X3" i="18" s="1"/>
  <c r="P36" i="8"/>
  <c r="P3" i="18" s="1"/>
  <c r="H36" i="8"/>
  <c r="H3" i="18" s="1"/>
  <c r="N36" i="8"/>
  <c r="N3" i="18" s="1"/>
  <c r="K37" i="8"/>
  <c r="K19" i="18" s="1"/>
  <c r="E38" i="8"/>
  <c r="E35" i="18" s="1"/>
  <c r="C39" i="8"/>
  <c r="Y39" i="8"/>
  <c r="Y53" i="18" s="1"/>
  <c r="O50" i="9"/>
  <c r="O6" i="18" s="1"/>
  <c r="L51" i="9"/>
  <c r="L22" i="18" s="1"/>
  <c r="F52" i="9"/>
  <c r="F39" i="18" s="1"/>
  <c r="D53" i="9"/>
  <c r="D57" i="18" s="1"/>
  <c r="E144" i="9"/>
  <c r="D145" i="10"/>
  <c r="D20" i="18" s="1"/>
  <c r="K146" i="10"/>
  <c r="K37" i="18" s="1"/>
  <c r="R147" i="10"/>
  <c r="R55" i="18" s="1"/>
  <c r="B25" i="11"/>
  <c r="B8" i="18" s="1"/>
  <c r="I26" i="11"/>
  <c r="I24" i="18" s="1"/>
  <c r="P27" i="11"/>
  <c r="P41" i="18" s="1"/>
  <c r="W28" i="11"/>
  <c r="W59" i="18" s="1"/>
  <c r="B180" i="11"/>
  <c r="V182" i="11"/>
  <c r="R31" i="12"/>
  <c r="R11" i="18" s="1"/>
  <c r="Y32" i="12"/>
  <c r="Y27" i="18" s="1"/>
  <c r="G34" i="12"/>
  <c r="G62" i="18" s="1"/>
  <c r="H86" i="14"/>
  <c r="H46" i="18" s="1"/>
  <c r="O87" i="14"/>
  <c r="O64" i="18" s="1"/>
  <c r="H59" i="15"/>
  <c r="H65" i="18" s="1"/>
  <c r="O60" i="15"/>
  <c r="O13" i="18" s="1"/>
  <c r="V61" i="15"/>
  <c r="V29" i="18" s="1"/>
  <c r="G213" i="15"/>
  <c r="O122" i="16"/>
  <c r="O30" i="18" s="1"/>
  <c r="T122" i="16"/>
  <c r="T30" i="18" s="1"/>
  <c r="L52" i="6"/>
  <c r="L26" i="18" s="1"/>
  <c r="B112" i="7"/>
  <c r="B56" i="18" s="1"/>
  <c r="L39" i="8"/>
  <c r="L53" i="18" s="1"/>
  <c r="K22" i="2"/>
  <c r="K34" i="18" s="1"/>
  <c r="T170" i="4"/>
  <c r="T18" i="18" s="1"/>
  <c r="R203" i="5"/>
  <c r="U52" i="6"/>
  <c r="U26" i="18" s="1"/>
  <c r="P111" i="7"/>
  <c r="P38" i="18" s="1"/>
  <c r="T38" i="8"/>
  <c r="T35" i="18" s="1"/>
  <c r="F22" i="2"/>
  <c r="F34" i="18" s="1"/>
  <c r="M23" i="2"/>
  <c r="M52" i="18" s="1"/>
  <c r="G22" i="2"/>
  <c r="G34" i="18" s="1"/>
  <c r="O22" i="2"/>
  <c r="O34" i="18" s="1"/>
  <c r="W22" i="2"/>
  <c r="W34" i="18" s="1"/>
  <c r="F23" i="2"/>
  <c r="F52" i="18" s="1"/>
  <c r="N23" i="2"/>
  <c r="N52" i="18" s="1"/>
  <c r="V23" i="2"/>
  <c r="V52" i="18" s="1"/>
  <c r="E19" i="3"/>
  <c r="E9" i="18" s="1"/>
  <c r="M19" i="3"/>
  <c r="M9" i="18" s="1"/>
  <c r="U19" i="3"/>
  <c r="U9" i="18" s="1"/>
  <c r="D20" i="3"/>
  <c r="D25" i="18" s="1"/>
  <c r="L20" i="3"/>
  <c r="L25" i="18" s="1"/>
  <c r="T20" i="3"/>
  <c r="T25" i="18" s="1"/>
  <c r="C21" i="3"/>
  <c r="C42" i="18" s="1"/>
  <c r="K21" i="3"/>
  <c r="K42" i="18" s="1"/>
  <c r="S21" i="3"/>
  <c r="S42" i="18" s="1"/>
  <c r="B22" i="3"/>
  <c r="J22" i="3"/>
  <c r="J60" i="18" s="1"/>
  <c r="R22" i="3"/>
  <c r="R60" i="18" s="1"/>
  <c r="I169" i="4"/>
  <c r="I2" i="18" s="1"/>
  <c r="Q169" i="4"/>
  <c r="Q2" i="18" s="1"/>
  <c r="Y169" i="4"/>
  <c r="Y2" i="18" s="1"/>
  <c r="H170" i="4"/>
  <c r="H18" i="18" s="1"/>
  <c r="P170" i="4"/>
  <c r="P18" i="18" s="1"/>
  <c r="X170" i="4"/>
  <c r="X18" i="18" s="1"/>
  <c r="G171" i="4"/>
  <c r="G36" i="18" s="1"/>
  <c r="O171" i="4"/>
  <c r="O36" i="18" s="1"/>
  <c r="W171" i="4"/>
  <c r="W36" i="18" s="1"/>
  <c r="F172" i="4"/>
  <c r="F54" i="18" s="1"/>
  <c r="N172" i="4"/>
  <c r="N54" i="18" s="1"/>
  <c r="V172" i="4"/>
  <c r="V54" i="18" s="1"/>
  <c r="D46" i="5"/>
  <c r="D7" i="18" s="1"/>
  <c r="L46" i="5"/>
  <c r="L7" i="18" s="1"/>
  <c r="T46" i="5"/>
  <c r="T7" i="18" s="1"/>
  <c r="C47" i="5"/>
  <c r="C23" i="18" s="1"/>
  <c r="K47" i="5"/>
  <c r="K23" i="18" s="1"/>
  <c r="S47" i="5"/>
  <c r="S23" i="18" s="1"/>
  <c r="B48" i="5"/>
  <c r="J48" i="5"/>
  <c r="J40" i="18" s="1"/>
  <c r="R48" i="5"/>
  <c r="R40" i="18" s="1"/>
  <c r="I49" i="5"/>
  <c r="I58" i="18" s="1"/>
  <c r="Q49" i="5"/>
  <c r="Q58" i="18" s="1"/>
  <c r="Y49" i="5"/>
  <c r="Y58" i="18" s="1"/>
  <c r="F203" i="5"/>
  <c r="N203" i="5"/>
  <c r="V203" i="5"/>
  <c r="B51" i="6"/>
  <c r="B10" i="18" s="1"/>
  <c r="J51" i="6"/>
  <c r="J10" i="18" s="1"/>
  <c r="R51" i="6"/>
  <c r="R10" i="18" s="1"/>
  <c r="I52" i="6"/>
  <c r="I26" i="18" s="1"/>
  <c r="Q52" i="6"/>
  <c r="Q26" i="18" s="1"/>
  <c r="Y52" i="6"/>
  <c r="Y26" i="18" s="1"/>
  <c r="H53" i="6"/>
  <c r="H43" i="18" s="1"/>
  <c r="P53" i="6"/>
  <c r="P43" i="18" s="1"/>
  <c r="X53" i="6"/>
  <c r="X43" i="18" s="1"/>
  <c r="G54" i="6"/>
  <c r="G61" i="18" s="1"/>
  <c r="O54" i="6"/>
  <c r="O61" i="18" s="1"/>
  <c r="W54" i="6"/>
  <c r="W61" i="18" s="1"/>
  <c r="V112" i="7"/>
  <c r="V56" i="18" s="1"/>
  <c r="N112" i="7"/>
  <c r="N56" i="18" s="1"/>
  <c r="F112" i="7"/>
  <c r="F56" i="18" s="1"/>
  <c r="W111" i="7"/>
  <c r="W38" i="18" s="1"/>
  <c r="O111" i="7"/>
  <c r="O38" i="18" s="1"/>
  <c r="G111" i="7"/>
  <c r="G38" i="18" s="1"/>
  <c r="X110" i="7"/>
  <c r="X21" i="18" s="1"/>
  <c r="P110" i="7"/>
  <c r="P21" i="18" s="1"/>
  <c r="H110" i="7"/>
  <c r="H21" i="18" s="1"/>
  <c r="Y109" i="7"/>
  <c r="Y5" i="18" s="1"/>
  <c r="Q109" i="7"/>
  <c r="Q5" i="18" s="1"/>
  <c r="I109" i="7"/>
  <c r="I5" i="18" s="1"/>
  <c r="T112" i="7"/>
  <c r="T56" i="18" s="1"/>
  <c r="L112" i="7"/>
  <c r="L56" i="18" s="1"/>
  <c r="D112" i="7"/>
  <c r="D56" i="18" s="1"/>
  <c r="U111" i="7"/>
  <c r="U38" i="18" s="1"/>
  <c r="M111" i="7"/>
  <c r="M38" i="18" s="1"/>
  <c r="E111" i="7"/>
  <c r="E38" i="18" s="1"/>
  <c r="V110" i="7"/>
  <c r="V21" i="18" s="1"/>
  <c r="N110" i="7"/>
  <c r="N21" i="18" s="1"/>
  <c r="F110" i="7"/>
  <c r="F21" i="18" s="1"/>
  <c r="W109" i="7"/>
  <c r="W5" i="18" s="1"/>
  <c r="O109" i="7"/>
  <c r="O5" i="18" s="1"/>
  <c r="G109" i="7"/>
  <c r="G5" i="18" s="1"/>
  <c r="Y112" i="7"/>
  <c r="Y56" i="18" s="1"/>
  <c r="Q112" i="7"/>
  <c r="Q56" i="18" s="1"/>
  <c r="I112" i="7"/>
  <c r="I56" i="18" s="1"/>
  <c r="R111" i="7"/>
  <c r="R38" i="18" s="1"/>
  <c r="J111" i="7"/>
  <c r="J38" i="18" s="1"/>
  <c r="B111" i="7"/>
  <c r="B38" i="18" s="1"/>
  <c r="S110" i="7"/>
  <c r="S21" i="18" s="1"/>
  <c r="K110" i="7"/>
  <c r="K21" i="18" s="1"/>
  <c r="C110" i="7"/>
  <c r="T109" i="7"/>
  <c r="T5" i="18" s="1"/>
  <c r="L109" i="7"/>
  <c r="L5" i="18" s="1"/>
  <c r="D109" i="7"/>
  <c r="D5" i="18" s="1"/>
  <c r="H109" i="7"/>
  <c r="H5" i="18" s="1"/>
  <c r="U109" i="7"/>
  <c r="U5" i="18" s="1"/>
  <c r="I110" i="7"/>
  <c r="I21" i="18" s="1"/>
  <c r="U110" i="7"/>
  <c r="U21" i="18" s="1"/>
  <c r="I111" i="7"/>
  <c r="I38" i="18" s="1"/>
  <c r="V111" i="7"/>
  <c r="V38" i="18" s="1"/>
  <c r="J112" i="7"/>
  <c r="J56" i="18" s="1"/>
  <c r="W112" i="7"/>
  <c r="W56" i="18" s="1"/>
  <c r="O36" i="8"/>
  <c r="O3" i="18" s="1"/>
  <c r="M37" i="8"/>
  <c r="M19" i="18" s="1"/>
  <c r="J38" i="8"/>
  <c r="J35" i="18" s="1"/>
  <c r="D39" i="8"/>
  <c r="D53" i="18" s="1"/>
  <c r="P50" i="9"/>
  <c r="P6" i="18" s="1"/>
  <c r="N51" i="9"/>
  <c r="N22" i="18" s="1"/>
  <c r="K52" i="9"/>
  <c r="K39" i="18" s="1"/>
  <c r="E53" i="9"/>
  <c r="E57" i="18" s="1"/>
  <c r="C144" i="10"/>
  <c r="J145" i="10"/>
  <c r="J20" i="18" s="1"/>
  <c r="Q146" i="10"/>
  <c r="Q37" i="18" s="1"/>
  <c r="D25" i="11"/>
  <c r="D8" i="18" s="1"/>
  <c r="K26" i="11"/>
  <c r="K24" i="18" s="1"/>
  <c r="R27" i="11"/>
  <c r="R41" i="18" s="1"/>
  <c r="Y28" i="11"/>
  <c r="Y59" i="18" s="1"/>
  <c r="H180" i="11"/>
  <c r="X31" i="12"/>
  <c r="X11" i="18" s="1"/>
  <c r="F33" i="12"/>
  <c r="F44" i="18" s="1"/>
  <c r="M34" i="12"/>
  <c r="M62" i="18" s="1"/>
  <c r="X26" i="13"/>
  <c r="X63" i="18" s="1"/>
  <c r="P26" i="13"/>
  <c r="P63" i="18" s="1"/>
  <c r="H26" i="13"/>
  <c r="H63" i="18" s="1"/>
  <c r="Y25" i="13"/>
  <c r="Y45" i="18" s="1"/>
  <c r="Q25" i="13"/>
  <c r="Q45" i="18" s="1"/>
  <c r="I25" i="13"/>
  <c r="I45" i="18" s="1"/>
  <c r="V26" i="13"/>
  <c r="V63" i="18" s="1"/>
  <c r="N26" i="13"/>
  <c r="N63" i="18" s="1"/>
  <c r="F26" i="13"/>
  <c r="F63" i="18" s="1"/>
  <c r="W25" i="13"/>
  <c r="W45" i="18" s="1"/>
  <c r="O25" i="13"/>
  <c r="O45" i="18" s="1"/>
  <c r="G25" i="13"/>
  <c r="G45" i="18" s="1"/>
  <c r="U26" i="13"/>
  <c r="U63" i="18" s="1"/>
  <c r="M26" i="13"/>
  <c r="M63" i="18" s="1"/>
  <c r="E26" i="13"/>
  <c r="E63" i="18" s="1"/>
  <c r="V25" i="13"/>
  <c r="V45" i="18" s="1"/>
  <c r="N25" i="13"/>
  <c r="N45" i="18" s="1"/>
  <c r="F25" i="13"/>
  <c r="F45" i="18" s="1"/>
  <c r="T26" i="13"/>
  <c r="T63" i="18" s="1"/>
  <c r="L26" i="13"/>
  <c r="L63" i="18" s="1"/>
  <c r="D26" i="13"/>
  <c r="D63" i="18" s="1"/>
  <c r="U25" i="13"/>
  <c r="U45" i="18" s="1"/>
  <c r="M25" i="13"/>
  <c r="M45" i="18" s="1"/>
  <c r="E25" i="13"/>
  <c r="E45" i="18" s="1"/>
  <c r="S26" i="13"/>
  <c r="S63" i="18" s="1"/>
  <c r="K26" i="13"/>
  <c r="K63" i="18" s="1"/>
  <c r="C26" i="13"/>
  <c r="T25" i="13"/>
  <c r="T45" i="18" s="1"/>
  <c r="L25" i="13"/>
  <c r="L45" i="18" s="1"/>
  <c r="D25" i="13"/>
  <c r="D45" i="18" s="1"/>
  <c r="R26" i="13"/>
  <c r="R63" i="18" s="1"/>
  <c r="J26" i="13"/>
  <c r="J63" i="18" s="1"/>
  <c r="B26" i="13"/>
  <c r="B63" i="18" s="1"/>
  <c r="S25" i="13"/>
  <c r="S45" i="18" s="1"/>
  <c r="K25" i="13"/>
  <c r="K45" i="18" s="1"/>
  <c r="C25" i="13"/>
  <c r="B25" i="13"/>
  <c r="B45" i="18" s="1"/>
  <c r="I26" i="13"/>
  <c r="I63" i="18" s="1"/>
  <c r="C85" i="14"/>
  <c r="J86" i="14"/>
  <c r="J46" i="18" s="1"/>
  <c r="T243" i="14"/>
  <c r="V213" i="15"/>
  <c r="W61" i="15"/>
  <c r="W29" i="18" s="1"/>
  <c r="T215" i="15"/>
  <c r="G58" i="15"/>
  <c r="G47" i="18" s="1"/>
  <c r="N59" i="15"/>
  <c r="N65" i="18" s="1"/>
  <c r="U60" i="15"/>
  <c r="U13" i="18" s="1"/>
  <c r="M213" i="15"/>
  <c r="D123" i="16"/>
  <c r="D48" i="18" s="1"/>
  <c r="B54" i="6"/>
  <c r="B61" i="18" s="1"/>
  <c r="I32" i="12"/>
  <c r="I27" i="18" s="1"/>
  <c r="R23" i="2"/>
  <c r="R52" i="18" s="1"/>
  <c r="J172" i="4"/>
  <c r="J54" i="18" s="1"/>
  <c r="T53" i="6"/>
  <c r="T43" i="18" s="1"/>
  <c r="C111" i="7"/>
  <c r="Y147" i="10"/>
  <c r="Y55" i="18" s="1"/>
  <c r="Q147" i="10"/>
  <c r="Q55" i="18" s="1"/>
  <c r="I147" i="10"/>
  <c r="I55" i="18" s="1"/>
  <c r="R146" i="10"/>
  <c r="R37" i="18" s="1"/>
  <c r="J146" i="10"/>
  <c r="J37" i="18" s="1"/>
  <c r="B146" i="10"/>
  <c r="B37" i="18" s="1"/>
  <c r="S145" i="10"/>
  <c r="S20" i="18" s="1"/>
  <c r="K145" i="10"/>
  <c r="K20" i="18" s="1"/>
  <c r="C145" i="10"/>
  <c r="T144" i="10"/>
  <c r="T4" i="18" s="1"/>
  <c r="L144" i="10"/>
  <c r="L4" i="18" s="1"/>
  <c r="D144" i="10"/>
  <c r="D4" i="18" s="1"/>
  <c r="W147" i="10"/>
  <c r="W55" i="18" s="1"/>
  <c r="O147" i="10"/>
  <c r="O55" i="18" s="1"/>
  <c r="G147" i="10"/>
  <c r="G55" i="18" s="1"/>
  <c r="X146" i="10"/>
  <c r="X37" i="18" s="1"/>
  <c r="P146" i="10"/>
  <c r="P37" i="18" s="1"/>
  <c r="H146" i="10"/>
  <c r="H37" i="18" s="1"/>
  <c r="Y145" i="10"/>
  <c r="Y20" i="18" s="1"/>
  <c r="Q145" i="10"/>
  <c r="Q20" i="18" s="1"/>
  <c r="I145" i="10"/>
  <c r="I20" i="18" s="1"/>
  <c r="R144" i="10"/>
  <c r="R4" i="18" s="1"/>
  <c r="J144" i="10"/>
  <c r="J4" i="18" s="1"/>
  <c r="B144" i="10"/>
  <c r="B4" i="18" s="1"/>
  <c r="V147" i="10"/>
  <c r="V55" i="18" s="1"/>
  <c r="N147" i="10"/>
  <c r="N55" i="18" s="1"/>
  <c r="F147" i="10"/>
  <c r="F55" i="18" s="1"/>
  <c r="W146" i="10"/>
  <c r="W37" i="18" s="1"/>
  <c r="O146" i="10"/>
  <c r="O37" i="18" s="1"/>
  <c r="G146" i="10"/>
  <c r="G37" i="18" s="1"/>
  <c r="X145" i="10"/>
  <c r="X20" i="18" s="1"/>
  <c r="P145" i="10"/>
  <c r="P20" i="18" s="1"/>
  <c r="H145" i="10"/>
  <c r="H20" i="18" s="1"/>
  <c r="Y144" i="10"/>
  <c r="Y4" i="18" s="1"/>
  <c r="Q144" i="10"/>
  <c r="Q4" i="18" s="1"/>
  <c r="I144" i="10"/>
  <c r="I4" i="18" s="1"/>
  <c r="U147" i="10"/>
  <c r="U55" i="18" s="1"/>
  <c r="M147" i="10"/>
  <c r="M55" i="18" s="1"/>
  <c r="E147" i="10"/>
  <c r="E55" i="18" s="1"/>
  <c r="V146" i="10"/>
  <c r="V37" i="18" s="1"/>
  <c r="N146" i="10"/>
  <c r="N37" i="18" s="1"/>
  <c r="F146" i="10"/>
  <c r="F37" i="18" s="1"/>
  <c r="W145" i="10"/>
  <c r="W20" i="18" s="1"/>
  <c r="O145" i="10"/>
  <c r="O20" i="18" s="1"/>
  <c r="G145" i="10"/>
  <c r="G20" i="18" s="1"/>
  <c r="X144" i="10"/>
  <c r="X4" i="18" s="1"/>
  <c r="P144" i="10"/>
  <c r="P4" i="18" s="1"/>
  <c r="H144" i="10"/>
  <c r="H4" i="18" s="1"/>
  <c r="T147" i="10"/>
  <c r="T55" i="18" s="1"/>
  <c r="L147" i="10"/>
  <c r="L55" i="18" s="1"/>
  <c r="D147" i="10"/>
  <c r="D55" i="18" s="1"/>
  <c r="U146" i="10"/>
  <c r="U37" i="18" s="1"/>
  <c r="M146" i="10"/>
  <c r="M37" i="18" s="1"/>
  <c r="E146" i="10"/>
  <c r="E37" i="18" s="1"/>
  <c r="V145" i="10"/>
  <c r="V20" i="18" s="1"/>
  <c r="N145" i="10"/>
  <c r="N20" i="18" s="1"/>
  <c r="F145" i="10"/>
  <c r="F20" i="18" s="1"/>
  <c r="W144" i="10"/>
  <c r="W4" i="18" s="1"/>
  <c r="O144" i="10"/>
  <c r="O4" i="18" s="1"/>
  <c r="G144" i="10"/>
  <c r="G4" i="18" s="1"/>
  <c r="S147" i="10"/>
  <c r="S55" i="18" s="1"/>
  <c r="K147" i="10"/>
  <c r="K55" i="18" s="1"/>
  <c r="C147" i="10"/>
  <c r="T146" i="10"/>
  <c r="T37" i="18" s="1"/>
  <c r="L146" i="10"/>
  <c r="L37" i="18" s="1"/>
  <c r="D146" i="10"/>
  <c r="D37" i="18" s="1"/>
  <c r="U145" i="10"/>
  <c r="U20" i="18" s="1"/>
  <c r="M145" i="10"/>
  <c r="M20" i="18" s="1"/>
  <c r="E145" i="10"/>
  <c r="E20" i="18" s="1"/>
  <c r="V144" i="10"/>
  <c r="V4" i="18" s="1"/>
  <c r="N144" i="10"/>
  <c r="N4" i="18" s="1"/>
  <c r="F144" i="10"/>
  <c r="F4" i="18" s="1"/>
  <c r="E23" i="2"/>
  <c r="E52" i="18" s="1"/>
  <c r="P22" i="2"/>
  <c r="P34" i="18" s="1"/>
  <c r="G23" i="2"/>
  <c r="G52" i="18" s="1"/>
  <c r="O23" i="2"/>
  <c r="O52" i="18" s="1"/>
  <c r="F19" i="3"/>
  <c r="F9" i="18" s="1"/>
  <c r="V19" i="3"/>
  <c r="V9" i="18" s="1"/>
  <c r="M20" i="3"/>
  <c r="M25" i="18" s="1"/>
  <c r="T21" i="3"/>
  <c r="T42" i="18" s="1"/>
  <c r="B169" i="4"/>
  <c r="B2" i="18" s="1"/>
  <c r="J169" i="4"/>
  <c r="J2" i="18" s="1"/>
  <c r="R169" i="4"/>
  <c r="R2" i="18" s="1"/>
  <c r="I170" i="4"/>
  <c r="I18" i="18" s="1"/>
  <c r="Q170" i="4"/>
  <c r="Q18" i="18" s="1"/>
  <c r="Y170" i="4"/>
  <c r="Y18" i="18" s="1"/>
  <c r="H171" i="4"/>
  <c r="H36" i="18" s="1"/>
  <c r="P171" i="4"/>
  <c r="P36" i="18" s="1"/>
  <c r="X171" i="4"/>
  <c r="X36" i="18" s="1"/>
  <c r="G172" i="4"/>
  <c r="G54" i="18" s="1"/>
  <c r="O172" i="4"/>
  <c r="O54" i="18" s="1"/>
  <c r="W172" i="4"/>
  <c r="W54" i="18" s="1"/>
  <c r="E46" i="5"/>
  <c r="E7" i="18" s="1"/>
  <c r="M46" i="5"/>
  <c r="M7" i="18" s="1"/>
  <c r="U46" i="5"/>
  <c r="U7" i="18" s="1"/>
  <c r="D47" i="5"/>
  <c r="D23" i="18" s="1"/>
  <c r="L47" i="5"/>
  <c r="L23" i="18" s="1"/>
  <c r="T47" i="5"/>
  <c r="T23" i="18" s="1"/>
  <c r="C48" i="5"/>
  <c r="C40" i="18" s="1"/>
  <c r="K48" i="5"/>
  <c r="K40" i="18" s="1"/>
  <c r="S48" i="5"/>
  <c r="S40" i="18" s="1"/>
  <c r="B49" i="5"/>
  <c r="J49" i="5"/>
  <c r="J58" i="18" s="1"/>
  <c r="R49" i="5"/>
  <c r="R58" i="18" s="1"/>
  <c r="G203" i="5"/>
  <c r="O203" i="5"/>
  <c r="X203" i="5"/>
  <c r="C51" i="6"/>
  <c r="C10" i="18" s="1"/>
  <c r="K51" i="6"/>
  <c r="K10" i="18" s="1"/>
  <c r="S51" i="6"/>
  <c r="S10" i="18" s="1"/>
  <c r="B52" i="6"/>
  <c r="B26" i="18" s="1"/>
  <c r="J52" i="6"/>
  <c r="J26" i="18" s="1"/>
  <c r="R52" i="6"/>
  <c r="R26" i="18" s="1"/>
  <c r="I53" i="6"/>
  <c r="I43" i="18" s="1"/>
  <c r="Q53" i="6"/>
  <c r="Q43" i="18" s="1"/>
  <c r="Y53" i="6"/>
  <c r="Y43" i="18" s="1"/>
  <c r="H54" i="6"/>
  <c r="H61" i="18" s="1"/>
  <c r="P54" i="6"/>
  <c r="P61" i="18" s="1"/>
  <c r="X54" i="6"/>
  <c r="X61" i="18" s="1"/>
  <c r="J109" i="7"/>
  <c r="J5" i="18" s="1"/>
  <c r="V109" i="7"/>
  <c r="V5" i="18" s="1"/>
  <c r="J110" i="7"/>
  <c r="J21" i="18" s="1"/>
  <c r="W110" i="7"/>
  <c r="W21" i="18" s="1"/>
  <c r="K111" i="7"/>
  <c r="K38" i="18" s="1"/>
  <c r="X111" i="7"/>
  <c r="X38" i="18" s="1"/>
  <c r="K112" i="7"/>
  <c r="K56" i="18" s="1"/>
  <c r="X112" i="7"/>
  <c r="X56" i="18" s="1"/>
  <c r="T36" i="8"/>
  <c r="T3" i="18" s="1"/>
  <c r="N37" i="8"/>
  <c r="N19" i="18" s="1"/>
  <c r="L38" i="8"/>
  <c r="L35" i="18" s="1"/>
  <c r="I39" i="8"/>
  <c r="I53" i="18" s="1"/>
  <c r="T144" i="9"/>
  <c r="L144" i="9"/>
  <c r="D144" i="9"/>
  <c r="R144" i="9"/>
  <c r="J144" i="9"/>
  <c r="B144" i="9"/>
  <c r="Q144" i="9"/>
  <c r="I144" i="9"/>
  <c r="P144" i="9"/>
  <c r="H144" i="9"/>
  <c r="X144" i="9"/>
  <c r="O144" i="9"/>
  <c r="G144" i="9"/>
  <c r="U50" i="9"/>
  <c r="U6" i="18" s="1"/>
  <c r="O51" i="9"/>
  <c r="O22" i="18" s="1"/>
  <c r="M52" i="9"/>
  <c r="M39" i="18" s="1"/>
  <c r="J53" i="9"/>
  <c r="J57" i="18" s="1"/>
  <c r="K144" i="9"/>
  <c r="E144" i="10"/>
  <c r="E4" i="18" s="1"/>
  <c r="L145" i="10"/>
  <c r="L20" i="18" s="1"/>
  <c r="S146" i="10"/>
  <c r="S37" i="18" s="1"/>
  <c r="J25" i="11"/>
  <c r="J8" i="18" s="1"/>
  <c r="Q26" i="11"/>
  <c r="Q24" i="18" s="1"/>
  <c r="X27" i="11"/>
  <c r="X41" i="18" s="1"/>
  <c r="J180" i="11"/>
  <c r="V34" i="12"/>
  <c r="V62" i="18" s="1"/>
  <c r="H33" i="12"/>
  <c r="H44" i="18" s="1"/>
  <c r="O34" i="12"/>
  <c r="O62" i="18" s="1"/>
  <c r="H25" i="13"/>
  <c r="H45" i="18" s="1"/>
  <c r="O26" i="13"/>
  <c r="O63" i="18" s="1"/>
  <c r="X87" i="14"/>
  <c r="X64" i="18" s="1"/>
  <c r="P87" i="14"/>
  <c r="P64" i="18" s="1"/>
  <c r="H87" i="14"/>
  <c r="H64" i="18" s="1"/>
  <c r="Y86" i="14"/>
  <c r="Y46" i="18" s="1"/>
  <c r="Q86" i="14"/>
  <c r="Q46" i="18" s="1"/>
  <c r="I86" i="14"/>
  <c r="I46" i="18" s="1"/>
  <c r="R85" i="14"/>
  <c r="R28" i="18" s="1"/>
  <c r="J85" i="14"/>
  <c r="J28" i="18" s="1"/>
  <c r="B85" i="14"/>
  <c r="B28" i="18" s="1"/>
  <c r="S84" i="14"/>
  <c r="S12" i="18" s="1"/>
  <c r="K84" i="14"/>
  <c r="K12" i="18" s="1"/>
  <c r="C84" i="14"/>
  <c r="V87" i="14"/>
  <c r="V64" i="18" s="1"/>
  <c r="N87" i="14"/>
  <c r="N64" i="18" s="1"/>
  <c r="F87" i="14"/>
  <c r="F64" i="18" s="1"/>
  <c r="W86" i="14"/>
  <c r="W46" i="18" s="1"/>
  <c r="O86" i="14"/>
  <c r="O46" i="18" s="1"/>
  <c r="G86" i="14"/>
  <c r="G46" i="18" s="1"/>
  <c r="X85" i="14"/>
  <c r="X28" i="18" s="1"/>
  <c r="P85" i="14"/>
  <c r="P28" i="18" s="1"/>
  <c r="H85" i="14"/>
  <c r="H28" i="18" s="1"/>
  <c r="Y84" i="14"/>
  <c r="Y12" i="18" s="1"/>
  <c r="Q84" i="14"/>
  <c r="Q12" i="18" s="1"/>
  <c r="I84" i="14"/>
  <c r="I12" i="18" s="1"/>
  <c r="U87" i="14"/>
  <c r="U64" i="18" s="1"/>
  <c r="M87" i="14"/>
  <c r="M64" i="18" s="1"/>
  <c r="E87" i="14"/>
  <c r="E64" i="18" s="1"/>
  <c r="V86" i="14"/>
  <c r="V46" i="18" s="1"/>
  <c r="N86" i="14"/>
  <c r="N46" i="18" s="1"/>
  <c r="F86" i="14"/>
  <c r="F46" i="18" s="1"/>
  <c r="W85" i="14"/>
  <c r="W28" i="18" s="1"/>
  <c r="O85" i="14"/>
  <c r="O28" i="18" s="1"/>
  <c r="G85" i="14"/>
  <c r="G28" i="18" s="1"/>
  <c r="X84" i="14"/>
  <c r="X12" i="18" s="1"/>
  <c r="P84" i="14"/>
  <c r="P12" i="18" s="1"/>
  <c r="H84" i="14"/>
  <c r="H12" i="18" s="1"/>
  <c r="T87" i="14"/>
  <c r="T64" i="18" s="1"/>
  <c r="L87" i="14"/>
  <c r="L64" i="18" s="1"/>
  <c r="D87" i="14"/>
  <c r="D64" i="18" s="1"/>
  <c r="U86" i="14"/>
  <c r="U46" i="18" s="1"/>
  <c r="M86" i="14"/>
  <c r="M46" i="18" s="1"/>
  <c r="E86" i="14"/>
  <c r="E46" i="18" s="1"/>
  <c r="V85" i="14"/>
  <c r="V28" i="18" s="1"/>
  <c r="N85" i="14"/>
  <c r="N28" i="18" s="1"/>
  <c r="F85" i="14"/>
  <c r="F28" i="18" s="1"/>
  <c r="W84" i="14"/>
  <c r="W12" i="18" s="1"/>
  <c r="O84" i="14"/>
  <c r="O12" i="18" s="1"/>
  <c r="G84" i="14"/>
  <c r="G12" i="18" s="1"/>
  <c r="S87" i="14"/>
  <c r="S64" i="18" s="1"/>
  <c r="K87" i="14"/>
  <c r="K64" i="18" s="1"/>
  <c r="C87" i="14"/>
  <c r="T86" i="14"/>
  <c r="T46" i="18" s="1"/>
  <c r="L86" i="14"/>
  <c r="L46" i="18" s="1"/>
  <c r="D86" i="14"/>
  <c r="D46" i="18" s="1"/>
  <c r="U85" i="14"/>
  <c r="U28" i="18" s="1"/>
  <c r="M85" i="14"/>
  <c r="M28" i="18" s="1"/>
  <c r="E85" i="14"/>
  <c r="E28" i="18" s="1"/>
  <c r="V84" i="14"/>
  <c r="V12" i="18" s="1"/>
  <c r="N84" i="14"/>
  <c r="N12" i="18" s="1"/>
  <c r="F84" i="14"/>
  <c r="F12" i="18" s="1"/>
  <c r="R87" i="14"/>
  <c r="R64" i="18" s="1"/>
  <c r="J87" i="14"/>
  <c r="J64" i="18" s="1"/>
  <c r="B87" i="14"/>
  <c r="B64" i="18" s="1"/>
  <c r="S86" i="14"/>
  <c r="S46" i="18" s="1"/>
  <c r="K86" i="14"/>
  <c r="K46" i="18" s="1"/>
  <c r="C86" i="14"/>
  <c r="T85" i="14"/>
  <c r="T28" i="18" s="1"/>
  <c r="L85" i="14"/>
  <c r="L28" i="18" s="1"/>
  <c r="D85" i="14"/>
  <c r="D28" i="18" s="1"/>
  <c r="U84" i="14"/>
  <c r="U12" i="18" s="1"/>
  <c r="M84" i="14"/>
  <c r="M12" i="18" s="1"/>
  <c r="E84" i="14"/>
  <c r="E12" i="18" s="1"/>
  <c r="B84" i="14"/>
  <c r="B12" i="18" s="1"/>
  <c r="I85" i="14"/>
  <c r="I28" i="18" s="1"/>
  <c r="P86" i="14"/>
  <c r="P46" i="18" s="1"/>
  <c r="W87" i="14"/>
  <c r="W64" i="18" s="1"/>
  <c r="B241" i="14"/>
  <c r="I58" i="15"/>
  <c r="I47" i="18" s="1"/>
  <c r="P59" i="15"/>
  <c r="P65" i="18" s="1"/>
  <c r="W60" i="15"/>
  <c r="W13" i="18" s="1"/>
  <c r="O213" i="15"/>
  <c r="N123" i="16"/>
  <c r="N48" i="18" s="1"/>
  <c r="P33" i="12"/>
  <c r="P44" i="18" s="1"/>
  <c r="J241" i="14"/>
  <c r="L170" i="4"/>
  <c r="L18" i="18" s="1"/>
  <c r="F51" i="6"/>
  <c r="F10" i="18" s="1"/>
  <c r="D53" i="6"/>
  <c r="V22" i="2"/>
  <c r="V34" i="18" s="1"/>
  <c r="H22" i="2"/>
  <c r="H34" i="18" s="1"/>
  <c r="X22" i="2"/>
  <c r="X34" i="18" s="1"/>
  <c r="W23" i="2"/>
  <c r="W52" i="18" s="1"/>
  <c r="N19" i="3"/>
  <c r="N9" i="18" s="1"/>
  <c r="E20" i="3"/>
  <c r="E25" i="18" s="1"/>
  <c r="U20" i="3"/>
  <c r="U25" i="18" s="1"/>
  <c r="D21" i="3"/>
  <c r="D42" i="18" s="1"/>
  <c r="L21" i="3"/>
  <c r="L42" i="18" s="1"/>
  <c r="C22" i="3"/>
  <c r="C60" i="18" s="1"/>
  <c r="K22" i="3"/>
  <c r="K60" i="18" s="1"/>
  <c r="S22" i="3"/>
  <c r="S60" i="18" s="1"/>
  <c r="I22" i="2"/>
  <c r="I34" i="18" s="1"/>
  <c r="Q22" i="2"/>
  <c r="Q34" i="18" s="1"/>
  <c r="Y22" i="2"/>
  <c r="Y34" i="18" s="1"/>
  <c r="H23" i="2"/>
  <c r="H52" i="18" s="1"/>
  <c r="P23" i="2"/>
  <c r="P52" i="18" s="1"/>
  <c r="N3" i="3"/>
  <c r="G19" i="3"/>
  <c r="G9" i="18" s="1"/>
  <c r="O19" i="3"/>
  <c r="O9" i="18" s="1"/>
  <c r="W19" i="3"/>
  <c r="W9" i="18" s="1"/>
  <c r="F20" i="3"/>
  <c r="F25" i="18" s="1"/>
  <c r="N20" i="3"/>
  <c r="N25" i="18" s="1"/>
  <c r="V20" i="3"/>
  <c r="V25" i="18" s="1"/>
  <c r="E21" i="3"/>
  <c r="E42" i="18" s="1"/>
  <c r="M21" i="3"/>
  <c r="M42" i="18" s="1"/>
  <c r="U21" i="3"/>
  <c r="U42" i="18" s="1"/>
  <c r="D22" i="3"/>
  <c r="D60" i="18" s="1"/>
  <c r="L22" i="3"/>
  <c r="L60" i="18" s="1"/>
  <c r="C169" i="4"/>
  <c r="K169" i="4"/>
  <c r="K2" i="18" s="1"/>
  <c r="S169" i="4"/>
  <c r="S2" i="18" s="1"/>
  <c r="B170" i="4"/>
  <c r="B18" i="18" s="1"/>
  <c r="J170" i="4"/>
  <c r="J18" i="18" s="1"/>
  <c r="R170" i="4"/>
  <c r="R18" i="18" s="1"/>
  <c r="I171" i="4"/>
  <c r="I36" i="18" s="1"/>
  <c r="Q171" i="4"/>
  <c r="Q36" i="18" s="1"/>
  <c r="Y171" i="4"/>
  <c r="Y36" i="18" s="1"/>
  <c r="H172" i="4"/>
  <c r="H54" i="18" s="1"/>
  <c r="P172" i="4"/>
  <c r="P54" i="18" s="1"/>
  <c r="F46" i="5"/>
  <c r="F7" i="18" s="1"/>
  <c r="N46" i="5"/>
  <c r="N7" i="18" s="1"/>
  <c r="V46" i="5"/>
  <c r="V7" i="18" s="1"/>
  <c r="E47" i="5"/>
  <c r="E23" i="18" s="1"/>
  <c r="M47" i="5"/>
  <c r="M23" i="18" s="1"/>
  <c r="U47" i="5"/>
  <c r="U23" i="18" s="1"/>
  <c r="D48" i="5"/>
  <c r="D40" i="18" s="1"/>
  <c r="L48" i="5"/>
  <c r="L40" i="18" s="1"/>
  <c r="T48" i="5"/>
  <c r="T40" i="18" s="1"/>
  <c r="C49" i="5"/>
  <c r="C58" i="18" s="1"/>
  <c r="K49" i="5"/>
  <c r="K58" i="18" s="1"/>
  <c r="D201" i="5"/>
  <c r="L201" i="5"/>
  <c r="H203" i="5"/>
  <c r="D51" i="6"/>
  <c r="L51" i="6"/>
  <c r="L10" i="18" s="1"/>
  <c r="T51" i="6"/>
  <c r="T10" i="18" s="1"/>
  <c r="C52" i="6"/>
  <c r="C26" i="18" s="1"/>
  <c r="K52" i="6"/>
  <c r="K26" i="18" s="1"/>
  <c r="S52" i="6"/>
  <c r="S26" i="18" s="1"/>
  <c r="B53" i="6"/>
  <c r="B43" i="18" s="1"/>
  <c r="J53" i="6"/>
  <c r="J43" i="18" s="1"/>
  <c r="R53" i="6"/>
  <c r="R43" i="18" s="1"/>
  <c r="I54" i="6"/>
  <c r="I61" i="18" s="1"/>
  <c r="Q54" i="6"/>
  <c r="Q61" i="18" s="1"/>
  <c r="K109" i="7"/>
  <c r="K5" i="18" s="1"/>
  <c r="X109" i="7"/>
  <c r="X5" i="18" s="1"/>
  <c r="L110" i="7"/>
  <c r="L21" i="18" s="1"/>
  <c r="Y110" i="7"/>
  <c r="Y21" i="18" s="1"/>
  <c r="L111" i="7"/>
  <c r="L38" i="18" s="1"/>
  <c r="Y111" i="7"/>
  <c r="Y38" i="18" s="1"/>
  <c r="M112" i="7"/>
  <c r="M56" i="18" s="1"/>
  <c r="V36" i="8"/>
  <c r="V3" i="18" s="1"/>
  <c r="S37" i="8"/>
  <c r="S19" i="18" s="1"/>
  <c r="M38" i="8"/>
  <c r="M35" i="18" s="1"/>
  <c r="K39" i="8"/>
  <c r="K53" i="18" s="1"/>
  <c r="W50" i="9"/>
  <c r="W6" i="18" s="1"/>
  <c r="T51" i="9"/>
  <c r="T22" i="18" s="1"/>
  <c r="N52" i="9"/>
  <c r="N39" i="18" s="1"/>
  <c r="M144" i="9"/>
  <c r="K144" i="10"/>
  <c r="K4" i="18" s="1"/>
  <c r="R145" i="10"/>
  <c r="R20" i="18" s="1"/>
  <c r="Y146" i="10"/>
  <c r="Y37" i="18" s="1"/>
  <c r="S180" i="11"/>
  <c r="R28" i="11"/>
  <c r="R59" i="18" s="1"/>
  <c r="X182" i="11"/>
  <c r="L25" i="11"/>
  <c r="L8" i="18" s="1"/>
  <c r="N3" i="12"/>
  <c r="X34" i="12"/>
  <c r="X62" i="18" s="1"/>
  <c r="P34" i="12"/>
  <c r="P62" i="18" s="1"/>
  <c r="H34" i="12"/>
  <c r="H62" i="18" s="1"/>
  <c r="Y33" i="12"/>
  <c r="Y44" i="18" s="1"/>
  <c r="Q33" i="12"/>
  <c r="Q44" i="18" s="1"/>
  <c r="I33" i="12"/>
  <c r="I44" i="18" s="1"/>
  <c r="R32" i="12"/>
  <c r="R27" i="18" s="1"/>
  <c r="J32" i="12"/>
  <c r="J27" i="18" s="1"/>
  <c r="B32" i="12"/>
  <c r="B27" i="18" s="1"/>
  <c r="G32" i="12"/>
  <c r="G27" i="18" s="1"/>
  <c r="N33" i="12"/>
  <c r="N44" i="18" s="1"/>
  <c r="U34" i="12"/>
  <c r="U62" i="18" s="1"/>
  <c r="J25" i="13"/>
  <c r="J45" i="18" s="1"/>
  <c r="Q26" i="13"/>
  <c r="Q63" i="18" s="1"/>
  <c r="D84" i="14"/>
  <c r="D12" i="18" s="1"/>
  <c r="K85" i="14"/>
  <c r="K28" i="18" s="1"/>
  <c r="R86" i="14"/>
  <c r="R46" i="18" s="1"/>
  <c r="Y87" i="14"/>
  <c r="Y64" i="18" s="1"/>
  <c r="H241" i="14"/>
  <c r="O58" i="15"/>
  <c r="O47" i="18" s="1"/>
  <c r="V59" i="15"/>
  <c r="V65" i="18" s="1"/>
  <c r="C215" i="15"/>
  <c r="N208" i="16"/>
  <c r="X124" i="16"/>
  <c r="X66" i="18" s="1"/>
  <c r="D121" i="16"/>
  <c r="D14" i="18" s="1"/>
  <c r="E25" i="11"/>
  <c r="E8" i="18" s="1"/>
  <c r="M25" i="11"/>
  <c r="M8" i="18" s="1"/>
  <c r="U25" i="11"/>
  <c r="U8" i="18" s="1"/>
  <c r="D26" i="11"/>
  <c r="D24" i="18" s="1"/>
  <c r="L26" i="11"/>
  <c r="L24" i="18" s="1"/>
  <c r="T26" i="11"/>
  <c r="T24" i="18" s="1"/>
  <c r="C27" i="11"/>
  <c r="K27" i="11"/>
  <c r="K41" i="18" s="1"/>
  <c r="S27" i="11"/>
  <c r="S41" i="18" s="1"/>
  <c r="B28" i="11"/>
  <c r="B59" i="18" s="1"/>
  <c r="J28" i="11"/>
  <c r="J59" i="18" s="1"/>
  <c r="C180" i="11"/>
  <c r="K180" i="11"/>
  <c r="G182" i="11"/>
  <c r="O182" i="11"/>
  <c r="C31" i="12"/>
  <c r="C11" i="18" s="1"/>
  <c r="K31" i="12"/>
  <c r="K11" i="18" s="1"/>
  <c r="G243" i="14"/>
  <c r="O243" i="14"/>
  <c r="X243" i="14"/>
  <c r="B47" i="18"/>
  <c r="J58" i="15"/>
  <c r="J47" i="18" s="1"/>
  <c r="R58" i="15"/>
  <c r="R47" i="18" s="1"/>
  <c r="I59" i="15"/>
  <c r="I65" i="18" s="1"/>
  <c r="Q59" i="15"/>
  <c r="Q65" i="18" s="1"/>
  <c r="Y59" i="15"/>
  <c r="Y65" i="18" s="1"/>
  <c r="H60" i="15"/>
  <c r="H13" i="18" s="1"/>
  <c r="P60" i="15"/>
  <c r="P13" i="18" s="1"/>
  <c r="X60" i="15"/>
  <c r="X13" i="18" s="1"/>
  <c r="G61" i="15"/>
  <c r="G29" i="18" s="1"/>
  <c r="O61" i="15"/>
  <c r="O29" i="18" s="1"/>
  <c r="H213" i="15"/>
  <c r="P213" i="15"/>
  <c r="D215" i="15"/>
  <c r="L215" i="15"/>
  <c r="G121" i="16"/>
  <c r="G14" i="18" s="1"/>
  <c r="O121" i="16"/>
  <c r="O14" i="18" s="1"/>
  <c r="W121" i="16"/>
  <c r="W14" i="18" s="1"/>
  <c r="F122" i="16"/>
  <c r="F30" i="18" s="1"/>
  <c r="X122" i="16"/>
  <c r="X30" i="18" s="1"/>
  <c r="H123" i="16"/>
  <c r="H48" i="18" s="1"/>
  <c r="Q123" i="16"/>
  <c r="Q48" i="18" s="1"/>
  <c r="B124" i="16"/>
  <c r="B66" i="18" s="1"/>
  <c r="M124" i="16"/>
  <c r="M66" i="18" s="1"/>
  <c r="K208" i="16"/>
  <c r="X208" i="16"/>
  <c r="I50" i="9"/>
  <c r="I6" i="18" s="1"/>
  <c r="Q50" i="9"/>
  <c r="Q6" i="18" s="1"/>
  <c r="Y50" i="9"/>
  <c r="Y6" i="18" s="1"/>
  <c r="H51" i="9"/>
  <c r="H22" i="18" s="1"/>
  <c r="P51" i="9"/>
  <c r="P22" i="18" s="1"/>
  <c r="X51" i="9"/>
  <c r="X22" i="18" s="1"/>
  <c r="G52" i="9"/>
  <c r="G39" i="18" s="1"/>
  <c r="O52" i="9"/>
  <c r="O39" i="18" s="1"/>
  <c r="W52" i="9"/>
  <c r="W39" i="18" s="1"/>
  <c r="F53" i="9"/>
  <c r="F57" i="18" s="1"/>
  <c r="N53" i="9"/>
  <c r="N57" i="18" s="1"/>
  <c r="V53" i="9"/>
  <c r="V57" i="18" s="1"/>
  <c r="C146" i="9"/>
  <c r="K146" i="9"/>
  <c r="S146" i="9"/>
  <c r="F25" i="11"/>
  <c r="F8" i="18" s="1"/>
  <c r="N25" i="11"/>
  <c r="N8" i="18" s="1"/>
  <c r="V25" i="11"/>
  <c r="V8" i="18" s="1"/>
  <c r="E26" i="11"/>
  <c r="E24" i="18" s="1"/>
  <c r="M26" i="11"/>
  <c r="M24" i="18" s="1"/>
  <c r="U26" i="11"/>
  <c r="U24" i="18" s="1"/>
  <c r="D27" i="11"/>
  <c r="D41" i="18" s="1"/>
  <c r="L27" i="11"/>
  <c r="L41" i="18" s="1"/>
  <c r="T27" i="11"/>
  <c r="T41" i="18" s="1"/>
  <c r="C28" i="11"/>
  <c r="K28" i="11"/>
  <c r="K59" i="18" s="1"/>
  <c r="S28" i="11"/>
  <c r="S59" i="18" s="1"/>
  <c r="D180" i="11"/>
  <c r="L180" i="11"/>
  <c r="T180" i="11"/>
  <c r="H182" i="11"/>
  <c r="P182" i="11"/>
  <c r="D31" i="12"/>
  <c r="L31" i="12"/>
  <c r="L11" i="18" s="1"/>
  <c r="T31" i="12"/>
  <c r="T11" i="18" s="1"/>
  <c r="C32" i="12"/>
  <c r="C27" i="18" s="1"/>
  <c r="K32" i="12"/>
  <c r="K27" i="18" s="1"/>
  <c r="S32" i="12"/>
  <c r="S27" i="18" s="1"/>
  <c r="B33" i="12"/>
  <c r="B44" i="18" s="1"/>
  <c r="J33" i="12"/>
  <c r="J44" i="18" s="1"/>
  <c r="R33" i="12"/>
  <c r="R44" i="18" s="1"/>
  <c r="I34" i="12"/>
  <c r="I62" i="18" s="1"/>
  <c r="Q34" i="12"/>
  <c r="Q62" i="18" s="1"/>
  <c r="Y34" i="12"/>
  <c r="Y62" i="18" s="1"/>
  <c r="D241" i="14"/>
  <c r="L241" i="14"/>
  <c r="T241" i="14"/>
  <c r="H243" i="14"/>
  <c r="P243" i="14"/>
  <c r="C58" i="15"/>
  <c r="K58" i="15"/>
  <c r="K47" i="18" s="1"/>
  <c r="S58" i="15"/>
  <c r="S47" i="18" s="1"/>
  <c r="B59" i="15"/>
  <c r="B65" i="18" s="1"/>
  <c r="J59" i="15"/>
  <c r="J65" i="18" s="1"/>
  <c r="R59" i="15"/>
  <c r="R65" i="18" s="1"/>
  <c r="I60" i="15"/>
  <c r="I13" i="18" s="1"/>
  <c r="Q60" i="15"/>
  <c r="Q13" i="18" s="1"/>
  <c r="Y60" i="15"/>
  <c r="Y13" i="18" s="1"/>
  <c r="H61" i="15"/>
  <c r="H29" i="18" s="1"/>
  <c r="P61" i="15"/>
  <c r="P29" i="18" s="1"/>
  <c r="X61" i="15"/>
  <c r="X29" i="18" s="1"/>
  <c r="I213" i="15"/>
  <c r="Q213" i="15"/>
  <c r="E215" i="15"/>
  <c r="M215" i="15"/>
  <c r="U215" i="15"/>
  <c r="H121" i="16"/>
  <c r="H14" i="18" s="1"/>
  <c r="P121" i="16"/>
  <c r="P14" i="18" s="1"/>
  <c r="X121" i="16"/>
  <c r="X14" i="18" s="1"/>
  <c r="G122" i="16"/>
  <c r="G30" i="18" s="1"/>
  <c r="P122" i="16"/>
  <c r="P30" i="18" s="1"/>
  <c r="Y122" i="16"/>
  <c r="Y30" i="18" s="1"/>
  <c r="I123" i="16"/>
  <c r="I48" i="18" s="1"/>
  <c r="R123" i="16"/>
  <c r="R48" i="18" s="1"/>
  <c r="C124" i="16"/>
  <c r="N124" i="16"/>
  <c r="N66" i="18" s="1"/>
  <c r="Y124" i="16"/>
  <c r="Y66" i="18" s="1"/>
  <c r="B208" i="16"/>
  <c r="L208" i="16"/>
  <c r="B50" i="9"/>
  <c r="B6" i="18" s="1"/>
  <c r="J50" i="9"/>
  <c r="J6" i="18" s="1"/>
  <c r="R50" i="9"/>
  <c r="R6" i="18" s="1"/>
  <c r="I51" i="9"/>
  <c r="I22" i="18" s="1"/>
  <c r="Q51" i="9"/>
  <c r="Q22" i="18" s="1"/>
  <c r="Y51" i="9"/>
  <c r="Y22" i="18" s="1"/>
  <c r="H52" i="9"/>
  <c r="H39" i="18" s="1"/>
  <c r="P52" i="9"/>
  <c r="P39" i="18" s="1"/>
  <c r="X52" i="9"/>
  <c r="X39" i="18" s="1"/>
  <c r="G53" i="9"/>
  <c r="G57" i="18" s="1"/>
  <c r="O53" i="9"/>
  <c r="O57" i="18" s="1"/>
  <c r="W53" i="9"/>
  <c r="W57" i="18" s="1"/>
  <c r="D146" i="9"/>
  <c r="L146" i="9"/>
  <c r="T146" i="9"/>
  <c r="G25" i="11"/>
  <c r="G8" i="18" s="1"/>
  <c r="O25" i="11"/>
  <c r="O8" i="18" s="1"/>
  <c r="W25" i="11"/>
  <c r="W8" i="18" s="1"/>
  <c r="F26" i="11"/>
  <c r="F24" i="18" s="1"/>
  <c r="N26" i="11"/>
  <c r="N24" i="18" s="1"/>
  <c r="V26" i="11"/>
  <c r="V24" i="18" s="1"/>
  <c r="E27" i="11"/>
  <c r="E41" i="18" s="1"/>
  <c r="M27" i="11"/>
  <c r="M41" i="18" s="1"/>
  <c r="U27" i="11"/>
  <c r="U41" i="18" s="1"/>
  <c r="D28" i="11"/>
  <c r="D59" i="18" s="1"/>
  <c r="L28" i="11"/>
  <c r="L59" i="18" s="1"/>
  <c r="T28" i="11"/>
  <c r="T59" i="18" s="1"/>
  <c r="E180" i="11"/>
  <c r="M180" i="11"/>
  <c r="U180" i="11"/>
  <c r="I182" i="11"/>
  <c r="Q182" i="11"/>
  <c r="E31" i="12"/>
  <c r="E11" i="18" s="1"/>
  <c r="M31" i="12"/>
  <c r="M11" i="18" s="1"/>
  <c r="U31" i="12"/>
  <c r="U11" i="18" s="1"/>
  <c r="D32" i="12"/>
  <c r="L32" i="12"/>
  <c r="L27" i="18" s="1"/>
  <c r="T32" i="12"/>
  <c r="T27" i="18" s="1"/>
  <c r="C33" i="12"/>
  <c r="C44" i="18" s="1"/>
  <c r="K33" i="12"/>
  <c r="K44" i="18" s="1"/>
  <c r="S33" i="12"/>
  <c r="S44" i="18" s="1"/>
  <c r="B34" i="12"/>
  <c r="B62" i="18" s="1"/>
  <c r="J34" i="12"/>
  <c r="J62" i="18" s="1"/>
  <c r="R34" i="12"/>
  <c r="R62" i="18" s="1"/>
  <c r="E241" i="14"/>
  <c r="M241" i="14"/>
  <c r="U241" i="14"/>
  <c r="I243" i="14"/>
  <c r="Q243" i="14"/>
  <c r="D58" i="15"/>
  <c r="D47" i="18" s="1"/>
  <c r="L58" i="15"/>
  <c r="L47" i="18" s="1"/>
  <c r="T58" i="15"/>
  <c r="T47" i="18" s="1"/>
  <c r="C59" i="15"/>
  <c r="K59" i="15"/>
  <c r="K65" i="18" s="1"/>
  <c r="S59" i="15"/>
  <c r="S65" i="18" s="1"/>
  <c r="B60" i="15"/>
  <c r="B13" i="18" s="1"/>
  <c r="J60" i="15"/>
  <c r="J13" i="18" s="1"/>
  <c r="R60" i="15"/>
  <c r="R13" i="18" s="1"/>
  <c r="I61" i="15"/>
  <c r="I29" i="18" s="1"/>
  <c r="Q61" i="15"/>
  <c r="Q29" i="18" s="1"/>
  <c r="Y61" i="15"/>
  <c r="Y29" i="18" s="1"/>
  <c r="B213" i="15"/>
  <c r="J213" i="15"/>
  <c r="R213" i="15"/>
  <c r="F215" i="15"/>
  <c r="N215" i="15"/>
  <c r="V215" i="15"/>
  <c r="I121" i="16"/>
  <c r="I14" i="18" s="1"/>
  <c r="Q121" i="16"/>
  <c r="Q14" i="18" s="1"/>
  <c r="Y121" i="16"/>
  <c r="Y14" i="18" s="1"/>
  <c r="H122" i="16"/>
  <c r="H30" i="18" s="1"/>
  <c r="Q122" i="16"/>
  <c r="Q30" i="18" s="1"/>
  <c r="J123" i="16"/>
  <c r="J48" i="18" s="1"/>
  <c r="S123" i="16"/>
  <c r="S48" i="18" s="1"/>
  <c r="E124" i="16"/>
  <c r="E66" i="18" s="1"/>
  <c r="P124" i="16"/>
  <c r="P66" i="18" s="1"/>
  <c r="C208" i="16"/>
  <c r="C50" i="9"/>
  <c r="K50" i="9"/>
  <c r="K6" i="18" s="1"/>
  <c r="S50" i="9"/>
  <c r="S6" i="18" s="1"/>
  <c r="B51" i="9"/>
  <c r="B22" i="18" s="1"/>
  <c r="J51" i="9"/>
  <c r="J22" i="18" s="1"/>
  <c r="R51" i="9"/>
  <c r="R22" i="18" s="1"/>
  <c r="I52" i="9"/>
  <c r="I39" i="18" s="1"/>
  <c r="Q52" i="9"/>
  <c r="Q39" i="18" s="1"/>
  <c r="Y52" i="9"/>
  <c r="Y39" i="18" s="1"/>
  <c r="H53" i="9"/>
  <c r="H57" i="18" s="1"/>
  <c r="P53" i="9"/>
  <c r="P57" i="18" s="1"/>
  <c r="X53" i="9"/>
  <c r="X57" i="18" s="1"/>
  <c r="H25" i="11"/>
  <c r="H8" i="18" s="1"/>
  <c r="P25" i="11"/>
  <c r="P8" i="18" s="1"/>
  <c r="X25" i="11"/>
  <c r="X8" i="18" s="1"/>
  <c r="G26" i="11"/>
  <c r="G24" i="18" s="1"/>
  <c r="O26" i="11"/>
  <c r="O24" i="18" s="1"/>
  <c r="W26" i="11"/>
  <c r="W24" i="18" s="1"/>
  <c r="F27" i="11"/>
  <c r="F41" i="18" s="1"/>
  <c r="N27" i="11"/>
  <c r="N41" i="18" s="1"/>
  <c r="V27" i="11"/>
  <c r="V41" i="18" s="1"/>
  <c r="E28" i="11"/>
  <c r="E59" i="18" s="1"/>
  <c r="M28" i="11"/>
  <c r="M59" i="18" s="1"/>
  <c r="F180" i="11"/>
  <c r="N180" i="11"/>
  <c r="B182" i="11"/>
  <c r="J182" i="11"/>
  <c r="F31" i="12"/>
  <c r="F11" i="18" s="1"/>
  <c r="N31" i="12"/>
  <c r="N11" i="18" s="1"/>
  <c r="V31" i="12"/>
  <c r="V11" i="18" s="1"/>
  <c r="E32" i="12"/>
  <c r="E27" i="18" s="1"/>
  <c r="M32" i="12"/>
  <c r="M27" i="18" s="1"/>
  <c r="U32" i="12"/>
  <c r="U27" i="18" s="1"/>
  <c r="D33" i="12"/>
  <c r="L33" i="12"/>
  <c r="L44" i="18" s="1"/>
  <c r="T33" i="12"/>
  <c r="T44" i="18" s="1"/>
  <c r="C34" i="12"/>
  <c r="C62" i="18" s="1"/>
  <c r="K34" i="12"/>
  <c r="K62" i="18" s="1"/>
  <c r="S34" i="12"/>
  <c r="S62" i="18" s="1"/>
  <c r="B243" i="14"/>
  <c r="J243" i="14"/>
  <c r="R243" i="14"/>
  <c r="E58" i="15"/>
  <c r="E47" i="18" s="1"/>
  <c r="M58" i="15"/>
  <c r="M47" i="18" s="1"/>
  <c r="U58" i="15"/>
  <c r="U47" i="18" s="1"/>
  <c r="D59" i="15"/>
  <c r="D65" i="18" s="1"/>
  <c r="L59" i="15"/>
  <c r="L65" i="18" s="1"/>
  <c r="T59" i="15"/>
  <c r="T65" i="18" s="1"/>
  <c r="C60" i="15"/>
  <c r="K60" i="15"/>
  <c r="K13" i="18" s="1"/>
  <c r="S60" i="15"/>
  <c r="S13" i="18" s="1"/>
  <c r="B61" i="15"/>
  <c r="B29" i="18" s="1"/>
  <c r="J61" i="15"/>
  <c r="J29" i="18" s="1"/>
  <c r="R61" i="15"/>
  <c r="R29" i="18" s="1"/>
  <c r="C213" i="15"/>
  <c r="K213" i="15"/>
  <c r="S213" i="15"/>
  <c r="G215" i="15"/>
  <c r="O215" i="15"/>
  <c r="U208" i="16"/>
  <c r="M208" i="16"/>
  <c r="E208" i="16"/>
  <c r="P208" i="16"/>
  <c r="H208" i="16"/>
  <c r="V208" i="16"/>
  <c r="B121" i="16"/>
  <c r="B14" i="18" s="1"/>
  <c r="J121" i="16"/>
  <c r="J14" i="18" s="1"/>
  <c r="R121" i="16"/>
  <c r="R14" i="18" s="1"/>
  <c r="I122" i="16"/>
  <c r="I30" i="18" s="1"/>
  <c r="R122" i="16"/>
  <c r="R30" i="18" s="1"/>
  <c r="B123" i="16"/>
  <c r="B48" i="18" s="1"/>
  <c r="K123" i="16"/>
  <c r="K48" i="18" s="1"/>
  <c r="T123" i="16"/>
  <c r="T48" i="18" s="1"/>
  <c r="F124" i="16"/>
  <c r="F66" i="18" s="1"/>
  <c r="Q124" i="16"/>
  <c r="Q66" i="18" s="1"/>
  <c r="D208" i="16"/>
  <c r="O208" i="16"/>
  <c r="D50" i="9"/>
  <c r="D6" i="18" s="1"/>
  <c r="L50" i="9"/>
  <c r="L6" i="18" s="1"/>
  <c r="T50" i="9"/>
  <c r="T6" i="18" s="1"/>
  <c r="C51" i="9"/>
  <c r="K51" i="9"/>
  <c r="K22" i="18" s="1"/>
  <c r="S51" i="9"/>
  <c r="S22" i="18" s="1"/>
  <c r="B52" i="9"/>
  <c r="B39" i="18" s="1"/>
  <c r="J52" i="9"/>
  <c r="J39" i="18" s="1"/>
  <c r="R52" i="9"/>
  <c r="R39" i="18" s="1"/>
  <c r="I53" i="9"/>
  <c r="I57" i="18" s="1"/>
  <c r="Q53" i="9"/>
  <c r="Q57" i="18" s="1"/>
  <c r="Y53" i="9"/>
  <c r="Y57" i="18" s="1"/>
  <c r="F146" i="9"/>
  <c r="N146" i="9"/>
  <c r="V146" i="9"/>
  <c r="I25" i="11"/>
  <c r="I8" i="18" s="1"/>
  <c r="Q25" i="11"/>
  <c r="Q8" i="18" s="1"/>
  <c r="Y25" i="11"/>
  <c r="Y8" i="18" s="1"/>
  <c r="H26" i="11"/>
  <c r="H24" i="18" s="1"/>
  <c r="P26" i="11"/>
  <c r="P24" i="18" s="1"/>
  <c r="X26" i="11"/>
  <c r="X24" i="18" s="1"/>
  <c r="G27" i="11"/>
  <c r="G41" i="18" s="1"/>
  <c r="O27" i="11"/>
  <c r="O41" i="18" s="1"/>
  <c r="W27" i="11"/>
  <c r="W41" i="18" s="1"/>
  <c r="F28" i="11"/>
  <c r="F59" i="18" s="1"/>
  <c r="N28" i="11"/>
  <c r="N59" i="18" s="1"/>
  <c r="V28" i="11"/>
  <c r="V59" i="18" s="1"/>
  <c r="G180" i="11"/>
  <c r="O180" i="11"/>
  <c r="X180" i="11"/>
  <c r="C182" i="11"/>
  <c r="K182" i="11"/>
  <c r="S182" i="11"/>
  <c r="N6" i="12"/>
  <c r="G31" i="12"/>
  <c r="G11" i="18" s="1"/>
  <c r="O31" i="12"/>
  <c r="O11" i="18" s="1"/>
  <c r="W31" i="12"/>
  <c r="W11" i="18" s="1"/>
  <c r="F32" i="12"/>
  <c r="F27" i="18" s="1"/>
  <c r="N32" i="12"/>
  <c r="N27" i="18" s="1"/>
  <c r="V32" i="12"/>
  <c r="V27" i="18" s="1"/>
  <c r="E33" i="12"/>
  <c r="E44" i="18" s="1"/>
  <c r="M33" i="12"/>
  <c r="M44" i="18" s="1"/>
  <c r="U33" i="12"/>
  <c r="U44" i="18" s="1"/>
  <c r="D34" i="12"/>
  <c r="L34" i="12"/>
  <c r="L62" i="18" s="1"/>
  <c r="T34" i="12"/>
  <c r="T62" i="18" s="1"/>
  <c r="G241" i="14"/>
  <c r="O241" i="14"/>
  <c r="X241" i="14"/>
  <c r="C243" i="14"/>
  <c r="K243" i="14"/>
  <c r="S243" i="14"/>
  <c r="F58" i="15"/>
  <c r="F47" i="18" s="1"/>
  <c r="N58" i="15"/>
  <c r="N47" i="18" s="1"/>
  <c r="V58" i="15"/>
  <c r="V47" i="18" s="1"/>
  <c r="E59" i="15"/>
  <c r="E65" i="18" s="1"/>
  <c r="M59" i="15"/>
  <c r="M65" i="18" s="1"/>
  <c r="U59" i="15"/>
  <c r="U65" i="18" s="1"/>
  <c r="D60" i="15"/>
  <c r="D13" i="18" s="1"/>
  <c r="L60" i="15"/>
  <c r="L13" i="18" s="1"/>
  <c r="T60" i="15"/>
  <c r="T13" i="18" s="1"/>
  <c r="C61" i="15"/>
  <c r="K61" i="15"/>
  <c r="K29" i="18" s="1"/>
  <c r="S61" i="15"/>
  <c r="S29" i="18" s="1"/>
  <c r="D213" i="15"/>
  <c r="L213" i="15"/>
  <c r="T213" i="15"/>
  <c r="H215" i="15"/>
  <c r="P215" i="15"/>
  <c r="C121" i="16"/>
  <c r="K121" i="16"/>
  <c r="K14" i="18" s="1"/>
  <c r="S121" i="16"/>
  <c r="S14" i="18" s="1"/>
  <c r="B122" i="16"/>
  <c r="B30" i="18" s="1"/>
  <c r="J122" i="16"/>
  <c r="J30" i="18" s="1"/>
  <c r="S122" i="16"/>
  <c r="S30" i="18" s="1"/>
  <c r="C123" i="16"/>
  <c r="L123" i="16"/>
  <c r="L48" i="18" s="1"/>
  <c r="V123" i="16"/>
  <c r="V48" i="18" s="1"/>
  <c r="H124" i="16"/>
  <c r="H66" i="18" s="1"/>
  <c r="F208" i="16"/>
  <c r="Q208" i="16"/>
  <c r="R178" i="17"/>
  <c r="R67" i="18" s="1"/>
  <c r="G208" i="16"/>
  <c r="R208" i="16"/>
  <c r="F50" i="9"/>
  <c r="F6" i="18" s="1"/>
  <c r="N50" i="9"/>
  <c r="N6" i="18" s="1"/>
  <c r="V50" i="9"/>
  <c r="V6" i="18" s="1"/>
  <c r="E51" i="9"/>
  <c r="E22" i="18" s="1"/>
  <c r="M51" i="9"/>
  <c r="M22" i="18" s="1"/>
  <c r="U51" i="9"/>
  <c r="U22" i="18" s="1"/>
  <c r="D52" i="9"/>
  <c r="D39" i="18" s="1"/>
  <c r="L52" i="9"/>
  <c r="L39" i="18" s="1"/>
  <c r="T52" i="9"/>
  <c r="T39" i="18" s="1"/>
  <c r="C53" i="9"/>
  <c r="K53" i="9"/>
  <c r="K57" i="18" s="1"/>
  <c r="H146" i="9"/>
  <c r="C25" i="11"/>
  <c r="K25" i="11"/>
  <c r="K8" i="18" s="1"/>
  <c r="S25" i="11"/>
  <c r="S8" i="18" s="1"/>
  <c r="B26" i="11"/>
  <c r="B24" i="18" s="1"/>
  <c r="J26" i="11"/>
  <c r="J24" i="18" s="1"/>
  <c r="R26" i="11"/>
  <c r="R24" i="18" s="1"/>
  <c r="I27" i="11"/>
  <c r="I41" i="18" s="1"/>
  <c r="Q27" i="11"/>
  <c r="Q41" i="18" s="1"/>
  <c r="Y27" i="11"/>
  <c r="Y41" i="18" s="1"/>
  <c r="H28" i="11"/>
  <c r="H59" i="18" s="1"/>
  <c r="P28" i="11"/>
  <c r="P59" i="18" s="1"/>
  <c r="I180" i="11"/>
  <c r="E182" i="11"/>
  <c r="M182" i="11"/>
  <c r="I31" i="12"/>
  <c r="I11" i="18" s="1"/>
  <c r="Q31" i="12"/>
  <c r="Q11" i="18" s="1"/>
  <c r="Y31" i="12"/>
  <c r="Y11" i="18" s="1"/>
  <c r="H32" i="12"/>
  <c r="H27" i="18" s="1"/>
  <c r="P32" i="12"/>
  <c r="P27" i="18" s="1"/>
  <c r="X32" i="12"/>
  <c r="X27" i="18" s="1"/>
  <c r="G33" i="12"/>
  <c r="G44" i="18" s="1"/>
  <c r="O33" i="12"/>
  <c r="O44" i="18" s="1"/>
  <c r="W33" i="12"/>
  <c r="W44" i="18" s="1"/>
  <c r="F34" i="12"/>
  <c r="F62" i="18" s="1"/>
  <c r="N34" i="12"/>
  <c r="N62" i="18" s="1"/>
  <c r="I241" i="14"/>
  <c r="E243" i="14"/>
  <c r="M243" i="14"/>
  <c r="H58" i="15"/>
  <c r="H47" i="18" s="1"/>
  <c r="P58" i="15"/>
  <c r="P47" i="18" s="1"/>
  <c r="X58" i="15"/>
  <c r="X47" i="18" s="1"/>
  <c r="G59" i="15"/>
  <c r="G65" i="18" s="1"/>
  <c r="O59" i="15"/>
  <c r="O65" i="18" s="1"/>
  <c r="W59" i="15"/>
  <c r="W65" i="18" s="1"/>
  <c r="F60" i="15"/>
  <c r="F13" i="18" s="1"/>
  <c r="N60" i="15"/>
  <c r="N13" i="18" s="1"/>
  <c r="V60" i="15"/>
  <c r="V13" i="18" s="1"/>
  <c r="E61" i="15"/>
  <c r="E29" i="18" s="1"/>
  <c r="M61" i="15"/>
  <c r="M29" i="18" s="1"/>
  <c r="F213" i="15"/>
  <c r="N213" i="15"/>
  <c r="B215" i="15"/>
  <c r="J215" i="15"/>
  <c r="T124" i="16"/>
  <c r="T66" i="18" s="1"/>
  <c r="L124" i="16"/>
  <c r="L66" i="18" s="1"/>
  <c r="D124" i="16"/>
  <c r="D66" i="18" s="1"/>
  <c r="U123" i="16"/>
  <c r="U48" i="18" s="1"/>
  <c r="M123" i="16"/>
  <c r="M48" i="18" s="1"/>
  <c r="E123" i="16"/>
  <c r="E48" i="18" s="1"/>
  <c r="V122" i="16"/>
  <c r="V30" i="18" s="1"/>
  <c r="N122" i="16"/>
  <c r="N30" i="18" s="1"/>
  <c r="W124" i="16"/>
  <c r="W66" i="18" s="1"/>
  <c r="O124" i="16"/>
  <c r="O66" i="18" s="1"/>
  <c r="G124" i="16"/>
  <c r="G66" i="18" s="1"/>
  <c r="X123" i="16"/>
  <c r="X48" i="18" s="1"/>
  <c r="E121" i="16"/>
  <c r="E14" i="18" s="1"/>
  <c r="M121" i="16"/>
  <c r="M14" i="18" s="1"/>
  <c r="U121" i="16"/>
  <c r="U14" i="18" s="1"/>
  <c r="D122" i="16"/>
  <c r="D30" i="18" s="1"/>
  <c r="L122" i="16"/>
  <c r="L30" i="18" s="1"/>
  <c r="U122" i="16"/>
  <c r="U30" i="18" s="1"/>
  <c r="F123" i="16"/>
  <c r="F48" i="18" s="1"/>
  <c r="O123" i="16"/>
  <c r="O48" i="18" s="1"/>
  <c r="Y123" i="16"/>
  <c r="Y48" i="18" s="1"/>
  <c r="J124" i="16"/>
  <c r="J66" i="18" s="1"/>
  <c r="U124" i="16"/>
  <c r="U66" i="18" s="1"/>
  <c r="I208" i="16"/>
  <c r="S208" i="16"/>
  <c r="F121" i="16"/>
  <c r="F14" i="18" s="1"/>
  <c r="N121" i="16"/>
  <c r="N14" i="18" s="1"/>
  <c r="V121" i="16"/>
  <c r="V14" i="18" s="1"/>
  <c r="E122" i="16"/>
  <c r="E30" i="18" s="1"/>
  <c r="M122" i="16"/>
  <c r="M30" i="18" s="1"/>
  <c r="W122" i="16"/>
  <c r="W30" i="18" s="1"/>
  <c r="G123" i="16"/>
  <c r="G48" i="18" s="1"/>
  <c r="P123" i="16"/>
  <c r="P48" i="18" s="1"/>
  <c r="K124" i="16"/>
  <c r="K66" i="18" s="1"/>
  <c r="V124" i="16"/>
  <c r="V66" i="18" s="1"/>
  <c r="J208" i="16"/>
  <c r="T208" i="16"/>
  <c r="F175" i="17"/>
  <c r="F15" i="18" s="1"/>
  <c r="N175" i="17"/>
  <c r="N15" i="18" s="1"/>
  <c r="V175" i="17"/>
  <c r="V15" i="18" s="1"/>
  <c r="E176" i="17"/>
  <c r="E31" i="18" s="1"/>
  <c r="M176" i="17"/>
  <c r="M31" i="18" s="1"/>
  <c r="U176" i="17"/>
  <c r="U31" i="18" s="1"/>
  <c r="D177" i="17"/>
  <c r="D49" i="18" s="1"/>
  <c r="L177" i="17"/>
  <c r="L49" i="18" s="1"/>
  <c r="T177" i="17"/>
  <c r="T49" i="18" s="1"/>
  <c r="C178" i="17"/>
  <c r="K178" i="17"/>
  <c r="K67" i="18" s="1"/>
  <c r="S178" i="17"/>
  <c r="S67" i="18" s="1"/>
  <c r="G175" i="17"/>
  <c r="G15" i="18" s="1"/>
  <c r="O175" i="17"/>
  <c r="O15" i="18" s="1"/>
  <c r="W175" i="17"/>
  <c r="W15" i="18" s="1"/>
  <c r="F176" i="17"/>
  <c r="F31" i="18" s="1"/>
  <c r="N176" i="17"/>
  <c r="N31" i="18" s="1"/>
  <c r="V176" i="17"/>
  <c r="V31" i="18" s="1"/>
  <c r="E177" i="17"/>
  <c r="E49" i="18" s="1"/>
  <c r="M177" i="17"/>
  <c r="M49" i="18" s="1"/>
  <c r="U177" i="17"/>
  <c r="U49" i="18" s="1"/>
  <c r="D178" i="17"/>
  <c r="D67" i="18" s="1"/>
  <c r="L178" i="17"/>
  <c r="L67" i="18" s="1"/>
  <c r="T178" i="17"/>
  <c r="T67" i="18" s="1"/>
  <c r="H175" i="17"/>
  <c r="H15" i="18" s="1"/>
  <c r="P175" i="17"/>
  <c r="P15" i="18" s="1"/>
  <c r="X175" i="17"/>
  <c r="X15" i="18" s="1"/>
  <c r="G176" i="17"/>
  <c r="G31" i="18" s="1"/>
  <c r="O176" i="17"/>
  <c r="O31" i="18" s="1"/>
  <c r="W176" i="17"/>
  <c r="W31" i="18" s="1"/>
  <c r="F177" i="17"/>
  <c r="F49" i="18" s="1"/>
  <c r="N177" i="17"/>
  <c r="N49" i="18" s="1"/>
  <c r="V177" i="17"/>
  <c r="V49" i="18" s="1"/>
  <c r="E178" i="17"/>
  <c r="E67" i="18" s="1"/>
  <c r="M178" i="17"/>
  <c r="M67" i="18" s="1"/>
  <c r="U178" i="17"/>
  <c r="U67" i="18" s="1"/>
  <c r="I175" i="17"/>
  <c r="I15" i="18" s="1"/>
  <c r="Q175" i="17"/>
  <c r="Q15" i="18" s="1"/>
  <c r="Y175" i="17"/>
  <c r="Y15" i="18" s="1"/>
  <c r="H176" i="17"/>
  <c r="H31" i="18" s="1"/>
  <c r="P176" i="17"/>
  <c r="P31" i="18" s="1"/>
  <c r="X176" i="17"/>
  <c r="X31" i="18" s="1"/>
  <c r="G177" i="17"/>
  <c r="G49" i="18" s="1"/>
  <c r="O177" i="17"/>
  <c r="O49" i="18" s="1"/>
  <c r="W177" i="17"/>
  <c r="W49" i="18" s="1"/>
  <c r="F178" i="17"/>
  <c r="F67" i="18" s="1"/>
  <c r="N178" i="17"/>
  <c r="N67" i="18" s="1"/>
  <c r="V178" i="17"/>
  <c r="V67" i="18" s="1"/>
  <c r="B175" i="17"/>
  <c r="B15" i="18" s="1"/>
  <c r="J175" i="17"/>
  <c r="J15" i="18" s="1"/>
  <c r="R175" i="17"/>
  <c r="R15" i="18" s="1"/>
  <c r="I176" i="17"/>
  <c r="I31" i="18" s="1"/>
  <c r="Q176" i="17"/>
  <c r="Q31" i="18" s="1"/>
  <c r="Y176" i="17"/>
  <c r="Y31" i="18" s="1"/>
  <c r="H177" i="17"/>
  <c r="H49" i="18" s="1"/>
  <c r="P177" i="17"/>
  <c r="P49" i="18" s="1"/>
  <c r="X177" i="17"/>
  <c r="X49" i="18" s="1"/>
  <c r="G178" i="17"/>
  <c r="G67" i="18" s="1"/>
  <c r="O178" i="17"/>
  <c r="O67" i="18" s="1"/>
  <c r="W178" i="17"/>
  <c r="W67" i="18" s="1"/>
  <c r="C175" i="17"/>
  <c r="K175" i="17"/>
  <c r="K15" i="18" s="1"/>
  <c r="S175" i="17"/>
  <c r="S15" i="18" s="1"/>
  <c r="B176" i="17"/>
  <c r="B31" i="18" s="1"/>
  <c r="J176" i="17"/>
  <c r="J31" i="18" s="1"/>
  <c r="R176" i="17"/>
  <c r="R31" i="18" s="1"/>
  <c r="I177" i="17"/>
  <c r="I49" i="18" s="1"/>
  <c r="Q177" i="17"/>
  <c r="Q49" i="18" s="1"/>
  <c r="Y177" i="17"/>
  <c r="Y49" i="18" s="1"/>
  <c r="H178" i="17"/>
  <c r="H67" i="18" s="1"/>
  <c r="P178" i="17"/>
  <c r="P67" i="18" s="1"/>
  <c r="X178" i="17"/>
  <c r="X67" i="18" s="1"/>
  <c r="D175" i="17"/>
  <c r="D15" i="18" s="1"/>
  <c r="L175" i="17"/>
  <c r="L15" i="18" s="1"/>
  <c r="T175" i="17"/>
  <c r="T15" i="18" s="1"/>
  <c r="C176" i="17"/>
  <c r="K176" i="17"/>
  <c r="K31" i="18" s="1"/>
  <c r="S176" i="17"/>
  <c r="S31" i="18" s="1"/>
  <c r="B177" i="17"/>
  <c r="B49" i="18" s="1"/>
  <c r="J177" i="17"/>
  <c r="J49" i="18" s="1"/>
  <c r="R177" i="17"/>
  <c r="R49" i="18" s="1"/>
  <c r="I178" i="17"/>
  <c r="I67" i="18" s="1"/>
  <c r="Q178" i="17"/>
  <c r="Q67" i="18" s="1"/>
  <c r="Y178" i="17"/>
  <c r="Y67" i="18" s="1"/>
  <c r="E175" i="17"/>
  <c r="E15" i="18" s="1"/>
  <c r="M175" i="17"/>
  <c r="M15" i="18" s="1"/>
  <c r="U175" i="17"/>
  <c r="U15" i="18" s="1"/>
  <c r="D176" i="17"/>
  <c r="D31" i="18" s="1"/>
  <c r="L176" i="17"/>
  <c r="L31" i="18" s="1"/>
  <c r="T176" i="17"/>
  <c r="T31" i="18" s="1"/>
  <c r="C177" i="17"/>
  <c r="K177" i="17"/>
  <c r="K49" i="18" s="1"/>
  <c r="S177" i="17"/>
  <c r="S49" i="18" s="1"/>
  <c r="B178" i="17"/>
  <c r="B67" i="18" s="1"/>
  <c r="J178" i="17"/>
  <c r="J67" i="18" s="1"/>
  <c r="L142" i="17" l="1"/>
  <c r="L143" i="17" s="1"/>
  <c r="L144" i="17" s="1"/>
  <c r="L145" i="17" s="1"/>
  <c r="L146" i="17" s="1"/>
  <c r="L147" i="17" s="1"/>
  <c r="L148" i="17" s="1"/>
  <c r="L149" i="17" s="1"/>
  <c r="L150" i="17" s="1"/>
  <c r="L151" i="17" s="1"/>
  <c r="L152" i="17" s="1"/>
  <c r="L153" i="17" s="1"/>
  <c r="L154" i="17" s="1"/>
  <c r="L155" i="17" s="1"/>
  <c r="L156" i="17" s="1"/>
  <c r="L157" i="17" s="1"/>
  <c r="L158" i="17" s="1"/>
  <c r="L159" i="17" s="1"/>
  <c r="L160" i="17" s="1"/>
  <c r="L161" i="17" s="1"/>
  <c r="L162" i="17" s="1"/>
  <c r="L163" i="17" s="1"/>
  <c r="L164" i="17" s="1"/>
  <c r="L165" i="17" s="1"/>
  <c r="L166" i="17" s="1"/>
  <c r="L167" i="17" s="1"/>
  <c r="L168" i="17" s="1"/>
  <c r="K126" i="10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3" i="4"/>
  <c r="K144" i="4" s="1"/>
  <c r="K145" i="4" s="1"/>
  <c r="K146" i="4" s="1"/>
  <c r="K147" i="4" s="1"/>
  <c r="K148" i="4" s="1"/>
  <c r="K149" i="4" s="1"/>
  <c r="K150" i="4" s="1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Y68" i="18"/>
  <c r="I68" i="18"/>
  <c r="J50" i="18"/>
  <c r="X50" i="18"/>
  <c r="R32" i="18"/>
  <c r="G68" i="18"/>
  <c r="T32" i="18"/>
  <c r="L16" i="18"/>
  <c r="Q68" i="18"/>
  <c r="N50" i="18"/>
  <c r="C15" i="18"/>
  <c r="Z15" i="18" s="1"/>
  <c r="Z175" i="17"/>
  <c r="D44" i="18"/>
  <c r="Z44" i="18" s="1"/>
  <c r="Z33" i="12"/>
  <c r="I50" i="18"/>
  <c r="C12" i="18"/>
  <c r="Z12" i="18" s="1"/>
  <c r="Z84" i="14"/>
  <c r="Q32" i="18"/>
  <c r="R68" i="18"/>
  <c r="C45" i="18"/>
  <c r="Z45" i="18" s="1"/>
  <c r="Z25" i="13"/>
  <c r="Q16" i="18"/>
  <c r="F68" i="18"/>
  <c r="H16" i="18"/>
  <c r="S50" i="18"/>
  <c r="E50" i="18"/>
  <c r="C56" i="18"/>
  <c r="Z56" i="18" s="1"/>
  <c r="Z112" i="7"/>
  <c r="D61" i="18"/>
  <c r="Z61" i="18" s="1"/>
  <c r="Z54" i="6"/>
  <c r="F16" i="18"/>
  <c r="T50" i="18"/>
  <c r="K32" i="18"/>
  <c r="C49" i="18"/>
  <c r="Z49" i="18" s="1"/>
  <c r="Z177" i="17"/>
  <c r="R16" i="18"/>
  <c r="Z176" i="17"/>
  <c r="C31" i="18"/>
  <c r="Z31" i="18" s="1"/>
  <c r="C48" i="18"/>
  <c r="Z48" i="18" s="1"/>
  <c r="Z123" i="16"/>
  <c r="D62" i="18"/>
  <c r="Z62" i="18" s="1"/>
  <c r="Z34" i="12"/>
  <c r="C22" i="18"/>
  <c r="Z22" i="18" s="1"/>
  <c r="Z51" i="9"/>
  <c r="C13" i="18"/>
  <c r="Z13" i="18" s="1"/>
  <c r="Z60" i="15"/>
  <c r="C6" i="18"/>
  <c r="Z6" i="18" s="1"/>
  <c r="Z50" i="9"/>
  <c r="W68" i="18"/>
  <c r="C64" i="18"/>
  <c r="Z64" i="18" s="1"/>
  <c r="Z87" i="14"/>
  <c r="I32" i="18"/>
  <c r="O68" i="18"/>
  <c r="C63" i="18"/>
  <c r="Z63" i="18" s="1"/>
  <c r="Z26" i="13"/>
  <c r="I16" i="18"/>
  <c r="W50" i="18"/>
  <c r="C53" i="18"/>
  <c r="Z53" i="18" s="1"/>
  <c r="Z39" i="8"/>
  <c r="C3" i="18"/>
  <c r="Z3" i="18" s="1"/>
  <c r="Z36" i="8"/>
  <c r="U68" i="18"/>
  <c r="V32" i="18"/>
  <c r="C37" i="18"/>
  <c r="Z37" i="18" s="1"/>
  <c r="Z146" i="10"/>
  <c r="L50" i="18"/>
  <c r="X16" i="18"/>
  <c r="B34" i="18"/>
  <c r="Z22" i="2"/>
  <c r="D27" i="18"/>
  <c r="Z27" i="18" s="1"/>
  <c r="Z32" i="12"/>
  <c r="C66" i="18"/>
  <c r="Z66" i="18" s="1"/>
  <c r="Z124" i="16"/>
  <c r="J32" i="18"/>
  <c r="H50" i="18"/>
  <c r="J16" i="18"/>
  <c r="P50" i="18"/>
  <c r="G50" i="18"/>
  <c r="K50" i="18"/>
  <c r="C35" i="18"/>
  <c r="Z35" i="18" s="1"/>
  <c r="Z38" i="8"/>
  <c r="F32" i="18"/>
  <c r="T68" i="18"/>
  <c r="C30" i="18"/>
  <c r="Z30" i="18" s="1"/>
  <c r="Z122" i="16"/>
  <c r="U32" i="18"/>
  <c r="D26" i="18"/>
  <c r="Z26" i="18" s="1"/>
  <c r="Z52" i="6"/>
  <c r="N32" i="18"/>
  <c r="C67" i="18"/>
  <c r="Z67" i="18" s="1"/>
  <c r="Z178" i="17"/>
  <c r="C8" i="18"/>
  <c r="Z8" i="18" s="1"/>
  <c r="Z25" i="11"/>
  <c r="C47" i="18"/>
  <c r="Z47" i="18" s="1"/>
  <c r="Z58" i="15"/>
  <c r="P68" i="18"/>
  <c r="V50" i="18"/>
  <c r="E68" i="18"/>
  <c r="C20" i="18"/>
  <c r="Z20" i="18" s="1"/>
  <c r="Z145" i="10"/>
  <c r="X32" i="18"/>
  <c r="B60" i="18"/>
  <c r="Z60" i="18" s="1"/>
  <c r="Z22" i="3"/>
  <c r="M68" i="18"/>
  <c r="W32" i="18"/>
  <c r="W16" i="18"/>
  <c r="L68" i="18"/>
  <c r="M16" i="18"/>
  <c r="M32" i="18"/>
  <c r="B9" i="18"/>
  <c r="Z9" i="18" s="1"/>
  <c r="Z19" i="3"/>
  <c r="B52" i="18"/>
  <c r="Z23" i="2"/>
  <c r="U16" i="18"/>
  <c r="C18" i="18"/>
  <c r="Z170" i="4"/>
  <c r="X68" i="18"/>
  <c r="O50" i="18"/>
  <c r="D11" i="18"/>
  <c r="Z11" i="18" s="1"/>
  <c r="Z31" i="12"/>
  <c r="C59" i="18"/>
  <c r="Z59" i="18" s="1"/>
  <c r="Z28" i="11"/>
  <c r="C41" i="18"/>
  <c r="Z41" i="18" s="1"/>
  <c r="Z27" i="11"/>
  <c r="S16" i="18"/>
  <c r="H68" i="18"/>
  <c r="D43" i="18"/>
  <c r="Z43" i="18" s="1"/>
  <c r="Z53" i="6"/>
  <c r="C38" i="18"/>
  <c r="Z38" i="18" s="1"/>
  <c r="Z111" i="7"/>
  <c r="C28" i="18"/>
  <c r="Z28" i="18" s="1"/>
  <c r="Z85" i="14"/>
  <c r="P32" i="18"/>
  <c r="F50" i="18"/>
  <c r="O32" i="18"/>
  <c r="O16" i="18"/>
  <c r="J68" i="18"/>
  <c r="C5" i="18"/>
  <c r="Z5" i="18" s="1"/>
  <c r="Z109" i="7"/>
  <c r="E32" i="18"/>
  <c r="S68" i="18"/>
  <c r="B23" i="18"/>
  <c r="Z23" i="18" s="1"/>
  <c r="Z47" i="5"/>
  <c r="B42" i="18"/>
  <c r="Z42" i="18" s="1"/>
  <c r="Z21" i="3"/>
  <c r="R50" i="18"/>
  <c r="C65" i="18"/>
  <c r="Z65" i="18" s="1"/>
  <c r="Z59" i="15"/>
  <c r="D10" i="18"/>
  <c r="Z10" i="18" s="1"/>
  <c r="Z51" i="6"/>
  <c r="K16" i="18"/>
  <c r="Y50" i="18"/>
  <c r="C55" i="18"/>
  <c r="Z55" i="18" s="1"/>
  <c r="Z147" i="10"/>
  <c r="C4" i="18"/>
  <c r="Z4" i="18" s="1"/>
  <c r="Z144" i="10"/>
  <c r="H32" i="18"/>
  <c r="V68" i="18"/>
  <c r="G32" i="18"/>
  <c r="C24" i="18"/>
  <c r="Z24" i="18" s="1"/>
  <c r="Z26" i="11"/>
  <c r="G16" i="18"/>
  <c r="U50" i="18"/>
  <c r="C39" i="18"/>
  <c r="Z39" i="18" s="1"/>
  <c r="Z52" i="9"/>
  <c r="V16" i="18"/>
  <c r="K68" i="18"/>
  <c r="S32" i="18"/>
  <c r="T16" i="18"/>
  <c r="C46" i="18"/>
  <c r="Z46" i="18" s="1"/>
  <c r="Z86" i="14"/>
  <c r="C21" i="18"/>
  <c r="Z21" i="18" s="1"/>
  <c r="Z110" i="7"/>
  <c r="B7" i="18"/>
  <c r="Z7" i="18" s="1"/>
  <c r="Z46" i="5"/>
  <c r="C57" i="18"/>
  <c r="Z57" i="18" s="1"/>
  <c r="Z53" i="9"/>
  <c r="C14" i="18"/>
  <c r="Z14" i="18" s="1"/>
  <c r="Z121" i="16"/>
  <c r="C29" i="18"/>
  <c r="Z29" i="18" s="1"/>
  <c r="Z61" i="15"/>
  <c r="C2" i="18"/>
  <c r="Z169" i="4"/>
  <c r="Q50" i="18"/>
  <c r="L32" i="18"/>
  <c r="B58" i="18"/>
  <c r="Z58" i="18" s="1"/>
  <c r="Z49" i="5"/>
  <c r="Y32" i="18"/>
  <c r="B40" i="18"/>
  <c r="Z40" i="18" s="1"/>
  <c r="Z48" i="5"/>
  <c r="Y16" i="18"/>
  <c r="N68" i="18"/>
  <c r="P16" i="18"/>
  <c r="E16" i="18"/>
  <c r="B25" i="18"/>
  <c r="Z25" i="18" s="1"/>
  <c r="Z20" i="3"/>
  <c r="M50" i="18"/>
  <c r="C19" i="18"/>
  <c r="Z19" i="18" s="1"/>
  <c r="Z37" i="8"/>
  <c r="C54" i="18"/>
  <c r="Z54" i="18" s="1"/>
  <c r="Z172" i="4"/>
  <c r="N16" i="18"/>
  <c r="C36" i="18"/>
  <c r="Z36" i="18" s="1"/>
  <c r="Z171" i="4"/>
  <c r="D32" i="18" l="1"/>
  <c r="D16" i="18"/>
  <c r="C68" i="18"/>
  <c r="B32" i="18"/>
  <c r="C32" i="18"/>
  <c r="Z18" i="18"/>
  <c r="C16" i="18"/>
  <c r="C50" i="18"/>
  <c r="D68" i="18"/>
  <c r="B68" i="18"/>
  <c r="Z52" i="18"/>
  <c r="B50" i="18"/>
  <c r="Z34" i="18"/>
  <c r="Z2" i="18"/>
  <c r="D50" i="18"/>
  <c r="B16" i="18"/>
  <c r="L15" i="13"/>
  <c r="L16" i="13"/>
  <c r="L17" i="13"/>
  <c r="L18" i="13"/>
</calcChain>
</file>

<file path=xl/sharedStrings.xml><?xml version="1.0" encoding="utf-8"?>
<sst xmlns="http://schemas.openxmlformats.org/spreadsheetml/2006/main" count="4918" uniqueCount="1075">
  <si>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</si>
  <si>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</si>
  <si>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</si>
  <si>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</si>
  <si>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</si>
  <si>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</si>
  <si>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</si>
  <si>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</si>
  <si>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</si>
  <si>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A'shai Boyce</t>
  </si>
  <si>
    <t>K</t>
  </si>
  <si>
    <t>NCA</t>
  </si>
  <si>
    <t>F</t>
  </si>
  <si>
    <t>Dev</t>
  </si>
  <si>
    <t>DEV GIRLS</t>
  </si>
  <si>
    <t>Archangel Gabriel</t>
  </si>
  <si>
    <t>AGS</t>
  </si>
  <si>
    <t>Elise Harper</t>
  </si>
  <si>
    <t>Ave Maria Academy</t>
  </si>
  <si>
    <t>AMA</t>
  </si>
  <si>
    <t>Jackson Harper</t>
  </si>
  <si>
    <t>M</t>
  </si>
  <si>
    <t>DEV BOYS</t>
  </si>
  <si>
    <t>Butler Catholic School</t>
  </si>
  <si>
    <t>BCS</t>
  </si>
  <si>
    <t>Coletta Kozora</t>
  </si>
  <si>
    <t>Blessed Francis Seelos Academy</t>
  </si>
  <si>
    <t>BFS</t>
  </si>
  <si>
    <t>Leopold Laneve</t>
  </si>
  <si>
    <t>Blessed Trinity Academy</t>
  </si>
  <si>
    <t>BTA</t>
  </si>
  <si>
    <t>Gabriel Pease</t>
  </si>
  <si>
    <t>Christ the Divine Teacher Academy</t>
  </si>
  <si>
    <t>CDT</t>
  </si>
  <si>
    <t>Jason Shelpman</t>
  </si>
  <si>
    <t>Divine Mercy Academy</t>
  </si>
  <si>
    <t>DMA</t>
  </si>
  <si>
    <t>Jamal Smith</t>
  </si>
  <si>
    <t>Guardian Angel Academy</t>
  </si>
  <si>
    <t>GAA</t>
  </si>
  <si>
    <t>Suki Sullivan</t>
  </si>
  <si>
    <t>St. Gregory</t>
  </si>
  <si>
    <t>GRE</t>
  </si>
  <si>
    <t>Madison Tolomeo</t>
  </si>
  <si>
    <t>Holy Family School</t>
  </si>
  <si>
    <t>HFS</t>
  </si>
  <si>
    <t>Maycie Bane</t>
  </si>
  <si>
    <t>St. James</t>
  </si>
  <si>
    <t>SJS</t>
  </si>
  <si>
    <t>Emmett Clark</t>
  </si>
  <si>
    <t>JFK Catholic</t>
  </si>
  <si>
    <t>JFK</t>
  </si>
  <si>
    <t>Kennadi Green</t>
  </si>
  <si>
    <t>St. Kilian Parish School</t>
  </si>
  <si>
    <t>KIL</t>
  </si>
  <si>
    <t>Ethan Harper</t>
  </si>
  <si>
    <t>Holy Cross Academy</t>
  </si>
  <si>
    <t>HCA</t>
  </si>
  <si>
    <t>Hayden Hosack</t>
  </si>
  <si>
    <t>Mother of Mercy</t>
  </si>
  <si>
    <t>MMA</t>
  </si>
  <si>
    <t>Ava Thompson</t>
  </si>
  <si>
    <t>Mother of Sorrows School</t>
  </si>
  <si>
    <t>MOSS</t>
  </si>
  <si>
    <t>Lily Derkach</t>
  </si>
  <si>
    <t>Mary Queen of Apostles</t>
  </si>
  <si>
    <t>MQA</t>
  </si>
  <si>
    <t>Brayden Harper</t>
  </si>
  <si>
    <t>Northside Catholic Assumption</t>
  </si>
  <si>
    <t>Edward Jaworski</t>
  </si>
  <si>
    <t>Our Lady of Fatima</t>
  </si>
  <si>
    <t>OLF</t>
  </si>
  <si>
    <t>Cash Kozora</t>
  </si>
  <si>
    <t>South Hills Catholic Academy</t>
  </si>
  <si>
    <t>SHCA</t>
  </si>
  <si>
    <t>Chloe Light</t>
  </si>
  <si>
    <t>Saints Peter and Paul</t>
  </si>
  <si>
    <t>SSPP</t>
  </si>
  <si>
    <t>Ava Smith</t>
  </si>
  <si>
    <t>St. Louise de Marillac</t>
  </si>
  <si>
    <t>STL</t>
  </si>
  <si>
    <t>Ewan Sullivan</t>
  </si>
  <si>
    <t>St. Therese of Lisieux</t>
  </si>
  <si>
    <t>STT</t>
  </si>
  <si>
    <t>Olivia Wasielewski</t>
  </si>
  <si>
    <t>Austin Bane</t>
  </si>
  <si>
    <t>Geray Boyce</t>
  </si>
  <si>
    <t>Maggie Pyle</t>
  </si>
  <si>
    <t>Brayden Bane</t>
  </si>
  <si>
    <t>JV</t>
  </si>
  <si>
    <t>JV BOYS</t>
  </si>
  <si>
    <t>Cortez Boyce</t>
  </si>
  <si>
    <t>Vivienne Clark</t>
  </si>
  <si>
    <t>JV GIRLS</t>
  </si>
  <si>
    <t>Ellie Green</t>
  </si>
  <si>
    <t>Sky Johnson</t>
  </si>
  <si>
    <t>Eddy Hosack</t>
  </si>
  <si>
    <t>Abby Diamond</t>
  </si>
  <si>
    <t>Brigid Joyce</t>
  </si>
  <si>
    <t>Daniel O'Donnell</t>
  </si>
  <si>
    <t>Dante Spagnolo</t>
  </si>
  <si>
    <t>Ella Nordin</t>
  </si>
  <si>
    <t>Hailey Robinson</t>
  </si>
  <si>
    <t>Jack Mahoney</t>
  </si>
  <si>
    <t>Joe Meissner</t>
  </si>
  <si>
    <t>Joey Aguglia</t>
  </si>
  <si>
    <t>Katelyn Jacobs</t>
  </si>
  <si>
    <t>Kathryn Rechtorik</t>
  </si>
  <si>
    <t>Keally Zickefoose</t>
  </si>
  <si>
    <t>Madeline Worgul</t>
  </si>
  <si>
    <t>Maggie Mahoney</t>
  </si>
  <si>
    <t>Matthew Diamond</t>
  </si>
  <si>
    <t>Maura Joyce</t>
  </si>
  <si>
    <t>Roman Spagnolo</t>
  </si>
  <si>
    <t>Santino Studeny</t>
  </si>
  <si>
    <t>Willie Mahoney</t>
  </si>
  <si>
    <t>Karrik Gibson</t>
  </si>
  <si>
    <t>Matthew Dudley</t>
  </si>
  <si>
    <t>Olivia Yeager</t>
  </si>
  <si>
    <t>Taetum Dougherty</t>
  </si>
  <si>
    <t>Silas Boyle</t>
  </si>
  <si>
    <t>Raylan Senft</t>
  </si>
  <si>
    <t>Matthew Yeager</t>
  </si>
  <si>
    <t>Madelyn Miklavic</t>
  </si>
  <si>
    <t>Anthony Edwards</t>
  </si>
  <si>
    <t>Gavin Graff</t>
  </si>
  <si>
    <t>Lucas Stewart</t>
  </si>
  <si>
    <t>Cecilia Livengood</t>
  </si>
  <si>
    <t>Penelope Cummings</t>
  </si>
  <si>
    <t>Sierra Viehmann</t>
  </si>
  <si>
    <t>Emily Graff</t>
  </si>
  <si>
    <t>Isabella Krahe</t>
  </si>
  <si>
    <t>Megan Eicher</t>
  </si>
  <si>
    <t>Derek Ricciardella</t>
  </si>
  <si>
    <t>Thomas Edwards</t>
  </si>
  <si>
    <t>Cameron Smith</t>
  </si>
  <si>
    <t>Varsity</t>
  </si>
  <si>
    <t>VARSITY BOYS</t>
  </si>
  <si>
    <t>Kendall Stewart</t>
  </si>
  <si>
    <t>VARSITY GIRLS</t>
  </si>
  <si>
    <t>Mateo Saspe</t>
  </si>
  <si>
    <t>Michael Gianneschi</t>
  </si>
  <si>
    <t>Brendan Eicher</t>
  </si>
  <si>
    <t>Evan Briggs</t>
  </si>
  <si>
    <t>Addison Eicher</t>
  </si>
  <si>
    <t>Jacob Goeller</t>
  </si>
  <si>
    <t>Dylan Straub</t>
  </si>
  <si>
    <t>Harper Stehle</t>
  </si>
  <si>
    <t>Grace Bandurski</t>
  </si>
  <si>
    <t>Grayson Girardi</t>
  </si>
  <si>
    <t>Nat Lutz</t>
  </si>
  <si>
    <t>Brooklynn Hamilton</t>
  </si>
  <si>
    <t>Logan Schaub</t>
  </si>
  <si>
    <t>Kat Barnett</t>
  </si>
  <si>
    <t>Ryan Chase</t>
  </si>
  <si>
    <t>Finn Alder</t>
  </si>
  <si>
    <t>Noah Bandurski</t>
  </si>
  <si>
    <t>JJ Megill</t>
  </si>
  <si>
    <t>Lucas Goeller</t>
  </si>
  <si>
    <t>Evan Tinsley</t>
  </si>
  <si>
    <t>Everleigh Walczyk</t>
  </si>
  <si>
    <t>Arria Shannon</t>
  </si>
  <si>
    <t>Reagan Straub</t>
  </si>
  <si>
    <t>Aiden Long</t>
  </si>
  <si>
    <t>Robert Anderson</t>
  </si>
  <si>
    <t>Whitney Luka</t>
  </si>
  <si>
    <t>Franchesca Rudl</t>
  </si>
  <si>
    <t>Caroline Lutz</t>
  </si>
  <si>
    <t>Cooper Goeller</t>
  </si>
  <si>
    <t>Ashlyn Murray</t>
  </si>
  <si>
    <t>Lindsey Sulkowski</t>
  </si>
  <si>
    <t>Beckley Haught</t>
  </si>
  <si>
    <t>Claire Bandurski</t>
  </si>
  <si>
    <t>Alana Eiler</t>
  </si>
  <si>
    <t>Cayden Ferguson</t>
  </si>
  <si>
    <t>Callie Kandravy</t>
  </si>
  <si>
    <t>Kaylie Mitchell</t>
  </si>
  <si>
    <t>Luke Anderson</t>
  </si>
  <si>
    <t>Alaina Long</t>
  </si>
  <si>
    <t>Morgan Long</t>
  </si>
  <si>
    <t>Emily Stevens</t>
  </si>
  <si>
    <t>Jacob Bridgeman</t>
  </si>
  <si>
    <t>Ella Eiler</t>
  </si>
  <si>
    <t>Allie Gruseck</t>
  </si>
  <si>
    <t>Jack Kandravy</t>
  </si>
  <si>
    <t>Kaitlyn Miller</t>
  </si>
  <si>
    <t>Erika Mitchell</t>
  </si>
  <si>
    <t>Maggie Tatar</t>
  </si>
  <si>
    <t>Dylan Murray</t>
  </si>
  <si>
    <t>Kean McGuire</t>
  </si>
  <si>
    <t>Camden Cheeks</t>
  </si>
  <si>
    <t>Evvie Ambeliotis</t>
  </si>
  <si>
    <t>Juliana Belczyk</t>
  </si>
  <si>
    <t>Giada Morrida</t>
  </si>
  <si>
    <t>Alexis Smith</t>
  </si>
  <si>
    <t>Grace Turner</t>
  </si>
  <si>
    <t>Henley Engel</t>
  </si>
  <si>
    <t>Daniel Gauntner</t>
  </si>
  <si>
    <t>Eloisa Raymund</t>
  </si>
  <si>
    <t>Thomas Feczko</t>
  </si>
  <si>
    <t>Dominic Gauntner</t>
  </si>
  <si>
    <t>Ian Hamilton</t>
  </si>
  <si>
    <t>Violet Price</t>
  </si>
  <si>
    <t>John Norberg</t>
  </si>
  <si>
    <t>Scarbrough ZiAna</t>
  </si>
  <si>
    <t>Margaret Carroll</t>
  </si>
  <si>
    <t>Emery Feczko</t>
  </si>
  <si>
    <t>Molly Gauntner</t>
  </si>
  <si>
    <t>Maggie Killian</t>
  </si>
  <si>
    <t>Gabby Vilcheck</t>
  </si>
  <si>
    <t>Bullock Ni'Jya</t>
  </si>
  <si>
    <t>Eva Fardo</t>
  </si>
  <si>
    <t>Savannah Hornstein</t>
  </si>
  <si>
    <t>Mira Mosca</t>
  </si>
  <si>
    <t>Juliet Price</t>
  </si>
  <si>
    <t>Faith Williamson</t>
  </si>
  <si>
    <t>Henry Glevicky</t>
  </si>
  <si>
    <t>Tiernan McCullough</t>
  </si>
  <si>
    <t>Killian O'Halloran</t>
  </si>
  <si>
    <t>Isaac Tarbuk</t>
  </si>
  <si>
    <t>Anna Scaltz</t>
  </si>
  <si>
    <t>Kassidy Flynn</t>
  </si>
  <si>
    <t>Andrew Spalvieri</t>
  </si>
  <si>
    <t>Lana Allen</t>
  </si>
  <si>
    <t>isabella windfelder</t>
  </si>
  <si>
    <t>Anna Pohl</t>
  </si>
  <si>
    <t>Carly Salac</t>
  </si>
  <si>
    <t>Mia Monaco</t>
  </si>
  <si>
    <t>Elizabeth Long</t>
  </si>
  <si>
    <t>Sofia Pecoraro</t>
  </si>
  <si>
    <t>Brayden O'Donnell</t>
  </si>
  <si>
    <t>Mia O'Donnell</t>
  </si>
  <si>
    <t>Domenic Amoruso</t>
  </si>
  <si>
    <t>Gavin Bartus</t>
  </si>
  <si>
    <t>Jeremy Lichtenwalter</t>
  </si>
  <si>
    <t>Jack Steineman</t>
  </si>
  <si>
    <t>Alexa Stoltz</t>
  </si>
  <si>
    <t>Erin Burke</t>
  </si>
  <si>
    <t>John Flerl</t>
  </si>
  <si>
    <t>Chloe Summerville</t>
  </si>
  <si>
    <t>Emelia Kapetanos</t>
  </si>
  <si>
    <t>Brielle Colafella</t>
  </si>
  <si>
    <t>Addison Thiel</t>
  </si>
  <si>
    <t>Jackson Lindauer</t>
  </si>
  <si>
    <t>Julia Siket</t>
  </si>
  <si>
    <t>Jack Mondi</t>
  </si>
  <si>
    <t>Anna Jones</t>
  </si>
  <si>
    <t>Sophia Deabrunzzo</t>
  </si>
  <si>
    <t>Luke Harper</t>
  </si>
  <si>
    <t>Gracie Plastino</t>
  </si>
  <si>
    <t>Grace Chrobak</t>
  </si>
  <si>
    <t>Matteo Misiti</t>
  </si>
  <si>
    <t>Dexter Wyant</t>
  </si>
  <si>
    <t>Lincoln Chips</t>
  </si>
  <si>
    <t>Anna Morris</t>
  </si>
  <si>
    <t>Natalie Morris</t>
  </si>
  <si>
    <t>Arianna Rhedrick</t>
  </si>
  <si>
    <t>Brendan Menz</t>
  </si>
  <si>
    <t>DEV</t>
  </si>
  <si>
    <t>Sam DiChiazza</t>
  </si>
  <si>
    <t>Ella Scaltz</t>
  </si>
  <si>
    <t>Brigid Baker</t>
  </si>
  <si>
    <t>Cora Cole</t>
  </si>
  <si>
    <t>Anna Narwold</t>
  </si>
  <si>
    <t>Vito Cersosimo</t>
  </si>
  <si>
    <t>Aria Galus</t>
  </si>
  <si>
    <t>Christopher Braun</t>
  </si>
  <si>
    <t>Caroline Long</t>
  </si>
  <si>
    <t>Aralia DePaoli</t>
  </si>
  <si>
    <t>Henry Bernacki</t>
  </si>
  <si>
    <t>Grant Rosenow</t>
  </si>
  <si>
    <t>Quinn Orr</t>
  </si>
  <si>
    <t>Robbie Singer</t>
  </si>
  <si>
    <t>Liam Straub</t>
  </si>
  <si>
    <t>Henry Stall</t>
  </si>
  <si>
    <t>Luke Flerl</t>
  </si>
  <si>
    <t>Rowan Lacina</t>
  </si>
  <si>
    <t>Brooks Burger</t>
  </si>
  <si>
    <t>Bridie Straub</t>
  </si>
  <si>
    <t>Blake DiLoreto</t>
  </si>
  <si>
    <t>Ainsley Coberly</t>
  </si>
  <si>
    <t>Anthony Sisto</t>
  </si>
  <si>
    <t>Edward Plastino</t>
  </si>
  <si>
    <t>Alexandra Kush</t>
  </si>
  <si>
    <t>Lily Jackson</t>
  </si>
  <si>
    <t>Thad Pawlowicz</t>
  </si>
  <si>
    <t>John Doherty</t>
  </si>
  <si>
    <t>Olivia Menz</t>
  </si>
  <si>
    <t>Michael Scaltz</t>
  </si>
  <si>
    <t>Gabriel Wohar</t>
  </si>
  <si>
    <t>Chloe Cole</t>
  </si>
  <si>
    <t>Nora Narwold</t>
  </si>
  <si>
    <t>Thomas Baier</t>
  </si>
  <si>
    <t>Olivia Colangelo</t>
  </si>
  <si>
    <t>Sophia Colangelo</t>
  </si>
  <si>
    <t>Mia Battalini</t>
  </si>
  <si>
    <t>Mia Liscinsky</t>
  </si>
  <si>
    <t>Rachel Barry</t>
  </si>
  <si>
    <t>Quentin Peterson</t>
  </si>
  <si>
    <t>Jada Lichtenwalter</t>
  </si>
  <si>
    <t>Isabella Montinola</t>
  </si>
  <si>
    <t>Elle Degnan</t>
  </si>
  <si>
    <t>Amelia Karchut</t>
  </si>
  <si>
    <t>Rowan Mondi</t>
  </si>
  <si>
    <t>Maria Cardosi</t>
  </si>
  <si>
    <t>Cecelia Chirdon</t>
  </si>
  <si>
    <t>Xavier Kush</t>
  </si>
  <si>
    <t>Jack Croft</t>
  </si>
  <si>
    <t>Jillian Kalis</t>
  </si>
  <si>
    <t>Sofie Rentz</t>
  </si>
  <si>
    <t>Jack Masuga</t>
  </si>
  <si>
    <t>William Meeuf</t>
  </si>
  <si>
    <t>Payton McElravy</t>
  </si>
  <si>
    <t>Alexis Birchok</t>
  </si>
  <si>
    <t>Brigid Boosel</t>
  </si>
  <si>
    <t>Elizabeth Deem</t>
  </si>
  <si>
    <t>Macrina Deem</t>
  </si>
  <si>
    <t>Ayla Espey</t>
  </si>
  <si>
    <t>Lena Espey</t>
  </si>
  <si>
    <t>Madeline Harmanos</t>
  </si>
  <si>
    <t>Meera Lindgren</t>
  </si>
  <si>
    <t>Vayda Micu</t>
  </si>
  <si>
    <t>Elizabeth Moulton</t>
  </si>
  <si>
    <t>Rylin Porter</t>
  </si>
  <si>
    <t>Benjamin Birchok</t>
  </si>
  <si>
    <t>Jack Boosel</t>
  </si>
  <si>
    <t>Blayden Dietrich</t>
  </si>
  <si>
    <t>Thomas Heisel</t>
  </si>
  <si>
    <t>Logan Jacobs</t>
  </si>
  <si>
    <t>Luke Lariviere</t>
  </si>
  <si>
    <t>Elias Mainolfi</t>
  </si>
  <si>
    <t>Samuel Mainolfi</t>
  </si>
  <si>
    <t>Lucas Porter</t>
  </si>
  <si>
    <t>Jerry Porter</t>
  </si>
  <si>
    <t>Colin Ray</t>
  </si>
  <si>
    <t>Mathieu Sloka</t>
  </si>
  <si>
    <t>David Sloka</t>
  </si>
  <si>
    <t>Nico Sposito</t>
  </si>
  <si>
    <t>Gabriel Urban</t>
  </si>
  <si>
    <t>James Urban</t>
  </si>
  <si>
    <t>Luke Urban</t>
  </si>
  <si>
    <t>Paul Urban</t>
  </si>
  <si>
    <t>Brady Valentine</t>
  </si>
  <si>
    <t>Emily Birchok</t>
  </si>
  <si>
    <t>Chloe Boosel</t>
  </si>
  <si>
    <t>Olivia Clauss</t>
  </si>
  <si>
    <t>GiGi Shay</t>
  </si>
  <si>
    <t>Gianna Sposito</t>
  </si>
  <si>
    <t>Dante DeCaria</t>
  </si>
  <si>
    <t>Andrew Deem</t>
  </si>
  <si>
    <t>Lucas Martin</t>
  </si>
  <si>
    <t>Maxwell Ross</t>
  </si>
  <si>
    <t>Dylan Sparacino</t>
  </si>
  <si>
    <t>Emily Harmanos</t>
  </si>
  <si>
    <t>Sara Palmer</t>
  </si>
  <si>
    <t>Lydia Pierce</t>
  </si>
  <si>
    <t>Ava Sparacino</t>
  </si>
  <si>
    <t>Jacob Birchok</t>
  </si>
  <si>
    <t>Michael Pierro</t>
  </si>
  <si>
    <t>Lindsay Bressler</t>
  </si>
  <si>
    <t>Anna Cicchino</t>
  </si>
  <si>
    <t>Gina Cicchino</t>
  </si>
  <si>
    <t>Madeline Debbis</t>
  </si>
  <si>
    <t>Kate Lucas</t>
  </si>
  <si>
    <t>Scarlett McGovern</t>
  </si>
  <si>
    <t>Danica Patterson Nauman</t>
  </si>
  <si>
    <t>Olivia Schmitt</t>
  </si>
  <si>
    <t>Isabel Stuckeman</t>
  </si>
  <si>
    <t>Elizabeth Tokarczyk</t>
  </si>
  <si>
    <t>Maddy Wolsko</t>
  </si>
  <si>
    <t>Ava Ziemniak</t>
  </si>
  <si>
    <t>Marco Buzzard</t>
  </si>
  <si>
    <t>Nico Domenico</t>
  </si>
  <si>
    <t>Dean Douglass</t>
  </si>
  <si>
    <t>Isaac Jones</t>
  </si>
  <si>
    <t>Andre Kolocouris</t>
  </si>
  <si>
    <t>Mark "MJ" Martella</t>
  </si>
  <si>
    <t>Alexander Smith</t>
  </si>
  <si>
    <t>Wyatt Walsh</t>
  </si>
  <si>
    <t>Jeremy Ye</t>
  </si>
  <si>
    <t>Vivienne Cavicchia</t>
  </si>
  <si>
    <t>Alexa Laepple</t>
  </si>
  <si>
    <t>Heidi Surlow</t>
  </si>
  <si>
    <t>Abigail Williams</t>
  </si>
  <si>
    <t>Emily Williams</t>
  </si>
  <si>
    <t>Luke Blatt</t>
  </si>
  <si>
    <t>Joseph Davoli</t>
  </si>
  <si>
    <t>David DelFiandra</t>
  </si>
  <si>
    <t>Camden Douglass</t>
  </si>
  <si>
    <t>Xavier Hess</t>
  </si>
  <si>
    <t>Sebastian James</t>
  </si>
  <si>
    <t>Christopher Kacsur</t>
  </si>
  <si>
    <t>Nolan Meyer</t>
  </si>
  <si>
    <t>Nicholas Rohrdanz</t>
  </si>
  <si>
    <t>Charles Seng</t>
  </si>
  <si>
    <t>August Stuckeman</t>
  </si>
  <si>
    <t>Lucas Wertelet</t>
  </si>
  <si>
    <t>Olivia Ameredes</t>
  </si>
  <si>
    <t>Aria Bonilla</t>
  </si>
  <si>
    <t>Anna Debbis</t>
  </si>
  <si>
    <t>Lola Jones</t>
  </si>
  <si>
    <t>Mila Kolocouris</t>
  </si>
  <si>
    <t>Michaela Lucas</t>
  </si>
  <si>
    <t>Violet McGovern</t>
  </si>
  <si>
    <t>Brynley McHugh</t>
  </si>
  <si>
    <t>Elliana McHugh</t>
  </si>
  <si>
    <t>Amalia Roehn</t>
  </si>
  <si>
    <t>Rose Staudenmeier</t>
  </si>
  <si>
    <t>Eleanor Stuckeman</t>
  </si>
  <si>
    <t>Sadie Tamburino</t>
  </si>
  <si>
    <t>Skylar Tegano</t>
  </si>
  <si>
    <t>Lillian Urick</t>
  </si>
  <si>
    <t>Arden Wyke-Shiring</t>
  </si>
  <si>
    <t>Natalie Yurchak</t>
  </si>
  <si>
    <t>Theodore Hess</t>
  </si>
  <si>
    <t>Lucas Kacsur</t>
  </si>
  <si>
    <t>David Laepple</t>
  </si>
  <si>
    <t>Luke Staudenmeier</t>
  </si>
  <si>
    <t>Zayden Trump</t>
  </si>
  <si>
    <t>Nathan Wertelet</t>
  </si>
  <si>
    <t>Gabriel Winterhalter</t>
  </si>
  <si>
    <t>LoPresti Amelia</t>
  </si>
  <si>
    <t>Rossey Anastasia</t>
  </si>
  <si>
    <t>Buck Andrew</t>
  </si>
  <si>
    <t>Yeasted Andrew</t>
  </si>
  <si>
    <t>Scalamogna Ava</t>
  </si>
  <si>
    <t>Zheng Bennett</t>
  </si>
  <si>
    <t>Klingensmith Brynn</t>
  </si>
  <si>
    <t>Craighead Camryn</t>
  </si>
  <si>
    <t>McSorley Charles</t>
  </si>
  <si>
    <t>Nee Dexter</t>
  </si>
  <si>
    <t>Adams Ellen</t>
  </si>
  <si>
    <t>Bamberg Elsie</t>
  </si>
  <si>
    <t>Tavella Emma</t>
  </si>
  <si>
    <t>Sickenberger Gavin</t>
  </si>
  <si>
    <t>Lubawski Gunnar</t>
  </si>
  <si>
    <t>Rusiewicz Ivan</t>
  </si>
  <si>
    <t>Redd Jacob</t>
  </si>
  <si>
    <t>Weaver Jacob</t>
  </si>
  <si>
    <t>Wienand Jacob</t>
  </si>
  <si>
    <t>Bamberg James</t>
  </si>
  <si>
    <t>Cooper John</t>
  </si>
  <si>
    <t>Howe John</t>
  </si>
  <si>
    <t>Plumley Kathryn</t>
  </si>
  <si>
    <t>Lewis Liam</t>
  </si>
  <si>
    <t>Dieffenbach Lillian</t>
  </si>
  <si>
    <t>Tavella Lilliana</t>
  </si>
  <si>
    <t>Foster MacKenzie</t>
  </si>
  <si>
    <t>Abbett Madison</t>
  </si>
  <si>
    <t>Craighead Maya</t>
  </si>
  <si>
    <t>Grissom McKenzie</t>
  </si>
  <si>
    <t>Tunno Muiriel</t>
  </si>
  <si>
    <t>Rossey Nadia</t>
  </si>
  <si>
    <t>Tunno Nathaniel</t>
  </si>
  <si>
    <t>McAllister Neilan</t>
  </si>
  <si>
    <t>Stiger Norah</t>
  </si>
  <si>
    <t>Murray Patrick</t>
  </si>
  <si>
    <t>Redd Rainey</t>
  </si>
  <si>
    <t>Redd Rhodora</t>
  </si>
  <si>
    <t>Patrick Sean</t>
  </si>
  <si>
    <t>Zheng Sophia</t>
  </si>
  <si>
    <t>Redd William</t>
  </si>
  <si>
    <t>Mary Clare Austin</t>
  </si>
  <si>
    <t>Danny Austin</t>
  </si>
  <si>
    <t>Charlotte Austin</t>
  </si>
  <si>
    <t>John Henry Austin</t>
  </si>
  <si>
    <t>Lizzie Austin</t>
  </si>
  <si>
    <t>Tess Austin</t>
  </si>
  <si>
    <t>Gabrielle Boright</t>
  </si>
  <si>
    <t>Teresa Brunello</t>
  </si>
  <si>
    <t>Maggie Burch</t>
  </si>
  <si>
    <t>Claire Burch</t>
  </si>
  <si>
    <t>Teddy Burchill</t>
  </si>
  <si>
    <t>Linus Burchill</t>
  </si>
  <si>
    <t>Claire Calloway</t>
  </si>
  <si>
    <t>Duke Carroll</t>
  </si>
  <si>
    <t>Regan Carroll</t>
  </si>
  <si>
    <t>Matthew Conley</t>
  </si>
  <si>
    <t>Alice Dingle</t>
  </si>
  <si>
    <t>Reese Dippold</t>
  </si>
  <si>
    <t>Rita Donahue</t>
  </si>
  <si>
    <t>Josie Donahue</t>
  </si>
  <si>
    <t>Eamonn Erdely</t>
  </si>
  <si>
    <t>Reid Fowler</t>
  </si>
  <si>
    <t>Veronica Fowler</t>
  </si>
  <si>
    <t>Juliana Gruber</t>
  </si>
  <si>
    <t>Gabby Keverline</t>
  </si>
  <si>
    <t>Lucy Keverline</t>
  </si>
  <si>
    <t>Jack Leyenaar</t>
  </si>
  <si>
    <t>Noah Malone</t>
  </si>
  <si>
    <t>Matt McGrath</t>
  </si>
  <si>
    <t>William Mlecko</t>
  </si>
  <si>
    <t>Anthony Narcisi</t>
  </si>
  <si>
    <t>Ali Park</t>
  </si>
  <si>
    <t>Aurora Predis</t>
  </si>
  <si>
    <t>Leo Predis</t>
  </si>
  <si>
    <t>Max Predis</t>
  </si>
  <si>
    <t>Ozzie Pribich</t>
  </si>
  <si>
    <t>Zoe Randall</t>
  </si>
  <si>
    <t>Jackson Randall</t>
  </si>
  <si>
    <t>Morgan Randall</t>
  </si>
  <si>
    <t>Teresa Ravotti</t>
  </si>
  <si>
    <t>John Paul Richthammer</t>
  </si>
  <si>
    <t>Lucia Rossi</t>
  </si>
  <si>
    <t>Bella Rossi</t>
  </si>
  <si>
    <t>Lucille Rounding</t>
  </si>
  <si>
    <t>Zach Schellhaas</t>
  </si>
  <si>
    <t>Jack Stanton</t>
  </si>
  <si>
    <t>Maddy Thompson</t>
  </si>
  <si>
    <t>Josie VanVickle</t>
  </si>
  <si>
    <t>Sam VanVickle</t>
  </si>
  <si>
    <t>Jacqui Whitsel</t>
  </si>
  <si>
    <t>Rosa Yuo</t>
  </si>
  <si>
    <t>Otto Feeney</t>
  </si>
  <si>
    <t>Caleb Radzvin</t>
  </si>
  <si>
    <t>Bennett Solarczyk</t>
  </si>
  <si>
    <t>Luke Green</t>
  </si>
  <si>
    <t>Noah Sarich</t>
  </si>
  <si>
    <t>Isaac White</t>
  </si>
  <si>
    <t>Keegan Devennie</t>
  </si>
  <si>
    <t>Danny McCabe</t>
  </si>
  <si>
    <t>Jackson Carroll</t>
  </si>
  <si>
    <t>Matthias Jurkovec</t>
  </si>
  <si>
    <t>Ethan Foster</t>
  </si>
  <si>
    <t>Michael Ramaley</t>
  </si>
  <si>
    <t>Drew Frederick</t>
  </si>
  <si>
    <t>Cole Miller</t>
  </si>
  <si>
    <t>Liam Greene</t>
  </si>
  <si>
    <t>Jacob Feigel</t>
  </si>
  <si>
    <t>Theodore Schoedel</t>
  </si>
  <si>
    <t>Lucas Setzenfand</t>
  </si>
  <si>
    <t>Maggie Miller</t>
  </si>
  <si>
    <t>Claire Feczko</t>
  </si>
  <si>
    <t>Kelsey Cole</t>
  </si>
  <si>
    <t>Victoria Romanow</t>
  </si>
  <si>
    <t>Madelyn Feigel</t>
  </si>
  <si>
    <t>Jaydn Risdon</t>
  </si>
  <si>
    <t>Monica Isacco</t>
  </si>
  <si>
    <t>Azalie Kotwica</t>
  </si>
  <si>
    <t>Hannah Snee</t>
  </si>
  <si>
    <t>Elena Simonetti</t>
  </si>
  <si>
    <t>Mirabella Davison</t>
  </si>
  <si>
    <t>Hadley Moritz</t>
  </si>
  <si>
    <t>Charlie Kane</t>
  </si>
  <si>
    <t>Paulina Hornung</t>
  </si>
  <si>
    <t>Cecilia "CC" Benjamin</t>
  </si>
  <si>
    <t>Quinn McCabe</t>
  </si>
  <si>
    <t>Alaina Kelly</t>
  </si>
  <si>
    <t>Harper Lange</t>
  </si>
  <si>
    <t>Molly Begley</t>
  </si>
  <si>
    <t>Hudson Feeney</t>
  </si>
  <si>
    <t>Mason Moritz</t>
  </si>
  <si>
    <t>Isaac Vangura</t>
  </si>
  <si>
    <t>Moe Kennedy</t>
  </si>
  <si>
    <t>Charlie Martin</t>
  </si>
  <si>
    <t>Parker Skrastins</t>
  </si>
  <si>
    <t>Timmy McCabe</t>
  </si>
  <si>
    <t>Kolten Kumer</t>
  </si>
  <si>
    <t>Victor Montes</t>
  </si>
  <si>
    <t>Enzo Urso</t>
  </si>
  <si>
    <t>Isaiah Thomas</t>
  </si>
  <si>
    <t>Wes Sachar</t>
  </si>
  <si>
    <t>Zachary Lehman</t>
  </si>
  <si>
    <t>Enzo Pecararo</t>
  </si>
  <si>
    <t>Carter Trout</t>
  </si>
  <si>
    <t>Eric Wheeler</t>
  </si>
  <si>
    <t>Ty Ryan</t>
  </si>
  <si>
    <t>Daniella Julian</t>
  </si>
  <si>
    <t>Lexie Miller</t>
  </si>
  <si>
    <t>Ella Schweikert</t>
  </si>
  <si>
    <t>Jocelyn Miller</t>
  </si>
  <si>
    <t>Lucy Kaufman</t>
  </si>
  <si>
    <t>Avery Arendosh</t>
  </si>
  <si>
    <t>Kaitlyn Lindenfelser</t>
  </si>
  <si>
    <t>Mary Stivoric</t>
  </si>
  <si>
    <t>Gianna Isacco</t>
  </si>
  <si>
    <t>Kate Mulzet</t>
  </si>
  <si>
    <t>Lucia Simonetti</t>
  </si>
  <si>
    <t>Alexandra Wagner</t>
  </si>
  <si>
    <t>Katie Miller</t>
  </si>
  <si>
    <t>Emma Schweikert</t>
  </si>
  <si>
    <t>Morgan Kane</t>
  </si>
  <si>
    <t>Sarah Mlecko</t>
  </si>
  <si>
    <t>Luciana Ganoza</t>
  </si>
  <si>
    <t>Claire Karsman</t>
  </si>
  <si>
    <t>Magdalene Carroll</t>
  </si>
  <si>
    <t>Evelyn Schoedel</t>
  </si>
  <si>
    <t>Allison Kiley</t>
  </si>
  <si>
    <t>Tessa Liberati</t>
  </si>
  <si>
    <t>Jack Davison</t>
  </si>
  <si>
    <t>VARSITY</t>
  </si>
  <si>
    <t>Rylan Greene</t>
  </si>
  <si>
    <t>Ty Binder</t>
  </si>
  <si>
    <t>Xiah Ninehouser</t>
  </si>
  <si>
    <t>Victor Wagner</t>
  </si>
  <si>
    <t>Austin Arendosh</t>
  </si>
  <si>
    <t>Erik Lindenfelser</t>
  </si>
  <si>
    <t>Andrew Carroll</t>
  </si>
  <si>
    <t>Anthony Farrah</t>
  </si>
  <si>
    <t>Ryan Snyder</t>
  </si>
  <si>
    <t>Jack White</t>
  </si>
  <si>
    <t>Joshua White</t>
  </si>
  <si>
    <t>Sean Miller</t>
  </si>
  <si>
    <t>Brady Trout</t>
  </si>
  <si>
    <t>Caroline Sell</t>
  </si>
  <si>
    <t>Madeline Sell</t>
  </si>
  <si>
    <t>Francesca Grega</t>
  </si>
  <si>
    <t>Giovanna Julian</t>
  </si>
  <si>
    <t>Anne Puhalla</t>
  </si>
  <si>
    <t>Mary Kennedy</t>
  </si>
  <si>
    <t>Frankie Liberati</t>
  </si>
  <si>
    <t>Gina Talarico</t>
  </si>
  <si>
    <t>Catarina Perri</t>
  </si>
  <si>
    <t>Lily Narvett</t>
  </si>
  <si>
    <t>Evelyn Marche</t>
  </si>
  <si>
    <t>Emma Keefer</t>
  </si>
  <si>
    <t>Kayla Keefer</t>
  </si>
  <si>
    <t>Juliana Lehman</t>
  </si>
  <si>
    <t>Ava Vangura</t>
  </si>
  <si>
    <t>Anna Lazzara</t>
  </si>
  <si>
    <t>Audra Lazzara</t>
  </si>
  <si>
    <t>Celeste Isacco</t>
  </si>
  <si>
    <t>Caroline Craska</t>
  </si>
  <si>
    <t>Stella Kunz</t>
  </si>
  <si>
    <t>Olivia Liberati</t>
  </si>
  <si>
    <t>Malissa Martin</t>
  </si>
  <si>
    <t>Ava Martin</t>
  </si>
  <si>
    <t>Luke Martin</t>
  </si>
  <si>
    <t>Vito Bianco</t>
  </si>
  <si>
    <t>Giovanni Bianco</t>
  </si>
  <si>
    <t>Marley Cianfaglione</t>
  </si>
  <si>
    <t>Abigail Getch</t>
  </si>
  <si>
    <t>Olivia Burks</t>
  </si>
  <si>
    <t>Arlo Smith</t>
  </si>
  <si>
    <t>Grace Kenney</t>
  </si>
  <si>
    <t>Charlotte Liller</t>
  </si>
  <si>
    <t>Jake Liller</t>
  </si>
  <si>
    <t>Violet Gileot</t>
  </si>
  <si>
    <t>Michelle Grayson</t>
  </si>
  <si>
    <t>Vivienne Goshen</t>
  </si>
  <si>
    <t>Jules Goshen</t>
  </si>
  <si>
    <t>Patrick Egan</t>
  </si>
  <si>
    <t>Jordyn Kunselman</t>
  </si>
  <si>
    <t>Trey Arlen Moses</t>
  </si>
  <si>
    <t>Zienna Berarducci</t>
  </si>
  <si>
    <t>Nico Berarducci</t>
  </si>
  <si>
    <t>Aiden Ochtun</t>
  </si>
  <si>
    <t>Emerson Ochtun</t>
  </si>
  <si>
    <t>Benny Votilla</t>
  </si>
  <si>
    <t>Eddie Votilla</t>
  </si>
  <si>
    <t>Claire Cummings</t>
  </si>
  <si>
    <t>Connor Cummings</t>
  </si>
  <si>
    <t>Remy Petrick</t>
  </si>
  <si>
    <t>Joelle Berringer</t>
  </si>
  <si>
    <t>John Semonik</t>
  </si>
  <si>
    <t>Lauren Summers</t>
  </si>
  <si>
    <t>Nathan Summers</t>
  </si>
  <si>
    <t>Riley Rhodes</t>
  </si>
  <si>
    <t>Rylan Thompson</t>
  </si>
  <si>
    <t>Blair Cockfield</t>
  </si>
  <si>
    <t>Giovanna Fox</t>
  </si>
  <si>
    <t>Charles Fadden</t>
  </si>
  <si>
    <t>Theo Hudak</t>
  </si>
  <si>
    <t>Angelina DelTondo</t>
  </si>
  <si>
    <t>Dawson Tunnat</t>
  </si>
  <si>
    <t>Peter Fadden</t>
  </si>
  <si>
    <t>Ava Armezzani</t>
  </si>
  <si>
    <t>Taylor Rigby</t>
  </si>
  <si>
    <t>Sophia Catanzarite</t>
  </si>
  <si>
    <t>DiIanna DelTondo</t>
  </si>
  <si>
    <t>Cecilia Hudak</t>
  </si>
  <si>
    <t>Xavier Vallecorsa</t>
  </si>
  <si>
    <t>Aidan Erickson</t>
  </si>
  <si>
    <t>100H</t>
  </si>
  <si>
    <t>Heat</t>
  </si>
  <si>
    <t>Time</t>
  </si>
  <si>
    <t>Lane</t>
  </si>
  <si>
    <t>Runner</t>
  </si>
  <si>
    <t>Sex</t>
  </si>
  <si>
    <t>Place</t>
  </si>
  <si>
    <t>Points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</si>
  <si>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</si>
  <si>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</si>
  <si>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</si>
  <si>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</si>
  <si>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</si>
  <si>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</si>
  <si>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</si>
  <si>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</si>
  <si>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</si>
  <si>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</si>
  <si>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</si>
  <si>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</si>
  <si>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</si>
  <si>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</si>
  <si>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</si>
  <si>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</si>
  <si>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</si>
  <si>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</si>
  <si>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</si>
  <si>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</si>
  <si>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</si>
  <si>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</si>
  <si>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</si>
  <si>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</si>
  <si>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</si>
  <si>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</si>
  <si>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</si>
  <si>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</si>
  <si>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</si>
  <si>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</si>
  <si>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</si>
  <si>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</si>
  <si>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</si>
  <si>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</si>
  <si>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400mm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</si>
  <si>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</si>
  <si>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</si>
  <si>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</si>
  <si>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</si>
  <si>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</si>
  <si>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</si>
  <si>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</si>
  <si>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</si>
  <si>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</si>
  <si>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</si>
  <si>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</si>
  <si>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</si>
  <si>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</si>
  <si>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</si>
  <si>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</si>
  <si>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</si>
  <si>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</si>
  <si>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</si>
  <si>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</si>
  <si>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</si>
  <si>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</si>
  <si>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</si>
  <si>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</si>
  <si>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</si>
  <si>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</si>
  <si>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</si>
  <si>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</si>
  <si>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</si>
  <si>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</si>
  <si>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</si>
  <si>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</si>
  <si>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</si>
  <si>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</si>
  <si>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</si>
  <si>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</si>
  <si>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</si>
  <si>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</si>
  <si>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</si>
  <si>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</si>
  <si>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</si>
  <si>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</si>
  <si>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</si>
  <si>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</si>
  <si>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</si>
  <si>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</si>
  <si>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</si>
  <si>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</si>
  <si>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</si>
  <si>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</si>
  <si>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</si>
  <si>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</si>
  <si>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</si>
  <si>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</si>
  <si>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</si>
  <si>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</si>
  <si>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</si>
  <si>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</si>
  <si>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</si>
  <si>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</si>
  <si>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</si>
  <si>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</si>
  <si>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</si>
  <si>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</si>
  <si>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</si>
  <si>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</si>
  <si>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</si>
  <si>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</si>
  <si>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</si>
  <si>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</si>
  <si>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</si>
  <si>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</si>
  <si>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</si>
  <si>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</si>
  <si>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</si>
  <si>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</si>
  <si>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</si>
  <si>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</si>
  <si>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</si>
  <si>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</si>
  <si>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</si>
  <si>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</si>
  <si>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</si>
  <si>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</si>
  <si>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</si>
  <si>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</si>
  <si>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</si>
  <si>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</si>
  <si>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</si>
  <si>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</si>
  <si>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</si>
  <si>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</si>
  <si>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</si>
  <si>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</si>
  <si>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</si>
  <si>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</si>
  <si>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</si>
  <si>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12.21.24</t>
  </si>
  <si>
    <t>12.21.75</t>
  </si>
  <si>
    <t>14.13.06</t>
  </si>
  <si>
    <t>10.46.35</t>
  </si>
  <si>
    <t>11.39.22</t>
  </si>
  <si>
    <t>12.00.12</t>
  </si>
  <si>
    <t>12.21.27</t>
  </si>
  <si>
    <t>12.56.60</t>
  </si>
  <si>
    <t>13.11.61</t>
  </si>
  <si>
    <t>x</t>
  </si>
  <si>
    <t>missing time</t>
  </si>
  <si>
    <t>5.55.33</t>
  </si>
  <si>
    <t>6.12.20</t>
  </si>
  <si>
    <t>6.16.98</t>
  </si>
  <si>
    <t>6.23.73</t>
  </si>
  <si>
    <t>6.23.96</t>
  </si>
  <si>
    <t>6.33.41</t>
  </si>
  <si>
    <t>6.37.60</t>
  </si>
  <si>
    <t>6.39.49</t>
  </si>
  <si>
    <t>6.51.85</t>
  </si>
  <si>
    <t>6.55.19</t>
  </si>
  <si>
    <t>7.02.46</t>
  </si>
  <si>
    <t>7.07.95</t>
  </si>
  <si>
    <t>8.24.83</t>
  </si>
  <si>
    <t>6.16.48</t>
  </si>
  <si>
    <t>6.16.82</t>
  </si>
  <si>
    <t>6.31.83</t>
  </si>
  <si>
    <t>6.41.96</t>
  </si>
  <si>
    <t>6.53.31</t>
  </si>
  <si>
    <t>7.08.12</t>
  </si>
  <si>
    <t>7.08.51</t>
  </si>
  <si>
    <t>7.08.85</t>
  </si>
  <si>
    <t>7.14.47</t>
  </si>
  <si>
    <t>7.14.84</t>
  </si>
  <si>
    <t>7.23.82</t>
  </si>
  <si>
    <t>7.28.26</t>
  </si>
  <si>
    <t>7.53.91</t>
  </si>
  <si>
    <t>5.09.21</t>
  </si>
  <si>
    <t>5.21.37</t>
  </si>
  <si>
    <t>5.23.81</t>
  </si>
  <si>
    <t>5.25.12</t>
  </si>
  <si>
    <t>5.46.31</t>
  </si>
  <si>
    <t>5.56.05</t>
  </si>
  <si>
    <t>5.58.24</t>
  </si>
  <si>
    <t>6.16.46</t>
  </si>
  <si>
    <t>6.18.57</t>
  </si>
  <si>
    <t>6.21.82</t>
  </si>
  <si>
    <t>6.31.25</t>
  </si>
  <si>
    <t>6.50.71</t>
  </si>
  <si>
    <t>1.04.04</t>
  </si>
  <si>
    <t>1.10.05</t>
  </si>
  <si>
    <t>1.12.05</t>
  </si>
  <si>
    <t>1.13.71</t>
  </si>
  <si>
    <t>0.58.63</t>
  </si>
  <si>
    <t>0.58.81</t>
  </si>
  <si>
    <t>1.01.38</t>
  </si>
  <si>
    <t>1.06.25</t>
  </si>
  <si>
    <t>1.07.81</t>
  </si>
  <si>
    <t>1.09.02</t>
  </si>
  <si>
    <t>1.09.98</t>
  </si>
  <si>
    <t>1.11.02</t>
  </si>
  <si>
    <t>0.59.91</t>
  </si>
  <si>
    <t>1.04.66</t>
  </si>
  <si>
    <t>1.05.96</t>
  </si>
  <si>
    <t>1.07.75</t>
  </si>
  <si>
    <t>1.09.64</t>
  </si>
  <si>
    <t>1.15.98</t>
  </si>
  <si>
    <t>0.57.54</t>
  </si>
  <si>
    <t>1.06.68</t>
  </si>
  <si>
    <t>1.10.83</t>
  </si>
  <si>
    <t>0.55.72</t>
  </si>
  <si>
    <t>0.57.32</t>
  </si>
  <si>
    <t>0.58.01</t>
  </si>
  <si>
    <t>0.59.35</t>
  </si>
  <si>
    <t>0.59.66</t>
  </si>
  <si>
    <t>0.59.81</t>
  </si>
  <si>
    <t>1.04.84</t>
  </si>
  <si>
    <t>1.05.36</t>
  </si>
  <si>
    <t>0.49.59</t>
  </si>
  <si>
    <t>0.53.99</t>
  </si>
  <si>
    <t>0.56.57</t>
  </si>
  <si>
    <t>0.58.33</t>
  </si>
  <si>
    <t>0.59.84</t>
  </si>
  <si>
    <t>0.59.88</t>
  </si>
  <si>
    <t>1.02.24</t>
  </si>
  <si>
    <t>1.00.45</t>
  </si>
  <si>
    <t>1.02.82</t>
  </si>
  <si>
    <t>X</t>
  </si>
  <si>
    <t>1.22.25</t>
  </si>
  <si>
    <t>1.26.22</t>
  </si>
  <si>
    <t>1.27.12</t>
  </si>
  <si>
    <t>1.29.91</t>
  </si>
  <si>
    <t>1.34.41</t>
  </si>
  <si>
    <t>1.35.85</t>
  </si>
  <si>
    <t>1.35.99</t>
  </si>
  <si>
    <t>1.39.52</t>
  </si>
  <si>
    <t>1.17.67</t>
  </si>
  <si>
    <t>1.17.17</t>
  </si>
  <si>
    <t>1.19.69</t>
  </si>
  <si>
    <t>1.23.74</t>
  </si>
  <si>
    <t>1.26.20</t>
  </si>
  <si>
    <t>1.32.70</t>
  </si>
  <si>
    <t>1.33.43</t>
  </si>
  <si>
    <t>1.35.14</t>
  </si>
  <si>
    <t>1.36.56</t>
  </si>
  <si>
    <t>1.17.22</t>
  </si>
  <si>
    <t>1.12.13</t>
  </si>
  <si>
    <t>1.23.33</t>
  </si>
  <si>
    <t>1.23.52</t>
  </si>
  <si>
    <t>1.24.81</t>
  </si>
  <si>
    <t>1.29.01</t>
  </si>
  <si>
    <t>1.34.53</t>
  </si>
  <si>
    <t>1.07.21</t>
  </si>
  <si>
    <t>1.09.51</t>
  </si>
  <si>
    <t>1.13.28</t>
  </si>
  <si>
    <t>1.14.72</t>
  </si>
  <si>
    <t>1.15.32</t>
  </si>
  <si>
    <t>1.17.11</t>
  </si>
  <si>
    <t>1.19.41</t>
  </si>
  <si>
    <t>1.22.88</t>
  </si>
  <si>
    <t>1.31.11</t>
  </si>
  <si>
    <t>1.33.82</t>
  </si>
  <si>
    <t>1.39.29</t>
  </si>
  <si>
    <t>1.42.55</t>
  </si>
  <si>
    <t>1.45.76</t>
  </si>
  <si>
    <t>1.49.89</t>
  </si>
  <si>
    <t>1.52.81</t>
  </si>
  <si>
    <t>1.14.64</t>
  </si>
  <si>
    <t>1.15.23</t>
  </si>
  <si>
    <t>1.15.68</t>
  </si>
  <si>
    <t>1.19.17</t>
  </si>
  <si>
    <t>1.16.06</t>
  </si>
  <si>
    <t>1.20.94</t>
  </si>
  <si>
    <t>1.23.22</t>
  </si>
  <si>
    <t>1.09.13</t>
  </si>
  <si>
    <t>1.10.20</t>
  </si>
  <si>
    <t>1.12.88</t>
  </si>
  <si>
    <t>1.13.07</t>
  </si>
  <si>
    <t>1.13.91</t>
  </si>
  <si>
    <t>1.15.44</t>
  </si>
  <si>
    <t>1.28.73</t>
  </si>
  <si>
    <t>1.16.46</t>
  </si>
  <si>
    <t>1.22.79</t>
  </si>
  <si>
    <t>1.29.18</t>
  </si>
  <si>
    <t>2.29.29</t>
  </si>
  <si>
    <t>1.30.85</t>
  </si>
  <si>
    <t>1.32.81</t>
  </si>
  <si>
    <t>1.34.09</t>
  </si>
  <si>
    <t>1.14.01</t>
  </si>
  <si>
    <t>1.15.93</t>
  </si>
  <si>
    <t>1.18.67</t>
  </si>
  <si>
    <t>1.19.52</t>
  </si>
  <si>
    <t>1.20.26</t>
  </si>
  <si>
    <t>1.29.57</t>
  </si>
  <si>
    <t>1.32.12</t>
  </si>
  <si>
    <t>1.10.29</t>
  </si>
  <si>
    <t>1.17.26</t>
  </si>
  <si>
    <t>1.23.24</t>
  </si>
  <si>
    <t>1.06.75</t>
  </si>
  <si>
    <t>1.11.15</t>
  </si>
  <si>
    <t>1.11.85</t>
  </si>
  <si>
    <t>1.12.29</t>
  </si>
  <si>
    <t>1.14.41</t>
  </si>
  <si>
    <t>1.19.86</t>
  </si>
  <si>
    <t>1.20.67</t>
  </si>
  <si>
    <t>1.29.34</t>
  </si>
  <si>
    <t>1.00.29</t>
  </si>
  <si>
    <t>1.00.64</t>
  </si>
  <si>
    <t>1.02.85</t>
  </si>
  <si>
    <t>1.14.32</t>
  </si>
  <si>
    <t>1.04.90</t>
  </si>
  <si>
    <t>1.06.11</t>
  </si>
  <si>
    <t>1.21.71</t>
  </si>
  <si>
    <t>1.05.91</t>
  </si>
  <si>
    <t>1.07.24</t>
  </si>
  <si>
    <t>1.09.12</t>
  </si>
  <si>
    <t>1.11.21</t>
  </si>
  <si>
    <t>1.12.10</t>
  </si>
  <si>
    <t>1.19.87</t>
  </si>
  <si>
    <t>3.01.51</t>
  </si>
  <si>
    <t>3.04.53</t>
  </si>
  <si>
    <t>3.10.63</t>
  </si>
  <si>
    <t>3.20.49</t>
  </si>
  <si>
    <t>3.23.13</t>
  </si>
  <si>
    <t>3.27.86</t>
  </si>
  <si>
    <t>3.33.28</t>
  </si>
  <si>
    <t>3.57.36</t>
  </si>
  <si>
    <t>2.38.79</t>
  </si>
  <si>
    <t>2.39.80</t>
  </si>
  <si>
    <t>2.50.55</t>
  </si>
  <si>
    <t>2.52.63</t>
  </si>
  <si>
    <t>3.03.40</t>
  </si>
  <si>
    <t>3.04.68</t>
  </si>
  <si>
    <t>3.15.10</t>
  </si>
  <si>
    <t>3.16.19</t>
  </si>
  <si>
    <t>3.38.59</t>
  </si>
  <si>
    <t>3.56.82</t>
  </si>
  <si>
    <t>4.01.85</t>
  </si>
  <si>
    <t>4.05.61</t>
  </si>
  <si>
    <t>4.37.40</t>
  </si>
  <si>
    <t>2.48.43</t>
  </si>
  <si>
    <t>2.49.25</t>
  </si>
  <si>
    <t>3.01.21</t>
  </si>
  <si>
    <t>3.03.35</t>
  </si>
  <si>
    <t>3.05.68</t>
  </si>
  <si>
    <t>3.07.00</t>
  </si>
  <si>
    <t>3.07.91</t>
  </si>
  <si>
    <t>3.14.11</t>
  </si>
  <si>
    <t>3.16.84</t>
  </si>
  <si>
    <t>3.18.81</t>
  </si>
  <si>
    <t>3.19.87</t>
  </si>
  <si>
    <t>3.23.44</t>
  </si>
  <si>
    <t>3.36.49</t>
  </si>
  <si>
    <t>3.37.26</t>
  </si>
  <si>
    <t>3.37.69</t>
  </si>
  <si>
    <t>3.45.54</t>
  </si>
  <si>
    <t>2.23.67</t>
  </si>
  <si>
    <t>2.29.54</t>
  </si>
  <si>
    <t>2.39.95</t>
  </si>
  <si>
    <t>2.48.59</t>
  </si>
  <si>
    <t>2.51.91</t>
  </si>
  <si>
    <t>2.52.22</t>
  </si>
  <si>
    <t>2.53.63</t>
  </si>
  <si>
    <t>3.14.63</t>
  </si>
  <si>
    <t>11.10.39</t>
  </si>
  <si>
    <t>11.11.79</t>
  </si>
  <si>
    <t>12.32.26</t>
  </si>
  <si>
    <t>14.04.60</t>
  </si>
  <si>
    <t>14.17.66</t>
  </si>
  <si>
    <t>14.21.76</t>
  </si>
  <si>
    <t>14.39.63</t>
  </si>
  <si>
    <t>15.03.65</t>
  </si>
  <si>
    <t>15.09.87</t>
  </si>
  <si>
    <t>15.20.68</t>
  </si>
  <si>
    <t>15.21.60</t>
  </si>
  <si>
    <t>15.23.34</t>
  </si>
  <si>
    <t>16.22.37</t>
  </si>
  <si>
    <t>16.31.16</t>
  </si>
  <si>
    <t>5.13.74</t>
  </si>
  <si>
    <t>5.18.51</t>
  </si>
  <si>
    <t>5.19.79</t>
  </si>
  <si>
    <t>5.44.16</t>
  </si>
  <si>
    <t>6.09.58</t>
  </si>
  <si>
    <t>6.31.35</t>
  </si>
  <si>
    <t>5.02.28</t>
  </si>
  <si>
    <t>5.03.14</t>
  </si>
  <si>
    <t>5.04.21</t>
  </si>
  <si>
    <t>5.12.29</t>
  </si>
  <si>
    <t>5.21.19</t>
  </si>
  <si>
    <t>5.32.38</t>
  </si>
  <si>
    <t>5.37.15</t>
  </si>
  <si>
    <t>5.56.59</t>
  </si>
  <si>
    <t>4.26.67</t>
  </si>
  <si>
    <t>4.41.74</t>
  </si>
  <si>
    <t>4.55.57</t>
  </si>
  <si>
    <t>5.17.55</t>
  </si>
  <si>
    <t>5.23.34</t>
  </si>
  <si>
    <t>5.27.84</t>
  </si>
  <si>
    <t>Dominic Dixon</t>
  </si>
  <si>
    <t>2nd best breaks tie</t>
  </si>
  <si>
    <t>Better 2nd Jump</t>
  </si>
  <si>
    <t>7.03.49</t>
  </si>
  <si>
    <t>missing time?  Finish--or anyone see his place in his 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</si>
</sst>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3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Arial"/>
    </font>
    <font>
      <sz val="10"/>
      <color theme="1"/>
      <name val="Arial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Arial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rgb="FFEAF1DD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0" xfId="0" applyFont="1"/>
    <xf numFmtId="0" fontId="2" fillId="3" borderId="4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4" borderId="1" xfId="0" applyFont="1" applyFill="1" applyBorder="1"/>
    <xf numFmtId="0" fontId="2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/>
    <xf numFmtId="0" fontId="2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7" fillId="7" borderId="1" xfId="0" applyFont="1" applyFill="1" applyBorder="1"/>
    <xf numFmtId="0" fontId="2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6" fillId="7" borderId="1" xfId="0" applyFont="1" applyFill="1" applyBorder="1"/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8" borderId="1" xfId="0" applyFont="1" applyFill="1" applyBorder="1"/>
    <xf numFmtId="0" fontId="2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0" fillId="8" borderId="1" xfId="0" applyFont="1" applyFill="1" applyBorder="1"/>
    <xf numFmtId="0" fontId="11" fillId="8" borderId="1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14" fillId="9" borderId="1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right"/>
    </xf>
    <xf numFmtId="43" fontId="14" fillId="9" borderId="1" xfId="0" applyNumberFormat="1" applyFont="1" applyFill="1" applyBorder="1" applyAlignment="1">
      <alignment horizontal="left"/>
    </xf>
    <xf numFmtId="0" fontId="14" fillId="0" borderId="0" xfId="0" applyFont="1"/>
    <xf numFmtId="0" fontId="14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/>
    <xf numFmtId="0" fontId="2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left"/>
    </xf>
    <xf numFmtId="0" fontId="15" fillId="0" borderId="10" xfId="0" applyFont="1" applyBorder="1" applyAlignment="1">
      <alignment wrapText="1"/>
    </xf>
    <xf numFmtId="0" fontId="16" fillId="0" borderId="0" xfId="0" applyFont="1"/>
    <xf numFmtId="43" fontId="2" fillId="0" borderId="0" xfId="0" applyNumberFormat="1" applyFont="1" applyAlignment="1">
      <alignment horizontal="right"/>
    </xf>
    <xf numFmtId="0" fontId="17" fillId="9" borderId="4" xfId="0" applyFont="1" applyFill="1" applyBorder="1"/>
    <xf numFmtId="0" fontId="6" fillId="9" borderId="4" xfId="0" applyFont="1" applyFill="1" applyBorder="1"/>
    <xf numFmtId="0" fontId="6" fillId="9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right"/>
    </xf>
    <xf numFmtId="0" fontId="2" fillId="9" borderId="4" xfId="0" applyFont="1" applyFill="1" applyBorder="1"/>
    <xf numFmtId="0" fontId="14" fillId="9" borderId="4" xfId="0" applyFont="1" applyFill="1" applyBorder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2" fillId="10" borderId="4" xfId="0" applyFont="1" applyFill="1" applyBorder="1"/>
    <xf numFmtId="0" fontId="17" fillId="10" borderId="4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right"/>
    </xf>
    <xf numFmtId="0" fontId="19" fillId="10" borderId="1" xfId="0" applyFont="1" applyFill="1" applyBorder="1" applyAlignment="1">
      <alignment horizontal="center"/>
    </xf>
    <xf numFmtId="0" fontId="19" fillId="10" borderId="4" xfId="0" applyFont="1" applyFill="1" applyBorder="1" applyAlignment="1">
      <alignment horizontal="center"/>
    </xf>
    <xf numFmtId="0" fontId="17" fillId="0" borderId="0" xfId="0" applyFont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right"/>
    </xf>
    <xf numFmtId="0" fontId="20" fillId="0" borderId="0" xfId="0" applyFont="1"/>
    <xf numFmtId="0" fontId="20" fillId="10" borderId="1" xfId="0" applyFont="1" applyFill="1" applyBorder="1" applyAlignment="1">
      <alignment horizontal="lef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10" borderId="4" xfId="0" applyFont="1" applyFill="1" applyBorder="1"/>
    <xf numFmtId="0" fontId="6" fillId="1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0" fillId="9" borderId="1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3" fillId="9" borderId="1" xfId="0" applyFont="1" applyFill="1" applyBorder="1" applyAlignment="1">
      <alignment horizontal="left"/>
    </xf>
    <xf numFmtId="0" fontId="23" fillId="0" borderId="0" xfId="0" applyFont="1"/>
    <xf numFmtId="0" fontId="23" fillId="0" borderId="1" xfId="0" applyFont="1" applyBorder="1" applyAlignment="1">
      <alignment horizontal="left"/>
    </xf>
    <xf numFmtId="0" fontId="2" fillId="10" borderId="13" xfId="0" applyFont="1" applyFill="1" applyBorder="1"/>
    <xf numFmtId="0" fontId="24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11" borderId="1" xfId="0" applyFont="1" applyFill="1" applyBorder="1"/>
    <xf numFmtId="0" fontId="24" fillId="10" borderId="1" xfId="0" applyFont="1" applyFill="1" applyBorder="1" applyAlignment="1">
      <alignment horizontal="left"/>
    </xf>
    <xf numFmtId="164" fontId="13" fillId="10" borderId="1" xfId="0" applyNumberFormat="1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" fillId="9" borderId="1" xfId="0" applyFont="1" applyFill="1" applyBorder="1" applyAlignment="1">
      <alignment horizontal="left"/>
    </xf>
    <xf numFmtId="0" fontId="6" fillId="9" borderId="14" xfId="0" applyFont="1" applyFill="1" applyBorder="1"/>
    <xf numFmtId="0" fontId="6" fillId="9" borderId="15" xfId="0" applyFont="1" applyFill="1" applyBorder="1"/>
    <xf numFmtId="0" fontId="2" fillId="9" borderId="4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left"/>
    </xf>
    <xf numFmtId="0" fontId="6" fillId="9" borderId="18" xfId="0" applyFont="1" applyFill="1" applyBorder="1" applyAlignment="1">
      <alignment horizontal="center"/>
    </xf>
    <xf numFmtId="0" fontId="28" fillId="9" borderId="4" xfId="0" applyFont="1" applyFill="1" applyBorder="1"/>
    <xf numFmtId="0" fontId="6" fillId="7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0" fontId="31" fillId="0" borderId="22" xfId="0" applyFont="1" applyBorder="1" applyAlignment="1">
      <alignment wrapText="1"/>
    </xf>
    <xf numFmtId="0" fontId="6" fillId="9" borderId="23" xfId="0" applyFont="1" applyFill="1" applyBorder="1"/>
    <xf numFmtId="1" fontId="6" fillId="9" borderId="24" xfId="0" applyNumberFormat="1" applyFont="1" applyFill="1" applyBorder="1"/>
    <xf numFmtId="1" fontId="2" fillId="0" borderId="0" xfId="0" applyNumberFormat="1" applyFont="1"/>
    <xf numFmtId="1" fontId="6" fillId="0" borderId="0" xfId="0" applyNumberFormat="1" applyFont="1"/>
    <xf numFmtId="0" fontId="32" fillId="0" borderId="0" xfId="0" applyFont="1"/>
    <xf numFmtId="0" fontId="6" fillId="9" borderId="24" xfId="0" applyFont="1" applyFill="1" applyBorder="1"/>
    <xf numFmtId="0" fontId="2" fillId="0" borderId="11" xfId="0" applyFont="1" applyBorder="1" applyAlignment="1">
      <alignment horizontal="right"/>
    </xf>
    <xf numFmtId="0" fontId="2" fillId="10" borderId="12" xfId="0" applyFont="1" applyFill="1" applyBorder="1" applyAlignment="1">
      <alignment horizontal="right"/>
    </xf>
    <xf numFmtId="0" fontId="2" fillId="0" borderId="4" xfId="0" applyFont="1" applyBorder="1"/>
    <xf numFmtId="0" fontId="2" fillId="10" borderId="0" xfId="0" applyFont="1" applyFill="1"/>
    <xf numFmtId="0" fontId="2" fillId="10" borderId="17" xfId="0" applyFont="1" applyFill="1" applyBorder="1"/>
    <xf numFmtId="0" fontId="17" fillId="10" borderId="17" xfId="0" applyFont="1" applyFill="1" applyBorder="1"/>
    <xf numFmtId="0" fontId="19" fillId="10" borderId="17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14" fillId="12" borderId="1" xfId="0" applyFont="1" applyFill="1" applyBorder="1" applyAlignment="1">
      <alignment horizontal="left"/>
    </xf>
    <xf numFmtId="0" fontId="6" fillId="0" borderId="4" xfId="0" applyFont="1" applyBorder="1"/>
    <xf numFmtId="0" fontId="6" fillId="10" borderId="0" xfId="0" applyFont="1" applyFill="1"/>
    <xf numFmtId="0" fontId="0" fillId="0" borderId="4" xfId="0" applyBorder="1"/>
    <xf numFmtId="0" fontId="6" fillId="10" borderId="17" xfId="0" applyFont="1" applyFill="1" applyBorder="1"/>
    <xf numFmtId="0" fontId="15" fillId="0" borderId="1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10" borderId="1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" xfId="0" applyBorder="1"/>
    <xf numFmtId="0" fontId="13" fillId="1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10" borderId="0" xfId="0" applyFont="1" applyFill="1" applyAlignment="1">
      <alignment horizontal="center"/>
    </xf>
    <xf numFmtId="0" fontId="0" fillId="0" borderId="11" xfId="0" applyBorder="1"/>
    <xf numFmtId="0" fontId="2" fillId="11" borderId="0" xfId="0" applyFont="1" applyFill="1"/>
    <xf numFmtId="0" fontId="20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6" fillId="13" borderId="4" xfId="0" applyFont="1" applyFill="1" applyBorder="1"/>
    <xf numFmtId="0" fontId="6" fillId="13" borderId="1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right"/>
    </xf>
    <xf numFmtId="0" fontId="6" fillId="12" borderId="4" xfId="0" applyFont="1" applyFill="1" applyBorder="1"/>
    <xf numFmtId="0" fontId="6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0" fontId="2" fillId="12" borderId="11" xfId="0" applyFont="1" applyFill="1" applyBorder="1" applyAlignment="1">
      <alignment horizontal="right"/>
    </xf>
    <xf numFmtId="0" fontId="2" fillId="12" borderId="4" xfId="0" applyFont="1" applyFill="1" applyBorder="1"/>
    <xf numFmtId="0" fontId="2" fillId="12" borderId="1" xfId="0" applyFont="1" applyFill="1" applyBorder="1" applyAlignment="1">
      <alignment horizontal="left"/>
    </xf>
    <xf numFmtId="0" fontId="13" fillId="12" borderId="1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4" borderId="1" xfId="0" applyFont="1" applyFill="1" applyBorder="1"/>
    <xf numFmtId="0" fontId="13" fillId="13" borderId="1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0" fontId="2" fillId="15" borderId="1" xfId="0" applyFont="1" applyFill="1" applyBorder="1"/>
    <xf numFmtId="0" fontId="2" fillId="12" borderId="11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27" fillId="0" borderId="17" xfId="0" applyFont="1" applyBorder="1"/>
    <xf numFmtId="0" fontId="6" fillId="6" borderId="12" xfId="0" applyFont="1" applyFill="1" applyBorder="1" applyAlignment="1">
      <alignment horizontal="center"/>
    </xf>
    <xf numFmtId="0" fontId="27" fillId="0" borderId="19" xfId="0" applyFont="1" applyBorder="1"/>
    <xf numFmtId="0" fontId="30" fillId="0" borderId="21" xfId="0" applyFont="1" applyBorder="1" applyAlignment="1">
      <alignment horizontal="center"/>
    </xf>
    <xf numFmtId="0" fontId="2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574" workbookViewId="0">
      <selection activeCell="G583" sqref="G583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140</v>
      </c>
      <c r="B2" s="10" t="s">
        <v>9</v>
      </c>
      <c r="C2" s="9" t="s">
        <v>10</v>
      </c>
      <c r="D2" s="9" t="s">
        <v>11</v>
      </c>
      <c r="E2" s="9" t="s">
        <v>12</v>
      </c>
      <c r="F2" s="9" t="s">
        <v>13</v>
      </c>
      <c r="G2" s="11" t="s">
        <v>14</v>
      </c>
      <c r="H2" s="12"/>
      <c r="I2" s="13" t="s">
        <v>15</v>
      </c>
      <c r="J2" s="14" t="s">
        <v>16</v>
      </c>
      <c r="K2" s="5"/>
      <c r="L2" s="6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141</v>
      </c>
      <c r="B3" s="10" t="s">
        <v>17</v>
      </c>
      <c r="C3" s="9" t="s">
        <v>10</v>
      </c>
      <c r="D3" s="9" t="s">
        <v>11</v>
      </c>
      <c r="E3" s="9" t="s">
        <v>12</v>
      </c>
      <c r="F3" s="9" t="s">
        <v>13</v>
      </c>
      <c r="G3" s="11" t="s">
        <v>14</v>
      </c>
      <c r="H3" s="12"/>
      <c r="I3" s="13" t="s">
        <v>18</v>
      </c>
      <c r="J3" s="14" t="s">
        <v>19</v>
      </c>
      <c r="K3" s="5"/>
      <c r="L3" s="6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142</v>
      </c>
      <c r="B4" s="10" t="s">
        <v>20</v>
      </c>
      <c r="C4" s="9" t="s">
        <v>10</v>
      </c>
      <c r="D4" s="9" t="s">
        <v>11</v>
      </c>
      <c r="E4" s="9" t="s">
        <v>21</v>
      </c>
      <c r="F4" s="9" t="s">
        <v>13</v>
      </c>
      <c r="G4" s="11" t="s">
        <v>22</v>
      </c>
      <c r="H4" s="12"/>
      <c r="I4" s="13" t="s">
        <v>23</v>
      </c>
      <c r="J4" s="14" t="s">
        <v>24</v>
      </c>
      <c r="K4" s="5"/>
      <c r="L4" s="6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143</v>
      </c>
      <c r="B5" s="10" t="s">
        <v>25</v>
      </c>
      <c r="C5" s="9" t="s">
        <v>10</v>
      </c>
      <c r="D5" s="9" t="s">
        <v>11</v>
      </c>
      <c r="E5" s="9" t="s">
        <v>12</v>
      </c>
      <c r="F5" s="9" t="s">
        <v>13</v>
      </c>
      <c r="G5" s="11" t="s">
        <v>14</v>
      </c>
      <c r="H5" s="12"/>
      <c r="I5" s="13" t="s">
        <v>26</v>
      </c>
      <c r="J5" s="14" t="s">
        <v>27</v>
      </c>
      <c r="K5" s="5"/>
      <c r="L5" s="6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144</v>
      </c>
      <c r="B6" s="10" t="s">
        <v>28</v>
      </c>
      <c r="C6" s="9" t="s">
        <v>10</v>
      </c>
      <c r="D6" s="9" t="s">
        <v>11</v>
      </c>
      <c r="E6" s="9" t="s">
        <v>21</v>
      </c>
      <c r="F6" s="9" t="s">
        <v>13</v>
      </c>
      <c r="G6" s="11" t="s">
        <v>22</v>
      </c>
      <c r="H6" s="12"/>
      <c r="I6" s="13" t="s">
        <v>29</v>
      </c>
      <c r="J6" s="14" t="s">
        <v>30</v>
      </c>
      <c r="K6" s="5"/>
      <c r="L6" s="6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145</v>
      </c>
      <c r="B7" s="10" t="s">
        <v>31</v>
      </c>
      <c r="C7" s="9" t="s">
        <v>10</v>
      </c>
      <c r="D7" s="9" t="s">
        <v>11</v>
      </c>
      <c r="E7" s="9" t="s">
        <v>21</v>
      </c>
      <c r="F7" s="9" t="s">
        <v>13</v>
      </c>
      <c r="G7" s="11" t="s">
        <v>22</v>
      </c>
      <c r="H7" s="12"/>
      <c r="I7" s="13" t="s">
        <v>32</v>
      </c>
      <c r="J7" s="14" t="s">
        <v>33</v>
      </c>
      <c r="K7" s="6"/>
      <c r="L7" s="6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146</v>
      </c>
      <c r="B8" s="10" t="s">
        <v>34</v>
      </c>
      <c r="C8" s="9" t="s">
        <v>10</v>
      </c>
      <c r="D8" s="9" t="s">
        <v>11</v>
      </c>
      <c r="E8" s="9" t="s">
        <v>21</v>
      </c>
      <c r="F8" s="9" t="s">
        <v>13</v>
      </c>
      <c r="G8" s="11" t="s">
        <v>22</v>
      </c>
      <c r="H8" s="12"/>
      <c r="I8" s="13" t="s">
        <v>35</v>
      </c>
      <c r="J8" s="14" t="s">
        <v>36</v>
      </c>
      <c r="K8" s="5"/>
      <c r="L8" s="6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147</v>
      </c>
      <c r="B9" s="10" t="s">
        <v>37</v>
      </c>
      <c r="C9" s="9" t="s">
        <v>10</v>
      </c>
      <c r="D9" s="9" t="s">
        <v>11</v>
      </c>
      <c r="E9" s="9" t="s">
        <v>21</v>
      </c>
      <c r="F9" s="9" t="s">
        <v>13</v>
      </c>
      <c r="G9" s="11" t="s">
        <v>22</v>
      </c>
      <c r="H9" s="12"/>
      <c r="I9" s="13" t="s">
        <v>38</v>
      </c>
      <c r="J9" s="14" t="s">
        <v>39</v>
      </c>
      <c r="K9" s="5"/>
      <c r="L9" s="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148</v>
      </c>
      <c r="B10" s="10" t="s">
        <v>40</v>
      </c>
      <c r="C10" s="9" t="s">
        <v>10</v>
      </c>
      <c r="D10" s="9" t="s">
        <v>11</v>
      </c>
      <c r="E10" s="9" t="s">
        <v>12</v>
      </c>
      <c r="F10" s="9" t="s">
        <v>13</v>
      </c>
      <c r="G10" s="11" t="s">
        <v>14</v>
      </c>
      <c r="H10" s="12"/>
      <c r="I10" s="13" t="s">
        <v>41</v>
      </c>
      <c r="J10" s="14" t="s">
        <v>42</v>
      </c>
      <c r="K10" s="5"/>
      <c r="L10" s="6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149</v>
      </c>
      <c r="B11" s="10" t="s">
        <v>43</v>
      </c>
      <c r="C11" s="9" t="s">
        <v>10</v>
      </c>
      <c r="D11" s="9" t="s">
        <v>11</v>
      </c>
      <c r="E11" s="9" t="s">
        <v>12</v>
      </c>
      <c r="F11" s="9" t="s">
        <v>13</v>
      </c>
      <c r="G11" s="11" t="s">
        <v>14</v>
      </c>
      <c r="H11" s="12"/>
      <c r="I11" s="13" t="s">
        <v>44</v>
      </c>
      <c r="J11" s="14" t="s">
        <v>45</v>
      </c>
      <c r="K11" s="5"/>
      <c r="L11" s="6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150</v>
      </c>
      <c r="B12" s="10" t="s">
        <v>46</v>
      </c>
      <c r="C12" s="9">
        <v>2</v>
      </c>
      <c r="D12" s="9" t="s">
        <v>11</v>
      </c>
      <c r="E12" s="9" t="s">
        <v>12</v>
      </c>
      <c r="F12" s="9" t="s">
        <v>13</v>
      </c>
      <c r="G12" s="11" t="s">
        <v>14</v>
      </c>
      <c r="H12" s="12"/>
      <c r="I12" s="15" t="s">
        <v>47</v>
      </c>
      <c r="J12" s="16" t="s">
        <v>48</v>
      </c>
      <c r="K12" s="5"/>
      <c r="L12" s="6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151</v>
      </c>
      <c r="B13" s="10" t="s">
        <v>49</v>
      </c>
      <c r="C13" s="9">
        <v>2</v>
      </c>
      <c r="D13" s="9" t="s">
        <v>11</v>
      </c>
      <c r="E13" s="9" t="s">
        <v>21</v>
      </c>
      <c r="F13" s="9" t="s">
        <v>13</v>
      </c>
      <c r="G13" s="11" t="s">
        <v>22</v>
      </c>
      <c r="H13" s="12"/>
      <c r="I13" s="13" t="s">
        <v>50</v>
      </c>
      <c r="J13" s="14" t="s">
        <v>51</v>
      </c>
      <c r="K13" s="5"/>
      <c r="L13" s="6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152</v>
      </c>
      <c r="B14" s="10" t="s">
        <v>52</v>
      </c>
      <c r="C14" s="9">
        <v>2</v>
      </c>
      <c r="D14" s="9" t="s">
        <v>11</v>
      </c>
      <c r="E14" s="9" t="s">
        <v>12</v>
      </c>
      <c r="F14" s="9" t="s">
        <v>13</v>
      </c>
      <c r="G14" s="11" t="s">
        <v>14</v>
      </c>
      <c r="H14" s="12"/>
      <c r="I14" s="13" t="s">
        <v>53</v>
      </c>
      <c r="J14" s="14" t="s">
        <v>54</v>
      </c>
      <c r="K14" s="5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153</v>
      </c>
      <c r="B15" s="10" t="s">
        <v>55</v>
      </c>
      <c r="C15" s="9">
        <v>2</v>
      </c>
      <c r="D15" s="9" t="s">
        <v>11</v>
      </c>
      <c r="E15" s="9" t="s">
        <v>21</v>
      </c>
      <c r="F15" s="9" t="s">
        <v>13</v>
      </c>
      <c r="G15" s="11" t="s">
        <v>22</v>
      </c>
      <c r="H15" s="12"/>
      <c r="I15" s="15" t="s">
        <v>56</v>
      </c>
      <c r="J15" s="14" t="s">
        <v>57</v>
      </c>
      <c r="K15" s="5"/>
      <c r="L15" s="6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154</v>
      </c>
      <c r="B16" s="10" t="s">
        <v>58</v>
      </c>
      <c r="C16" s="9">
        <v>2</v>
      </c>
      <c r="D16" s="9" t="s">
        <v>11</v>
      </c>
      <c r="E16" s="9" t="s">
        <v>12</v>
      </c>
      <c r="F16" s="9" t="s">
        <v>13</v>
      </c>
      <c r="G16" s="11" t="s">
        <v>14</v>
      </c>
      <c r="H16" s="12"/>
      <c r="I16" s="13" t="s">
        <v>59</v>
      </c>
      <c r="J16" s="14" t="s">
        <v>60</v>
      </c>
      <c r="K16" s="6"/>
      <c r="L16" s="6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155</v>
      </c>
      <c r="B17" s="10" t="s">
        <v>61</v>
      </c>
      <c r="C17" s="9">
        <v>2</v>
      </c>
      <c r="D17" s="9" t="s">
        <v>11</v>
      </c>
      <c r="E17" s="9" t="s">
        <v>12</v>
      </c>
      <c r="F17" s="9" t="s">
        <v>13</v>
      </c>
      <c r="G17" s="11" t="s">
        <v>14</v>
      </c>
      <c r="H17" s="12"/>
      <c r="I17" s="13" t="s">
        <v>62</v>
      </c>
      <c r="J17" s="14" t="s">
        <v>63</v>
      </c>
      <c r="K17" s="5"/>
      <c r="L17" s="6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156</v>
      </c>
      <c r="B18" s="10" t="s">
        <v>64</v>
      </c>
      <c r="C18" s="9">
        <v>3</v>
      </c>
      <c r="D18" s="9" t="s">
        <v>11</v>
      </c>
      <c r="E18" s="9" t="s">
        <v>12</v>
      </c>
      <c r="F18" s="9" t="s">
        <v>13</v>
      </c>
      <c r="G18" s="11" t="s">
        <v>14</v>
      </c>
      <c r="H18" s="12"/>
      <c r="I18" s="13" t="s">
        <v>65</v>
      </c>
      <c r="J18" s="14" t="s">
        <v>66</v>
      </c>
      <c r="K18" s="5"/>
      <c r="L18" s="6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157</v>
      </c>
      <c r="B19" s="10" t="s">
        <v>67</v>
      </c>
      <c r="C19" s="9">
        <v>3</v>
      </c>
      <c r="D19" s="9" t="s">
        <v>11</v>
      </c>
      <c r="E19" s="9" t="s">
        <v>21</v>
      </c>
      <c r="F19" s="9" t="s">
        <v>13</v>
      </c>
      <c r="G19" s="11" t="s">
        <v>22</v>
      </c>
      <c r="H19" s="12"/>
      <c r="I19" s="13" t="s">
        <v>68</v>
      </c>
      <c r="J19" s="14" t="s">
        <v>11</v>
      </c>
      <c r="K19" s="5"/>
      <c r="L19" s="6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158</v>
      </c>
      <c r="B20" s="10" t="s">
        <v>69</v>
      </c>
      <c r="C20" s="9">
        <v>3</v>
      </c>
      <c r="D20" s="9" t="s">
        <v>11</v>
      </c>
      <c r="E20" s="9" t="s">
        <v>21</v>
      </c>
      <c r="F20" s="9" t="s">
        <v>13</v>
      </c>
      <c r="G20" s="11" t="s">
        <v>22</v>
      </c>
      <c r="H20" s="12"/>
      <c r="I20" s="13" t="s">
        <v>70</v>
      </c>
      <c r="J20" s="14" t="s">
        <v>71</v>
      </c>
      <c r="K20" s="5"/>
      <c r="L20" s="6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159</v>
      </c>
      <c r="B21" s="10" t="s">
        <v>72</v>
      </c>
      <c r="C21" s="9">
        <v>3</v>
      </c>
      <c r="D21" s="9" t="s">
        <v>11</v>
      </c>
      <c r="E21" s="9" t="s">
        <v>21</v>
      </c>
      <c r="F21" s="9" t="s">
        <v>13</v>
      </c>
      <c r="G21" s="11" t="s">
        <v>22</v>
      </c>
      <c r="H21" s="12"/>
      <c r="I21" s="13" t="s">
        <v>73</v>
      </c>
      <c r="J21" s="14" t="s">
        <v>74</v>
      </c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160</v>
      </c>
      <c r="B22" s="10" t="s">
        <v>75</v>
      </c>
      <c r="C22" s="9">
        <v>3</v>
      </c>
      <c r="D22" s="9" t="s">
        <v>11</v>
      </c>
      <c r="E22" s="9" t="s">
        <v>12</v>
      </c>
      <c r="F22" s="9" t="s">
        <v>13</v>
      </c>
      <c r="G22" s="11" t="s">
        <v>14</v>
      </c>
      <c r="H22" s="12"/>
      <c r="I22" s="17" t="s">
        <v>76</v>
      </c>
      <c r="J22" s="16" t="s">
        <v>77</v>
      </c>
      <c r="K22" s="6"/>
      <c r="L22" s="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161</v>
      </c>
      <c r="B23" s="10" t="s">
        <v>78</v>
      </c>
      <c r="C23" s="9">
        <v>3</v>
      </c>
      <c r="D23" s="9" t="s">
        <v>11</v>
      </c>
      <c r="E23" s="9" t="s">
        <v>12</v>
      </c>
      <c r="F23" s="9" t="s">
        <v>13</v>
      </c>
      <c r="G23" s="11" t="s">
        <v>14</v>
      </c>
      <c r="H23" s="12"/>
      <c r="I23" s="13" t="s">
        <v>79</v>
      </c>
      <c r="J23" s="14" t="s">
        <v>80</v>
      </c>
      <c r="K23" s="6"/>
      <c r="L23" s="6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162</v>
      </c>
      <c r="B24" s="10" t="s">
        <v>81</v>
      </c>
      <c r="C24" s="9">
        <v>3</v>
      </c>
      <c r="D24" s="9" t="s">
        <v>11</v>
      </c>
      <c r="E24" s="9" t="s">
        <v>21</v>
      </c>
      <c r="F24" s="9" t="s">
        <v>13</v>
      </c>
      <c r="G24" s="11" t="s">
        <v>22</v>
      </c>
      <c r="H24" s="12"/>
      <c r="I24" s="13" t="s">
        <v>82</v>
      </c>
      <c r="J24" s="14" t="s">
        <v>83</v>
      </c>
      <c r="K24" s="6"/>
      <c r="L24" s="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163</v>
      </c>
      <c r="B25" s="10" t="s">
        <v>84</v>
      </c>
      <c r="C25" s="9">
        <v>3</v>
      </c>
      <c r="D25" s="9" t="s">
        <v>11</v>
      </c>
      <c r="E25" s="9" t="s">
        <v>12</v>
      </c>
      <c r="F25" s="9" t="s">
        <v>13</v>
      </c>
      <c r="G25" s="11" t="s">
        <v>14</v>
      </c>
      <c r="H25" s="12"/>
      <c r="I25" s="2"/>
      <c r="J25" s="2"/>
      <c r="K25" s="2"/>
      <c r="L25" s="2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164</v>
      </c>
      <c r="B26" s="10" t="s">
        <v>85</v>
      </c>
      <c r="C26" s="9">
        <v>4</v>
      </c>
      <c r="D26" s="9" t="s">
        <v>11</v>
      </c>
      <c r="E26" s="9" t="s">
        <v>21</v>
      </c>
      <c r="F26" s="9" t="s">
        <v>13</v>
      </c>
      <c r="G26" s="11" t="s">
        <v>22</v>
      </c>
      <c r="H26" s="12"/>
      <c r="I26" s="2"/>
      <c r="J26" s="2"/>
      <c r="K26" s="2"/>
      <c r="L26" s="2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165</v>
      </c>
      <c r="B27" s="10" t="s">
        <v>86</v>
      </c>
      <c r="C27" s="9">
        <v>4</v>
      </c>
      <c r="D27" s="9" t="s">
        <v>11</v>
      </c>
      <c r="E27" s="9" t="s">
        <v>21</v>
      </c>
      <c r="F27" s="9" t="s">
        <v>13</v>
      </c>
      <c r="G27" s="11" t="s">
        <v>22</v>
      </c>
      <c r="H27" s="12"/>
      <c r="I27" s="18"/>
      <c r="J27" s="19"/>
      <c r="K27" s="19"/>
      <c r="L27" s="20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166</v>
      </c>
      <c r="B28" s="10" t="s">
        <v>87</v>
      </c>
      <c r="C28" s="9">
        <v>4</v>
      </c>
      <c r="D28" s="9" t="s">
        <v>11</v>
      </c>
      <c r="E28" s="9" t="s">
        <v>12</v>
      </c>
      <c r="F28" s="9" t="s">
        <v>13</v>
      </c>
      <c r="G28" s="11" t="s">
        <v>14</v>
      </c>
      <c r="H28" s="12"/>
      <c r="I28" s="2"/>
      <c r="J28" s="2"/>
      <c r="K28" s="2"/>
      <c r="L28" s="2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167</v>
      </c>
      <c r="B29" s="10" t="s">
        <v>88</v>
      </c>
      <c r="C29" s="9">
        <v>5</v>
      </c>
      <c r="D29" s="9" t="s">
        <v>11</v>
      </c>
      <c r="E29" s="9" t="s">
        <v>21</v>
      </c>
      <c r="F29" s="9" t="s">
        <v>89</v>
      </c>
      <c r="G29" s="11" t="s">
        <v>90</v>
      </c>
      <c r="H29" s="12"/>
      <c r="I29" s="2"/>
      <c r="J29" s="2"/>
      <c r="K29" s="2"/>
      <c r="L29" s="2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168</v>
      </c>
      <c r="B30" s="10" t="s">
        <v>91</v>
      </c>
      <c r="C30" s="9">
        <v>5</v>
      </c>
      <c r="D30" s="9" t="s">
        <v>11</v>
      </c>
      <c r="E30" s="9" t="s">
        <v>21</v>
      </c>
      <c r="F30" s="9" t="s">
        <v>89</v>
      </c>
      <c r="G30" s="11" t="s">
        <v>90</v>
      </c>
      <c r="H30" s="12"/>
      <c r="I30" s="21"/>
      <c r="J30" s="22"/>
      <c r="K30" s="22"/>
      <c r="L30" s="23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169</v>
      </c>
      <c r="B31" s="10" t="s">
        <v>92</v>
      </c>
      <c r="C31" s="9">
        <v>5</v>
      </c>
      <c r="D31" s="9" t="s">
        <v>11</v>
      </c>
      <c r="E31" s="9" t="s">
        <v>12</v>
      </c>
      <c r="F31" s="9" t="s">
        <v>89</v>
      </c>
      <c r="G31" s="11" t="s">
        <v>93</v>
      </c>
      <c r="H31" s="12"/>
      <c r="I31" s="2"/>
      <c r="J31" s="2"/>
      <c r="K31" s="2"/>
      <c r="L31" s="2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170</v>
      </c>
      <c r="B32" s="10" t="s">
        <v>94</v>
      </c>
      <c r="C32" s="9">
        <v>5</v>
      </c>
      <c r="D32" s="9" t="s">
        <v>11</v>
      </c>
      <c r="E32" s="9" t="s">
        <v>12</v>
      </c>
      <c r="F32" s="9" t="s">
        <v>89</v>
      </c>
      <c r="G32" s="11" t="s">
        <v>93</v>
      </c>
      <c r="H32" s="12"/>
      <c r="I32" s="24"/>
      <c r="J32" s="24"/>
      <c r="K32" s="24"/>
      <c r="L32" s="24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171</v>
      </c>
      <c r="B33" s="10" t="s">
        <v>95</v>
      </c>
      <c r="C33" s="9">
        <v>5</v>
      </c>
      <c r="D33" s="9" t="s">
        <v>11</v>
      </c>
      <c r="E33" s="9" t="s">
        <v>12</v>
      </c>
      <c r="F33" s="9" t="s">
        <v>89</v>
      </c>
      <c r="G33" s="11" t="s">
        <v>93</v>
      </c>
      <c r="H33" s="12"/>
      <c r="I33" s="2"/>
      <c r="J33" s="2"/>
      <c r="K33" s="2"/>
      <c r="L33" s="2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172</v>
      </c>
      <c r="B34" s="10" t="s">
        <v>96</v>
      </c>
      <c r="C34" s="9">
        <v>6</v>
      </c>
      <c r="D34" s="9" t="s">
        <v>11</v>
      </c>
      <c r="E34" s="9" t="s">
        <v>21</v>
      </c>
      <c r="F34" s="9" t="s">
        <v>89</v>
      </c>
      <c r="G34" s="11" t="s">
        <v>90</v>
      </c>
      <c r="H34" s="12"/>
      <c r="I34" s="2"/>
      <c r="J34" s="2"/>
      <c r="K34" s="2"/>
      <c r="L34" s="2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220</v>
      </c>
      <c r="B35" s="10" t="s">
        <v>97</v>
      </c>
      <c r="C35" s="9">
        <v>6</v>
      </c>
      <c r="D35" s="9" t="s">
        <v>57</v>
      </c>
      <c r="E35" s="9" t="s">
        <v>12</v>
      </c>
      <c r="F35" s="9" t="s">
        <v>89</v>
      </c>
      <c r="G35" s="11" t="s">
        <v>93</v>
      </c>
      <c r="H35" s="12"/>
      <c r="I35" s="25"/>
      <c r="J35" s="26"/>
      <c r="K35" s="26"/>
      <c r="L35" s="27"/>
      <c r="M35" s="2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221</v>
      </c>
      <c r="B36" s="10" t="s">
        <v>98</v>
      </c>
      <c r="C36" s="9">
        <v>5</v>
      </c>
      <c r="D36" s="9" t="s">
        <v>57</v>
      </c>
      <c r="E36" s="9" t="s">
        <v>12</v>
      </c>
      <c r="F36" s="9" t="s">
        <v>89</v>
      </c>
      <c r="G36" s="11" t="s">
        <v>93</v>
      </c>
      <c r="H36" s="12"/>
      <c r="I36" s="26"/>
      <c r="J36" s="26"/>
      <c r="K36" s="26"/>
      <c r="L36" s="26"/>
      <c r="M36" s="29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222</v>
      </c>
      <c r="B37" s="10" t="s">
        <v>99</v>
      </c>
      <c r="C37" s="9">
        <v>4</v>
      </c>
      <c r="D37" s="9" t="s">
        <v>57</v>
      </c>
      <c r="E37" s="9" t="s">
        <v>21</v>
      </c>
      <c r="F37" s="9" t="s">
        <v>13</v>
      </c>
      <c r="G37" s="11" t="s">
        <v>22</v>
      </c>
      <c r="H37" s="12"/>
      <c r="I37" s="30"/>
      <c r="J37" s="26"/>
      <c r="K37" s="26"/>
      <c r="L37" s="26"/>
      <c r="M37" s="31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223</v>
      </c>
      <c r="B38" s="10" t="s">
        <v>100</v>
      </c>
      <c r="C38" s="9">
        <v>4</v>
      </c>
      <c r="D38" s="9" t="s">
        <v>57</v>
      </c>
      <c r="E38" s="9" t="s">
        <v>21</v>
      </c>
      <c r="F38" s="9" t="s">
        <v>13</v>
      </c>
      <c r="G38" s="11" t="s">
        <v>22</v>
      </c>
      <c r="H38" s="12"/>
      <c r="I38" s="30"/>
      <c r="J38" s="26"/>
      <c r="K38" s="26"/>
      <c r="L38" s="26"/>
      <c r="M38" s="31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224</v>
      </c>
      <c r="B39" s="10" t="s">
        <v>101</v>
      </c>
      <c r="C39" s="9">
        <v>5</v>
      </c>
      <c r="D39" s="9" t="s">
        <v>57</v>
      </c>
      <c r="E39" s="9" t="s">
        <v>12</v>
      </c>
      <c r="F39" s="9" t="s">
        <v>89</v>
      </c>
      <c r="G39" s="11" t="s">
        <v>93</v>
      </c>
      <c r="H39" s="12"/>
      <c r="I39" s="30"/>
      <c r="J39" s="26"/>
      <c r="K39" s="26"/>
      <c r="L39" s="26"/>
      <c r="M39" s="31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225</v>
      </c>
      <c r="B40" s="10" t="s">
        <v>102</v>
      </c>
      <c r="C40" s="9">
        <v>6</v>
      </c>
      <c r="D40" s="9" t="s">
        <v>57</v>
      </c>
      <c r="E40" s="9" t="s">
        <v>12</v>
      </c>
      <c r="F40" s="9" t="s">
        <v>89</v>
      </c>
      <c r="G40" s="11" t="s">
        <v>93</v>
      </c>
      <c r="H40" s="12"/>
      <c r="I40" s="30"/>
      <c r="J40" s="26"/>
      <c r="K40" s="26"/>
      <c r="L40" s="26"/>
      <c r="M40" s="31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226</v>
      </c>
      <c r="B41" s="10" t="s">
        <v>103</v>
      </c>
      <c r="C41" s="9">
        <v>4</v>
      </c>
      <c r="D41" s="9" t="s">
        <v>57</v>
      </c>
      <c r="E41" s="9" t="s">
        <v>21</v>
      </c>
      <c r="F41" s="9" t="s">
        <v>13</v>
      </c>
      <c r="G41" s="11" t="s">
        <v>22</v>
      </c>
      <c r="H41" s="12"/>
      <c r="I41" s="30"/>
      <c r="J41" s="26"/>
      <c r="K41" s="26"/>
      <c r="L41" s="26"/>
      <c r="M41" s="31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227</v>
      </c>
      <c r="B42" s="10" t="s">
        <v>104</v>
      </c>
      <c r="C42" s="9">
        <v>6</v>
      </c>
      <c r="D42" s="9" t="s">
        <v>57</v>
      </c>
      <c r="E42" s="9" t="s">
        <v>21</v>
      </c>
      <c r="F42" s="9" t="s">
        <v>89</v>
      </c>
      <c r="G42" s="11" t="s">
        <v>90</v>
      </c>
      <c r="H42" s="12"/>
      <c r="I42" s="30"/>
      <c r="J42" s="26"/>
      <c r="K42" s="26"/>
      <c r="L42" s="26"/>
      <c r="M42" s="31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228</v>
      </c>
      <c r="B43" s="10" t="s">
        <v>105</v>
      </c>
      <c r="C43" s="9">
        <v>4</v>
      </c>
      <c r="D43" s="9" t="s">
        <v>57</v>
      </c>
      <c r="E43" s="9" t="s">
        <v>21</v>
      </c>
      <c r="F43" s="9" t="s">
        <v>13</v>
      </c>
      <c r="G43" s="11" t="s">
        <v>22</v>
      </c>
      <c r="H43" s="12"/>
      <c r="I43" s="30"/>
      <c r="J43" s="26"/>
      <c r="K43" s="26"/>
      <c r="L43" s="26"/>
      <c r="M43" s="31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229</v>
      </c>
      <c r="B44" s="10" t="s">
        <v>106</v>
      </c>
      <c r="C44" s="9">
        <v>5</v>
      </c>
      <c r="D44" s="9" t="s">
        <v>57</v>
      </c>
      <c r="E44" s="9" t="s">
        <v>12</v>
      </c>
      <c r="F44" s="9" t="s">
        <v>89</v>
      </c>
      <c r="G44" s="11" t="s">
        <v>93</v>
      </c>
      <c r="H44" s="12"/>
      <c r="I44" s="30"/>
      <c r="J44" s="26"/>
      <c r="K44" s="26"/>
      <c r="L44" s="26"/>
      <c r="M44" s="32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230</v>
      </c>
      <c r="B45" s="10" t="s">
        <v>107</v>
      </c>
      <c r="C45" s="9">
        <v>6</v>
      </c>
      <c r="D45" s="9" t="s">
        <v>57</v>
      </c>
      <c r="E45" s="9" t="s">
        <v>12</v>
      </c>
      <c r="F45" s="9" t="s">
        <v>89</v>
      </c>
      <c r="G45" s="11" t="s">
        <v>93</v>
      </c>
      <c r="H45" s="12"/>
      <c r="I45" s="2"/>
      <c r="J45" s="2"/>
      <c r="K45" s="2"/>
      <c r="L45" s="2"/>
      <c r="M45" s="33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231</v>
      </c>
      <c r="B46" s="10" t="s">
        <v>108</v>
      </c>
      <c r="C46" s="9">
        <v>6</v>
      </c>
      <c r="D46" s="9" t="s">
        <v>57</v>
      </c>
      <c r="E46" s="9" t="s">
        <v>12</v>
      </c>
      <c r="F46" s="9" t="s">
        <v>89</v>
      </c>
      <c r="G46" s="11" t="s">
        <v>93</v>
      </c>
      <c r="H46" s="12"/>
      <c r="I46" s="34"/>
      <c r="J46" s="35"/>
      <c r="K46" s="35"/>
      <c r="L46" s="36"/>
      <c r="M46" s="37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232</v>
      </c>
      <c r="B47" s="10" t="s">
        <v>109</v>
      </c>
      <c r="C47" s="9">
        <v>5</v>
      </c>
      <c r="D47" s="9" t="s">
        <v>57</v>
      </c>
      <c r="E47" s="9" t="s">
        <v>12</v>
      </c>
      <c r="F47" s="9" t="s">
        <v>89</v>
      </c>
      <c r="G47" s="11" t="s">
        <v>93</v>
      </c>
      <c r="H47" s="12"/>
      <c r="I47" s="34"/>
      <c r="J47" s="35"/>
      <c r="K47" s="35"/>
      <c r="L47" s="36"/>
      <c r="M47" s="3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233</v>
      </c>
      <c r="B48" s="10" t="s">
        <v>110</v>
      </c>
      <c r="C48" s="9">
        <v>5</v>
      </c>
      <c r="D48" s="9" t="s">
        <v>57</v>
      </c>
      <c r="E48" s="9" t="s">
        <v>12</v>
      </c>
      <c r="F48" s="9" t="s">
        <v>89</v>
      </c>
      <c r="G48" s="11" t="s">
        <v>93</v>
      </c>
      <c r="H48" s="12"/>
      <c r="I48" s="34"/>
      <c r="J48" s="35"/>
      <c r="K48" s="35"/>
      <c r="L48" s="36"/>
      <c r="M48" s="3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234</v>
      </c>
      <c r="B49" s="10" t="s">
        <v>111</v>
      </c>
      <c r="C49" s="9">
        <v>3</v>
      </c>
      <c r="D49" s="9" t="s">
        <v>57</v>
      </c>
      <c r="E49" s="9" t="s">
        <v>21</v>
      </c>
      <c r="F49" s="9" t="s">
        <v>13</v>
      </c>
      <c r="G49" s="11" t="s">
        <v>22</v>
      </c>
      <c r="H49" s="12"/>
      <c r="I49" s="35"/>
      <c r="J49" s="35"/>
      <c r="K49" s="35"/>
      <c r="L49" s="35"/>
      <c r="M49" s="39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235</v>
      </c>
      <c r="B50" s="10" t="s">
        <v>112</v>
      </c>
      <c r="C50" s="9">
        <v>2</v>
      </c>
      <c r="D50" s="9" t="s">
        <v>57</v>
      </c>
      <c r="E50" s="9" t="s">
        <v>12</v>
      </c>
      <c r="F50" s="9" t="s">
        <v>13</v>
      </c>
      <c r="G50" s="11" t="s">
        <v>14</v>
      </c>
      <c r="H50" s="12"/>
      <c r="I50" s="40"/>
      <c r="J50" s="35"/>
      <c r="K50" s="35"/>
      <c r="L50" s="41"/>
      <c r="M50" s="42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236</v>
      </c>
      <c r="B51" s="10" t="s">
        <v>113</v>
      </c>
      <c r="C51" s="9">
        <v>6</v>
      </c>
      <c r="D51" s="9" t="s">
        <v>57</v>
      </c>
      <c r="E51" s="9" t="s">
        <v>21</v>
      </c>
      <c r="F51" s="9" t="s">
        <v>89</v>
      </c>
      <c r="G51" s="11" t="s">
        <v>90</v>
      </c>
      <c r="H51" s="12"/>
      <c r="I51" s="2"/>
      <c r="J51" s="2"/>
      <c r="K51" s="2"/>
      <c r="L51" s="2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237</v>
      </c>
      <c r="B52" s="10" t="s">
        <v>114</v>
      </c>
      <c r="C52" s="9">
        <v>6</v>
      </c>
      <c r="D52" s="9" t="s">
        <v>57</v>
      </c>
      <c r="E52" s="9" t="s">
        <v>21</v>
      </c>
      <c r="F52" s="9" t="s">
        <v>89</v>
      </c>
      <c r="G52" s="11" t="s">
        <v>90</v>
      </c>
      <c r="H52" s="12"/>
      <c r="I52" s="2"/>
      <c r="J52" s="2"/>
      <c r="K52" s="2"/>
      <c r="L52" s="2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238</v>
      </c>
      <c r="B53" s="10" t="s">
        <v>115</v>
      </c>
      <c r="C53" s="9">
        <v>6</v>
      </c>
      <c r="D53" s="9" t="s">
        <v>57</v>
      </c>
      <c r="E53" s="9" t="s">
        <v>21</v>
      </c>
      <c r="F53" s="9" t="s">
        <v>89</v>
      </c>
      <c r="G53" s="11" t="s">
        <v>90</v>
      </c>
      <c r="H53" s="12"/>
      <c r="I53" s="2"/>
      <c r="J53" s="2"/>
      <c r="K53" s="2"/>
      <c r="L53" s="2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470</v>
      </c>
      <c r="B54" s="10" t="s">
        <v>116</v>
      </c>
      <c r="C54" s="9">
        <v>3</v>
      </c>
      <c r="D54" s="9" t="s">
        <v>24</v>
      </c>
      <c r="E54" s="9" t="s">
        <v>21</v>
      </c>
      <c r="F54" s="9" t="s">
        <v>13</v>
      </c>
      <c r="G54" s="11" t="s">
        <v>22</v>
      </c>
      <c r="H54" s="12"/>
      <c r="I54" s="2"/>
      <c r="J54" s="2"/>
      <c r="K54" s="2"/>
      <c r="L54" s="2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471</v>
      </c>
      <c r="B55" s="10" t="s">
        <v>117</v>
      </c>
      <c r="C55" s="9">
        <v>3</v>
      </c>
      <c r="D55" s="9" t="s">
        <v>24</v>
      </c>
      <c r="E55" s="9" t="s">
        <v>21</v>
      </c>
      <c r="F55" s="9" t="s">
        <v>13</v>
      </c>
      <c r="G55" s="11" t="s">
        <v>22</v>
      </c>
      <c r="H55" s="12"/>
      <c r="I55" s="2"/>
      <c r="J55" s="2"/>
      <c r="K55" s="2"/>
      <c r="L55" s="2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472</v>
      </c>
      <c r="B56" s="10" t="s">
        <v>118</v>
      </c>
      <c r="C56" s="9">
        <v>3</v>
      </c>
      <c r="D56" s="9" t="s">
        <v>24</v>
      </c>
      <c r="E56" s="9" t="s">
        <v>12</v>
      </c>
      <c r="F56" s="9" t="s">
        <v>13</v>
      </c>
      <c r="G56" s="11" t="s">
        <v>14</v>
      </c>
      <c r="H56" s="12"/>
      <c r="I56" s="2"/>
      <c r="J56" s="2"/>
      <c r="K56" s="2"/>
      <c r="L56" s="2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473</v>
      </c>
      <c r="B57" s="10" t="s">
        <v>119</v>
      </c>
      <c r="C57" s="9">
        <v>4</v>
      </c>
      <c r="D57" s="9" t="s">
        <v>24</v>
      </c>
      <c r="E57" s="9" t="s">
        <v>12</v>
      </c>
      <c r="F57" s="9" t="s">
        <v>13</v>
      </c>
      <c r="G57" s="11" t="s">
        <v>14</v>
      </c>
      <c r="H57" s="12"/>
      <c r="I57" s="2"/>
      <c r="J57" s="2"/>
      <c r="K57" s="2"/>
      <c r="L57" s="2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474</v>
      </c>
      <c r="B58" s="10" t="s">
        <v>120</v>
      </c>
      <c r="C58" s="9">
        <v>4</v>
      </c>
      <c r="D58" s="9" t="s">
        <v>24</v>
      </c>
      <c r="E58" s="9" t="s">
        <v>21</v>
      </c>
      <c r="F58" s="9" t="s">
        <v>13</v>
      </c>
      <c r="G58" s="11" t="s">
        <v>22</v>
      </c>
      <c r="H58" s="12"/>
      <c r="I58" s="2"/>
      <c r="J58" s="2"/>
      <c r="K58" s="2"/>
      <c r="L58" s="2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475</v>
      </c>
      <c r="B59" s="10" t="s">
        <v>121</v>
      </c>
      <c r="C59" s="9">
        <v>4</v>
      </c>
      <c r="D59" s="9" t="s">
        <v>24</v>
      </c>
      <c r="E59" s="9" t="s">
        <v>21</v>
      </c>
      <c r="F59" s="9" t="s">
        <v>13</v>
      </c>
      <c r="G59" s="11" t="s">
        <v>22</v>
      </c>
      <c r="H59" s="12"/>
      <c r="I59" s="2"/>
      <c r="J59" s="2"/>
      <c r="K59" s="2"/>
      <c r="L59" s="2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476</v>
      </c>
      <c r="B60" s="10" t="s">
        <v>122</v>
      </c>
      <c r="C60" s="9">
        <v>4</v>
      </c>
      <c r="D60" s="9" t="s">
        <v>24</v>
      </c>
      <c r="E60" s="9" t="s">
        <v>21</v>
      </c>
      <c r="F60" s="9" t="s">
        <v>13</v>
      </c>
      <c r="G60" s="11" t="s">
        <v>22</v>
      </c>
      <c r="H60" s="12"/>
      <c r="I60" s="2"/>
      <c r="J60" s="2"/>
      <c r="K60" s="2"/>
      <c r="L60" s="2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477</v>
      </c>
      <c r="B61" s="10" t="s">
        <v>123</v>
      </c>
      <c r="C61" s="9">
        <v>4</v>
      </c>
      <c r="D61" s="9" t="s">
        <v>24</v>
      </c>
      <c r="E61" s="9" t="s">
        <v>12</v>
      </c>
      <c r="F61" s="9" t="s">
        <v>13</v>
      </c>
      <c r="G61" s="11" t="s">
        <v>14</v>
      </c>
      <c r="H61" s="12"/>
      <c r="I61" s="2"/>
      <c r="J61" s="2"/>
      <c r="K61" s="2"/>
      <c r="L61" s="2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478</v>
      </c>
      <c r="B62" s="10" t="s">
        <v>124</v>
      </c>
      <c r="C62" s="9">
        <v>4</v>
      </c>
      <c r="D62" s="9" t="s">
        <v>24</v>
      </c>
      <c r="E62" s="9" t="s">
        <v>21</v>
      </c>
      <c r="F62" s="9" t="s">
        <v>13</v>
      </c>
      <c r="G62" s="11" t="s">
        <v>22</v>
      </c>
      <c r="H62" s="12"/>
      <c r="I62" s="2"/>
      <c r="J62" s="2"/>
      <c r="K62" s="2"/>
      <c r="L62" s="2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479</v>
      </c>
      <c r="B63" s="10" t="s">
        <v>125</v>
      </c>
      <c r="C63" s="9">
        <v>4</v>
      </c>
      <c r="D63" s="9" t="s">
        <v>24</v>
      </c>
      <c r="E63" s="9" t="s">
        <v>21</v>
      </c>
      <c r="F63" s="9" t="s">
        <v>13</v>
      </c>
      <c r="G63" s="11" t="s">
        <v>22</v>
      </c>
      <c r="H63" s="12"/>
      <c r="I63" s="2"/>
      <c r="J63" s="2"/>
      <c r="K63" s="2"/>
      <c r="L63" s="2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480</v>
      </c>
      <c r="B64" s="10" t="s">
        <v>126</v>
      </c>
      <c r="C64" s="9">
        <v>4</v>
      </c>
      <c r="D64" s="9" t="s">
        <v>24</v>
      </c>
      <c r="E64" s="9" t="s">
        <v>21</v>
      </c>
      <c r="F64" s="9" t="s">
        <v>13</v>
      </c>
      <c r="G64" s="11" t="s">
        <v>22</v>
      </c>
      <c r="H64" s="12"/>
      <c r="I64" s="2"/>
      <c r="J64" s="2"/>
      <c r="K64" s="2"/>
      <c r="L64" s="2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481</v>
      </c>
      <c r="B65" s="10" t="s">
        <v>127</v>
      </c>
      <c r="C65" s="9">
        <v>5</v>
      </c>
      <c r="D65" s="9" t="s">
        <v>24</v>
      </c>
      <c r="E65" s="9" t="s">
        <v>12</v>
      </c>
      <c r="F65" s="9" t="s">
        <v>89</v>
      </c>
      <c r="G65" s="11" t="s">
        <v>93</v>
      </c>
      <c r="H65" s="12"/>
      <c r="I65" s="2"/>
      <c r="J65" s="2"/>
      <c r="K65" s="2"/>
      <c r="L65" s="2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482</v>
      </c>
      <c r="B66" s="10" t="s">
        <v>128</v>
      </c>
      <c r="C66" s="9">
        <v>5</v>
      </c>
      <c r="D66" s="9" t="s">
        <v>24</v>
      </c>
      <c r="E66" s="9" t="s">
        <v>12</v>
      </c>
      <c r="F66" s="9" t="s">
        <v>89</v>
      </c>
      <c r="G66" s="11" t="s">
        <v>93</v>
      </c>
      <c r="H66" s="12"/>
      <c r="I66" s="2"/>
      <c r="J66" s="2"/>
      <c r="K66" s="2"/>
      <c r="L66" s="2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483</v>
      </c>
      <c r="B67" s="10" t="s">
        <v>129</v>
      </c>
      <c r="C67" s="9">
        <v>5</v>
      </c>
      <c r="D67" s="9" t="s">
        <v>24</v>
      </c>
      <c r="E67" s="9" t="s">
        <v>12</v>
      </c>
      <c r="F67" s="9" t="s">
        <v>89</v>
      </c>
      <c r="G67" s="11" t="s">
        <v>93</v>
      </c>
      <c r="H67" s="12"/>
      <c r="I67" s="2"/>
      <c r="J67" s="2"/>
      <c r="K67" s="2"/>
      <c r="L67" s="2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484</v>
      </c>
      <c r="B68" s="10" t="s">
        <v>130</v>
      </c>
      <c r="C68" s="9">
        <v>5</v>
      </c>
      <c r="D68" s="9" t="s">
        <v>24</v>
      </c>
      <c r="E68" s="9" t="s">
        <v>12</v>
      </c>
      <c r="F68" s="9" t="s">
        <v>89</v>
      </c>
      <c r="G68" s="11" t="s">
        <v>93</v>
      </c>
      <c r="H68" s="12"/>
      <c r="I68" s="2"/>
      <c r="J68" s="2"/>
      <c r="K68" s="2"/>
      <c r="L68" s="2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485</v>
      </c>
      <c r="B69" s="10" t="s">
        <v>131</v>
      </c>
      <c r="C69" s="9">
        <v>5</v>
      </c>
      <c r="D69" s="9" t="s">
        <v>24</v>
      </c>
      <c r="E69" s="9" t="s">
        <v>12</v>
      </c>
      <c r="F69" s="9" t="s">
        <v>89</v>
      </c>
      <c r="G69" s="11" t="s">
        <v>93</v>
      </c>
      <c r="H69" s="12"/>
      <c r="I69" s="2"/>
      <c r="J69" s="2"/>
      <c r="K69" s="2"/>
      <c r="L69" s="2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486</v>
      </c>
      <c r="B70" s="10" t="s">
        <v>132</v>
      </c>
      <c r="C70" s="9">
        <v>6</v>
      </c>
      <c r="D70" s="9" t="s">
        <v>24</v>
      </c>
      <c r="E70" s="9" t="s">
        <v>12</v>
      </c>
      <c r="F70" s="9" t="s">
        <v>89</v>
      </c>
      <c r="G70" s="11" t="s">
        <v>93</v>
      </c>
      <c r="H70" s="12"/>
      <c r="I70" s="2"/>
      <c r="J70" s="2"/>
      <c r="K70" s="2"/>
      <c r="L70" s="2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487</v>
      </c>
      <c r="B71" s="10" t="s">
        <v>133</v>
      </c>
      <c r="C71" s="9">
        <v>6</v>
      </c>
      <c r="D71" s="9" t="s">
        <v>24</v>
      </c>
      <c r="E71" s="9" t="s">
        <v>21</v>
      </c>
      <c r="F71" s="9" t="s">
        <v>89</v>
      </c>
      <c r="G71" s="11" t="s">
        <v>90</v>
      </c>
      <c r="H71" s="12"/>
      <c r="I71" s="2"/>
      <c r="J71" s="2"/>
      <c r="K71" s="2"/>
      <c r="L71" s="2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488</v>
      </c>
      <c r="B72" s="10" t="s">
        <v>134</v>
      </c>
      <c r="C72" s="9">
        <v>6</v>
      </c>
      <c r="D72" s="9" t="s">
        <v>24</v>
      </c>
      <c r="E72" s="9" t="s">
        <v>21</v>
      </c>
      <c r="F72" s="9" t="s">
        <v>89</v>
      </c>
      <c r="G72" s="11" t="s">
        <v>90</v>
      </c>
      <c r="H72" s="12"/>
      <c r="I72" s="2"/>
      <c r="J72" s="2"/>
      <c r="K72" s="2"/>
      <c r="L72" s="2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489</v>
      </c>
      <c r="B73" s="10" t="s">
        <v>135</v>
      </c>
      <c r="C73" s="9">
        <v>7</v>
      </c>
      <c r="D73" s="9" t="s">
        <v>24</v>
      </c>
      <c r="E73" s="9" t="s">
        <v>21</v>
      </c>
      <c r="F73" s="9" t="s">
        <v>136</v>
      </c>
      <c r="G73" s="11" t="s">
        <v>137</v>
      </c>
      <c r="H73" s="12"/>
      <c r="I73" s="2"/>
      <c r="J73" s="2"/>
      <c r="K73" s="2"/>
      <c r="L73" s="2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490</v>
      </c>
      <c r="B74" s="10" t="s">
        <v>138</v>
      </c>
      <c r="C74" s="9">
        <v>7</v>
      </c>
      <c r="D74" s="9" t="s">
        <v>24</v>
      </c>
      <c r="E74" s="9" t="s">
        <v>12</v>
      </c>
      <c r="F74" s="9" t="s">
        <v>136</v>
      </c>
      <c r="G74" s="11" t="s">
        <v>139</v>
      </c>
      <c r="H74" s="12"/>
      <c r="I74" s="2"/>
      <c r="J74" s="2"/>
      <c r="K74" s="2"/>
      <c r="L74" s="2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491</v>
      </c>
      <c r="B75" s="10" t="s">
        <v>140</v>
      </c>
      <c r="C75" s="9">
        <v>8</v>
      </c>
      <c r="D75" s="9" t="s">
        <v>24</v>
      </c>
      <c r="E75" s="9" t="s">
        <v>21</v>
      </c>
      <c r="F75" s="9" t="s">
        <v>136</v>
      </c>
      <c r="G75" s="11" t="s">
        <v>137</v>
      </c>
      <c r="H75" s="12"/>
      <c r="I75" s="2"/>
      <c r="J75" s="2"/>
      <c r="K75" s="2"/>
      <c r="L75" s="2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492</v>
      </c>
      <c r="B76" s="10" t="s">
        <v>141</v>
      </c>
      <c r="C76" s="9">
        <v>8</v>
      </c>
      <c r="D76" s="9" t="s">
        <v>24</v>
      </c>
      <c r="E76" s="9" t="s">
        <v>21</v>
      </c>
      <c r="F76" s="9" t="s">
        <v>136</v>
      </c>
      <c r="G76" s="11" t="s">
        <v>137</v>
      </c>
      <c r="H76" s="12"/>
      <c r="I76" s="2"/>
      <c r="J76" s="2"/>
      <c r="K76" s="2"/>
      <c r="L76" s="2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493</v>
      </c>
      <c r="B77" s="10" t="s">
        <v>142</v>
      </c>
      <c r="C77" s="9">
        <v>8</v>
      </c>
      <c r="D77" s="9" t="s">
        <v>24</v>
      </c>
      <c r="E77" s="9" t="s">
        <v>21</v>
      </c>
      <c r="F77" s="9" t="s">
        <v>136</v>
      </c>
      <c r="G77" s="11" t="s">
        <v>137</v>
      </c>
      <c r="H77" s="12"/>
      <c r="I77" s="2"/>
      <c r="J77" s="2"/>
      <c r="K77" s="2"/>
      <c r="L77" s="2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494</v>
      </c>
      <c r="B78" s="10" t="s">
        <v>143</v>
      </c>
      <c r="C78" s="9">
        <v>8</v>
      </c>
      <c r="D78" s="9" t="s">
        <v>24</v>
      </c>
      <c r="E78" s="9" t="s">
        <v>21</v>
      </c>
      <c r="F78" s="9" t="s">
        <v>136</v>
      </c>
      <c r="G78" s="11" t="s">
        <v>137</v>
      </c>
      <c r="H78" s="12"/>
      <c r="I78" s="2"/>
      <c r="J78" s="2"/>
      <c r="K78" s="2"/>
      <c r="L78" s="2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495</v>
      </c>
      <c r="B79" s="10" t="s">
        <v>144</v>
      </c>
      <c r="C79" s="9">
        <v>8</v>
      </c>
      <c r="D79" s="9" t="s">
        <v>24</v>
      </c>
      <c r="E79" s="9" t="s">
        <v>12</v>
      </c>
      <c r="F79" s="9" t="s">
        <v>136</v>
      </c>
      <c r="G79" s="11" t="s">
        <v>139</v>
      </c>
      <c r="H79" s="12"/>
      <c r="I79" s="2"/>
      <c r="J79" s="2"/>
      <c r="K79" s="2"/>
      <c r="L79" s="2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578</v>
      </c>
      <c r="B80" s="10" t="s">
        <v>145</v>
      </c>
      <c r="C80" s="9">
        <v>2</v>
      </c>
      <c r="D80" s="9" t="s">
        <v>30</v>
      </c>
      <c r="E80" s="9" t="s">
        <v>21</v>
      </c>
      <c r="F80" s="9" t="s">
        <v>13</v>
      </c>
      <c r="G80" s="11" t="s">
        <v>22</v>
      </c>
      <c r="H80" s="12"/>
      <c r="I80" s="2"/>
      <c r="J80" s="2"/>
      <c r="K80" s="2"/>
      <c r="L80" s="2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579</v>
      </c>
      <c r="B81" s="10" t="s">
        <v>146</v>
      </c>
      <c r="C81" s="9">
        <v>2</v>
      </c>
      <c r="D81" s="9" t="s">
        <v>30</v>
      </c>
      <c r="E81" s="9" t="s">
        <v>12</v>
      </c>
      <c r="F81" s="9" t="s">
        <v>13</v>
      </c>
      <c r="G81" s="11" t="s">
        <v>14</v>
      </c>
      <c r="H81" s="12"/>
      <c r="I81" s="2"/>
      <c r="J81" s="2"/>
      <c r="K81" s="2"/>
      <c r="L81" s="2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580</v>
      </c>
      <c r="B82" s="10" t="s">
        <v>147</v>
      </c>
      <c r="C82" s="9">
        <v>2</v>
      </c>
      <c r="D82" s="9" t="s">
        <v>30</v>
      </c>
      <c r="E82" s="9" t="s">
        <v>12</v>
      </c>
      <c r="F82" s="9" t="s">
        <v>13</v>
      </c>
      <c r="G82" s="11" t="s">
        <v>14</v>
      </c>
      <c r="H82" s="12"/>
      <c r="I82" s="2"/>
      <c r="J82" s="2"/>
      <c r="K82" s="2"/>
      <c r="L82" s="2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581</v>
      </c>
      <c r="B83" s="10" t="s">
        <v>148</v>
      </c>
      <c r="C83" s="9">
        <v>2</v>
      </c>
      <c r="D83" s="9" t="s">
        <v>30</v>
      </c>
      <c r="E83" s="9" t="s">
        <v>12</v>
      </c>
      <c r="F83" s="9" t="s">
        <v>13</v>
      </c>
      <c r="G83" s="11" t="s">
        <v>14</v>
      </c>
      <c r="H83" s="12"/>
      <c r="I83" s="2"/>
      <c r="J83" s="2"/>
      <c r="K83" s="2"/>
      <c r="L83" s="2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582</v>
      </c>
      <c r="B84" s="10" t="s">
        <v>149</v>
      </c>
      <c r="C84" s="9">
        <v>2</v>
      </c>
      <c r="D84" s="9" t="s">
        <v>30</v>
      </c>
      <c r="E84" s="9" t="s">
        <v>21</v>
      </c>
      <c r="F84" s="9" t="s">
        <v>13</v>
      </c>
      <c r="G84" s="11" t="s">
        <v>22</v>
      </c>
      <c r="H84" s="12"/>
      <c r="I84" s="2"/>
      <c r="J84" s="2"/>
      <c r="K84" s="2"/>
      <c r="L84" s="2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583</v>
      </c>
      <c r="B85" s="10" t="s">
        <v>150</v>
      </c>
      <c r="C85" s="9">
        <v>2</v>
      </c>
      <c r="D85" s="9" t="s">
        <v>30</v>
      </c>
      <c r="E85" s="9" t="s">
        <v>21</v>
      </c>
      <c r="F85" s="9" t="s">
        <v>13</v>
      </c>
      <c r="G85" s="11" t="s">
        <v>22</v>
      </c>
      <c r="H85" s="12"/>
      <c r="I85" s="2"/>
      <c r="J85" s="2"/>
      <c r="K85" s="2"/>
      <c r="L85" s="2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584</v>
      </c>
      <c r="B86" s="10" t="s">
        <v>151</v>
      </c>
      <c r="C86" s="9">
        <v>2</v>
      </c>
      <c r="D86" s="9" t="s">
        <v>30</v>
      </c>
      <c r="E86" s="9" t="s">
        <v>12</v>
      </c>
      <c r="F86" s="9" t="s">
        <v>13</v>
      </c>
      <c r="G86" s="11" t="s">
        <v>14</v>
      </c>
      <c r="H86" s="12"/>
      <c r="I86" s="2"/>
      <c r="J86" s="2"/>
      <c r="K86" s="2"/>
      <c r="L86" s="2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585</v>
      </c>
      <c r="B87" s="10" t="s">
        <v>152</v>
      </c>
      <c r="C87" s="9">
        <v>2</v>
      </c>
      <c r="D87" s="9" t="s">
        <v>30</v>
      </c>
      <c r="E87" s="9" t="s">
        <v>21</v>
      </c>
      <c r="F87" s="9" t="s">
        <v>13</v>
      </c>
      <c r="G87" s="11" t="s">
        <v>22</v>
      </c>
      <c r="H87" s="12"/>
      <c r="I87" s="2"/>
      <c r="J87" s="2"/>
      <c r="K87" s="2"/>
      <c r="L87" s="2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586</v>
      </c>
      <c r="B88" s="10" t="s">
        <v>153</v>
      </c>
      <c r="C88" s="9">
        <v>3</v>
      </c>
      <c r="D88" s="9" t="s">
        <v>30</v>
      </c>
      <c r="E88" s="9" t="s">
        <v>12</v>
      </c>
      <c r="F88" s="9" t="s">
        <v>13</v>
      </c>
      <c r="G88" s="11" t="s">
        <v>14</v>
      </c>
      <c r="H88" s="12"/>
      <c r="I88" s="2"/>
      <c r="J88" s="2"/>
      <c r="K88" s="2"/>
      <c r="L88" s="2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587</v>
      </c>
      <c r="B89" s="10" t="s">
        <v>154</v>
      </c>
      <c r="C89" s="9">
        <v>3</v>
      </c>
      <c r="D89" s="9" t="s">
        <v>30</v>
      </c>
      <c r="E89" s="9" t="s">
        <v>21</v>
      </c>
      <c r="F89" s="9" t="s">
        <v>13</v>
      </c>
      <c r="G89" s="11" t="s">
        <v>22</v>
      </c>
      <c r="H89" s="12"/>
      <c r="I89" s="2"/>
      <c r="J89" s="2"/>
      <c r="K89" s="2"/>
      <c r="L89" s="2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588</v>
      </c>
      <c r="B90" s="10" t="s">
        <v>155</v>
      </c>
      <c r="C90" s="9">
        <v>3</v>
      </c>
      <c r="D90" s="9" t="s">
        <v>30</v>
      </c>
      <c r="E90" s="9" t="s">
        <v>21</v>
      </c>
      <c r="F90" s="9" t="s">
        <v>13</v>
      </c>
      <c r="G90" s="11" t="s">
        <v>22</v>
      </c>
      <c r="H90" s="12"/>
      <c r="I90" s="2"/>
      <c r="J90" s="2"/>
      <c r="K90" s="2"/>
      <c r="L90" s="2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589</v>
      </c>
      <c r="B91" s="10" t="s">
        <v>156</v>
      </c>
      <c r="C91" s="9">
        <v>3</v>
      </c>
      <c r="D91" s="9" t="s">
        <v>30</v>
      </c>
      <c r="E91" s="9" t="s">
        <v>21</v>
      </c>
      <c r="F91" s="9" t="s">
        <v>13</v>
      </c>
      <c r="G91" s="11" t="s">
        <v>22</v>
      </c>
      <c r="H91" s="12"/>
      <c r="I91" s="2"/>
      <c r="J91" s="2"/>
      <c r="K91" s="2"/>
      <c r="L91" s="2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590</v>
      </c>
      <c r="B92" s="10" t="s">
        <v>157</v>
      </c>
      <c r="C92" s="9">
        <v>3</v>
      </c>
      <c r="D92" s="9" t="s">
        <v>30</v>
      </c>
      <c r="E92" s="9" t="s">
        <v>12</v>
      </c>
      <c r="F92" s="9" t="s">
        <v>13</v>
      </c>
      <c r="G92" s="11" t="s">
        <v>14</v>
      </c>
      <c r="H92" s="12"/>
      <c r="I92" s="2"/>
      <c r="J92" s="2"/>
      <c r="K92" s="2"/>
      <c r="L92" s="2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591</v>
      </c>
      <c r="B93" s="10" t="s">
        <v>158</v>
      </c>
      <c r="C93" s="9">
        <v>3</v>
      </c>
      <c r="D93" s="9" t="s">
        <v>30</v>
      </c>
      <c r="E93" s="9" t="s">
        <v>21</v>
      </c>
      <c r="F93" s="9" t="s">
        <v>13</v>
      </c>
      <c r="G93" s="11" t="s">
        <v>22</v>
      </c>
      <c r="H93" s="12"/>
      <c r="I93" s="2"/>
      <c r="J93" s="2"/>
      <c r="K93" s="2"/>
      <c r="L93" s="2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592</v>
      </c>
      <c r="B94" s="10" t="s">
        <v>159</v>
      </c>
      <c r="C94" s="9">
        <v>3</v>
      </c>
      <c r="D94" s="9" t="s">
        <v>30</v>
      </c>
      <c r="E94" s="9" t="s">
        <v>21</v>
      </c>
      <c r="F94" s="9" t="s">
        <v>13</v>
      </c>
      <c r="G94" s="11" t="s">
        <v>22</v>
      </c>
      <c r="H94" s="12"/>
      <c r="I94" s="2"/>
      <c r="J94" s="2"/>
      <c r="K94" s="2"/>
      <c r="L94" s="2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593</v>
      </c>
      <c r="B95" s="10" t="s">
        <v>160</v>
      </c>
      <c r="C95" s="9">
        <v>4</v>
      </c>
      <c r="D95" s="9" t="s">
        <v>30</v>
      </c>
      <c r="E95" s="9" t="s">
        <v>12</v>
      </c>
      <c r="F95" s="9" t="s">
        <v>13</v>
      </c>
      <c r="G95" s="11" t="s">
        <v>14</v>
      </c>
      <c r="H95" s="12"/>
      <c r="I95" s="2"/>
      <c r="J95" s="2"/>
      <c r="K95" s="2"/>
      <c r="L95" s="2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594</v>
      </c>
      <c r="B96" s="10" t="s">
        <v>161</v>
      </c>
      <c r="C96" s="9">
        <v>4</v>
      </c>
      <c r="D96" s="9" t="s">
        <v>30</v>
      </c>
      <c r="E96" s="9" t="s">
        <v>12</v>
      </c>
      <c r="F96" s="9" t="s">
        <v>13</v>
      </c>
      <c r="G96" s="11" t="s">
        <v>14</v>
      </c>
      <c r="H96" s="12"/>
      <c r="I96" s="2"/>
      <c r="J96" s="2"/>
      <c r="K96" s="2"/>
      <c r="L96" s="2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595</v>
      </c>
      <c r="B97" s="10" t="s">
        <v>162</v>
      </c>
      <c r="C97" s="9">
        <v>4</v>
      </c>
      <c r="D97" s="9" t="s">
        <v>30</v>
      </c>
      <c r="E97" s="9" t="s">
        <v>12</v>
      </c>
      <c r="F97" s="9" t="s">
        <v>13</v>
      </c>
      <c r="G97" s="11" t="s">
        <v>14</v>
      </c>
      <c r="H97" s="12"/>
      <c r="I97" s="2"/>
      <c r="J97" s="2"/>
      <c r="K97" s="2"/>
      <c r="L97" s="2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596</v>
      </c>
      <c r="B98" s="10" t="s">
        <v>163</v>
      </c>
      <c r="C98" s="9">
        <v>4</v>
      </c>
      <c r="D98" s="9" t="s">
        <v>30</v>
      </c>
      <c r="E98" s="9" t="s">
        <v>21</v>
      </c>
      <c r="F98" s="9" t="s">
        <v>13</v>
      </c>
      <c r="G98" s="11" t="s">
        <v>22</v>
      </c>
      <c r="H98" s="12"/>
      <c r="I98" s="2"/>
      <c r="J98" s="2"/>
      <c r="K98" s="2"/>
      <c r="L98" s="2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597</v>
      </c>
      <c r="B99" s="10" t="s">
        <v>164</v>
      </c>
      <c r="C99" s="9">
        <v>4</v>
      </c>
      <c r="D99" s="9" t="s">
        <v>30</v>
      </c>
      <c r="E99" s="9" t="s">
        <v>21</v>
      </c>
      <c r="F99" s="9" t="s">
        <v>13</v>
      </c>
      <c r="G99" s="11" t="s">
        <v>22</v>
      </c>
      <c r="H99" s="12"/>
      <c r="I99" s="2"/>
      <c r="J99" s="2"/>
      <c r="K99" s="2"/>
      <c r="L99" s="2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598</v>
      </c>
      <c r="B100" s="10" t="s">
        <v>165</v>
      </c>
      <c r="C100" s="9">
        <v>4</v>
      </c>
      <c r="D100" s="9" t="s">
        <v>30</v>
      </c>
      <c r="E100" s="9" t="s">
        <v>12</v>
      </c>
      <c r="F100" s="9" t="s">
        <v>13</v>
      </c>
      <c r="G100" s="11" t="s">
        <v>14</v>
      </c>
      <c r="H100" s="12"/>
      <c r="I100" s="2"/>
      <c r="J100" s="2"/>
      <c r="K100" s="2"/>
      <c r="L100" s="2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599</v>
      </c>
      <c r="B101" s="10" t="s">
        <v>166</v>
      </c>
      <c r="C101" s="9">
        <v>4</v>
      </c>
      <c r="D101" s="9" t="s">
        <v>30</v>
      </c>
      <c r="E101" s="9" t="s">
        <v>12</v>
      </c>
      <c r="F101" s="9" t="s">
        <v>13</v>
      </c>
      <c r="G101" s="11" t="s">
        <v>14</v>
      </c>
      <c r="H101" s="12"/>
      <c r="I101" s="2"/>
      <c r="J101" s="2"/>
      <c r="K101" s="2"/>
      <c r="L101" s="2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600</v>
      </c>
      <c r="B102" s="10" t="s">
        <v>167</v>
      </c>
      <c r="C102" s="9">
        <v>4</v>
      </c>
      <c r="D102" s="9" t="s">
        <v>30</v>
      </c>
      <c r="E102" s="9" t="s">
        <v>12</v>
      </c>
      <c r="F102" s="9" t="s">
        <v>13</v>
      </c>
      <c r="G102" s="11" t="s">
        <v>14</v>
      </c>
      <c r="H102" s="12"/>
      <c r="I102" s="2"/>
      <c r="J102" s="2"/>
      <c r="K102" s="2"/>
      <c r="L102" s="2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601</v>
      </c>
      <c r="B103" s="10" t="s">
        <v>168</v>
      </c>
      <c r="C103" s="9">
        <v>5</v>
      </c>
      <c r="D103" s="9" t="s">
        <v>30</v>
      </c>
      <c r="E103" s="9" t="s">
        <v>21</v>
      </c>
      <c r="F103" s="9" t="s">
        <v>89</v>
      </c>
      <c r="G103" s="11" t="s">
        <v>90</v>
      </c>
      <c r="H103" s="12"/>
      <c r="I103" s="2"/>
      <c r="J103" s="2"/>
      <c r="K103" s="2"/>
      <c r="L103" s="2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602</v>
      </c>
      <c r="B104" s="10" t="s">
        <v>169</v>
      </c>
      <c r="C104" s="9">
        <v>5</v>
      </c>
      <c r="D104" s="9" t="s">
        <v>30</v>
      </c>
      <c r="E104" s="9" t="s">
        <v>12</v>
      </c>
      <c r="F104" s="9" t="s">
        <v>89</v>
      </c>
      <c r="G104" s="11" t="s">
        <v>93</v>
      </c>
      <c r="H104" s="12"/>
      <c r="I104" s="2"/>
      <c r="J104" s="2"/>
      <c r="K104" s="2"/>
      <c r="L104" s="2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603</v>
      </c>
      <c r="B105" s="10" t="s">
        <v>170</v>
      </c>
      <c r="C105" s="9">
        <v>5</v>
      </c>
      <c r="D105" s="9" t="s">
        <v>30</v>
      </c>
      <c r="E105" s="9" t="s">
        <v>12</v>
      </c>
      <c r="F105" s="9" t="s">
        <v>89</v>
      </c>
      <c r="G105" s="11" t="s">
        <v>93</v>
      </c>
      <c r="H105" s="12"/>
      <c r="I105" s="2"/>
      <c r="J105" s="2"/>
      <c r="K105" s="2"/>
      <c r="L105" s="2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604</v>
      </c>
      <c r="B106" s="10" t="s">
        <v>171</v>
      </c>
      <c r="C106" s="9">
        <v>5</v>
      </c>
      <c r="D106" s="9" t="s">
        <v>30</v>
      </c>
      <c r="E106" s="9" t="s">
        <v>12</v>
      </c>
      <c r="F106" s="9" t="s">
        <v>89</v>
      </c>
      <c r="G106" s="11" t="s">
        <v>93</v>
      </c>
      <c r="H106" s="12"/>
      <c r="I106" s="2"/>
      <c r="J106" s="2"/>
      <c r="K106" s="2"/>
      <c r="L106" s="2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605</v>
      </c>
      <c r="B107" s="10" t="s">
        <v>172</v>
      </c>
      <c r="C107" s="9">
        <v>6</v>
      </c>
      <c r="D107" s="9" t="s">
        <v>30</v>
      </c>
      <c r="E107" s="9" t="s">
        <v>12</v>
      </c>
      <c r="F107" s="9" t="s">
        <v>89</v>
      </c>
      <c r="G107" s="11" t="s">
        <v>93</v>
      </c>
      <c r="H107" s="12"/>
      <c r="I107" s="2"/>
      <c r="J107" s="2"/>
      <c r="K107" s="2"/>
      <c r="L107" s="2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606</v>
      </c>
      <c r="B108" s="10" t="s">
        <v>173</v>
      </c>
      <c r="C108" s="9">
        <v>6</v>
      </c>
      <c r="D108" s="9" t="s">
        <v>30</v>
      </c>
      <c r="E108" s="9" t="s">
        <v>12</v>
      </c>
      <c r="F108" s="9" t="s">
        <v>89</v>
      </c>
      <c r="G108" s="11" t="s">
        <v>93</v>
      </c>
      <c r="H108" s="12"/>
      <c r="I108" s="2"/>
      <c r="J108" s="2"/>
      <c r="K108" s="2"/>
      <c r="L108" s="2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607</v>
      </c>
      <c r="B109" s="10" t="s">
        <v>174</v>
      </c>
      <c r="C109" s="9">
        <v>6</v>
      </c>
      <c r="D109" s="9" t="s">
        <v>30</v>
      </c>
      <c r="E109" s="9" t="s">
        <v>12</v>
      </c>
      <c r="F109" s="9" t="s">
        <v>89</v>
      </c>
      <c r="G109" s="11" t="s">
        <v>93</v>
      </c>
      <c r="H109" s="12"/>
      <c r="I109" s="2"/>
      <c r="J109" s="2"/>
      <c r="K109" s="2"/>
      <c r="L109" s="2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608</v>
      </c>
      <c r="B110" s="10" t="s">
        <v>175</v>
      </c>
      <c r="C110" s="9">
        <v>6</v>
      </c>
      <c r="D110" s="9" t="s">
        <v>30</v>
      </c>
      <c r="E110" s="9" t="s">
        <v>12</v>
      </c>
      <c r="F110" s="9" t="s">
        <v>89</v>
      </c>
      <c r="G110" s="11" t="s">
        <v>93</v>
      </c>
      <c r="H110" s="12"/>
      <c r="I110" s="2"/>
      <c r="J110" s="2"/>
      <c r="K110" s="2"/>
      <c r="L110" s="2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609</v>
      </c>
      <c r="B111" s="10" t="s">
        <v>176</v>
      </c>
      <c r="C111" s="9">
        <v>6</v>
      </c>
      <c r="D111" s="9" t="s">
        <v>30</v>
      </c>
      <c r="E111" s="9" t="s">
        <v>12</v>
      </c>
      <c r="F111" s="9" t="s">
        <v>89</v>
      </c>
      <c r="G111" s="11" t="s">
        <v>93</v>
      </c>
      <c r="H111" s="12"/>
      <c r="I111" s="2"/>
      <c r="J111" s="2"/>
      <c r="K111" s="2"/>
      <c r="L111" s="2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610</v>
      </c>
      <c r="B112" s="10" t="s">
        <v>177</v>
      </c>
      <c r="C112" s="9">
        <v>7</v>
      </c>
      <c r="D112" s="9" t="s">
        <v>30</v>
      </c>
      <c r="E112" s="9" t="s">
        <v>21</v>
      </c>
      <c r="F112" s="9" t="s">
        <v>136</v>
      </c>
      <c r="G112" s="11" t="s">
        <v>137</v>
      </c>
      <c r="H112" s="12"/>
      <c r="I112" s="2"/>
      <c r="J112" s="2"/>
      <c r="K112" s="2"/>
      <c r="L112" s="2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611</v>
      </c>
      <c r="B113" s="10" t="s">
        <v>178</v>
      </c>
      <c r="C113" s="9">
        <v>7</v>
      </c>
      <c r="D113" s="9" t="s">
        <v>30</v>
      </c>
      <c r="E113" s="9" t="s">
        <v>12</v>
      </c>
      <c r="F113" s="9" t="s">
        <v>136</v>
      </c>
      <c r="G113" s="11" t="s">
        <v>139</v>
      </c>
      <c r="H113" s="12"/>
      <c r="I113" s="2"/>
      <c r="J113" s="2"/>
      <c r="K113" s="2"/>
      <c r="L113" s="2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612</v>
      </c>
      <c r="B114" s="10" t="s">
        <v>179</v>
      </c>
      <c r="C114" s="9">
        <v>7</v>
      </c>
      <c r="D114" s="9" t="s">
        <v>30</v>
      </c>
      <c r="E114" s="9" t="s">
        <v>12</v>
      </c>
      <c r="F114" s="9" t="s">
        <v>136</v>
      </c>
      <c r="G114" s="11" t="s">
        <v>139</v>
      </c>
      <c r="H114" s="12"/>
      <c r="I114" s="2"/>
      <c r="J114" s="2"/>
      <c r="K114" s="2"/>
      <c r="L114" s="2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613</v>
      </c>
      <c r="B115" s="10" t="s">
        <v>180</v>
      </c>
      <c r="C115" s="9">
        <v>7</v>
      </c>
      <c r="D115" s="9" t="s">
        <v>30</v>
      </c>
      <c r="E115" s="9" t="s">
        <v>12</v>
      </c>
      <c r="F115" s="9" t="s">
        <v>136</v>
      </c>
      <c r="G115" s="11" t="s">
        <v>139</v>
      </c>
      <c r="H115" s="12"/>
      <c r="I115" s="2"/>
      <c r="J115" s="2"/>
      <c r="K115" s="2"/>
      <c r="L115" s="2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614</v>
      </c>
      <c r="B116" s="10" t="s">
        <v>181</v>
      </c>
      <c r="C116" s="9">
        <v>8</v>
      </c>
      <c r="D116" s="9" t="s">
        <v>30</v>
      </c>
      <c r="E116" s="9" t="s">
        <v>21</v>
      </c>
      <c r="F116" s="9" t="s">
        <v>136</v>
      </c>
      <c r="G116" s="11" t="s">
        <v>137</v>
      </c>
      <c r="H116" s="12"/>
      <c r="I116" s="2"/>
      <c r="J116" s="2"/>
      <c r="K116" s="2"/>
      <c r="L116" s="2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615</v>
      </c>
      <c r="B117" s="10" t="s">
        <v>182</v>
      </c>
      <c r="C117" s="9">
        <v>8</v>
      </c>
      <c r="D117" s="9" t="s">
        <v>30</v>
      </c>
      <c r="E117" s="9" t="s">
        <v>12</v>
      </c>
      <c r="F117" s="9" t="s">
        <v>136</v>
      </c>
      <c r="G117" s="11" t="s">
        <v>139</v>
      </c>
      <c r="H117" s="12"/>
      <c r="I117" s="2"/>
      <c r="J117" s="2"/>
      <c r="K117" s="2"/>
      <c r="L117" s="2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616</v>
      </c>
      <c r="B118" s="10" t="s">
        <v>183</v>
      </c>
      <c r="C118" s="9">
        <v>8</v>
      </c>
      <c r="D118" s="9" t="s">
        <v>30</v>
      </c>
      <c r="E118" s="9" t="s">
        <v>12</v>
      </c>
      <c r="F118" s="9" t="s">
        <v>136</v>
      </c>
      <c r="G118" s="11" t="s">
        <v>139</v>
      </c>
      <c r="H118" s="12"/>
      <c r="I118" s="2"/>
      <c r="J118" s="2"/>
      <c r="K118" s="2"/>
      <c r="L118" s="2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617</v>
      </c>
      <c r="B119" s="10" t="s">
        <v>184</v>
      </c>
      <c r="C119" s="9">
        <v>8</v>
      </c>
      <c r="D119" s="9" t="s">
        <v>30</v>
      </c>
      <c r="E119" s="9" t="s">
        <v>21</v>
      </c>
      <c r="F119" s="9" t="s">
        <v>136</v>
      </c>
      <c r="G119" s="11" t="s">
        <v>137</v>
      </c>
      <c r="H119" s="12"/>
      <c r="I119" s="2"/>
      <c r="J119" s="2"/>
      <c r="K119" s="2"/>
      <c r="L119" s="2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618</v>
      </c>
      <c r="B120" s="10" t="s">
        <v>185</v>
      </c>
      <c r="C120" s="9">
        <v>8</v>
      </c>
      <c r="D120" s="9" t="s">
        <v>30</v>
      </c>
      <c r="E120" s="9" t="s">
        <v>12</v>
      </c>
      <c r="F120" s="9" t="s">
        <v>136</v>
      </c>
      <c r="G120" s="11" t="s">
        <v>139</v>
      </c>
      <c r="H120" s="12"/>
      <c r="I120" s="2"/>
      <c r="J120" s="2"/>
      <c r="K120" s="2"/>
      <c r="L120" s="2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619</v>
      </c>
      <c r="B121" s="10" t="s">
        <v>186</v>
      </c>
      <c r="C121" s="9">
        <v>8</v>
      </c>
      <c r="D121" s="9" t="s">
        <v>30</v>
      </c>
      <c r="E121" s="9" t="s">
        <v>12</v>
      </c>
      <c r="F121" s="9" t="s">
        <v>136</v>
      </c>
      <c r="G121" s="11" t="s">
        <v>139</v>
      </c>
      <c r="H121" s="12"/>
      <c r="I121" s="2"/>
      <c r="J121" s="2"/>
      <c r="K121" s="2"/>
      <c r="L121" s="2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620</v>
      </c>
      <c r="B122" s="10" t="s">
        <v>187</v>
      </c>
      <c r="C122" s="9">
        <v>8</v>
      </c>
      <c r="D122" s="9" t="s">
        <v>30</v>
      </c>
      <c r="E122" s="9" t="s">
        <v>12</v>
      </c>
      <c r="F122" s="9" t="s">
        <v>136</v>
      </c>
      <c r="G122" s="11" t="s">
        <v>139</v>
      </c>
      <c r="H122" s="12"/>
      <c r="I122" s="2"/>
      <c r="J122" s="2"/>
      <c r="K122" s="2"/>
      <c r="L122" s="2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621</v>
      </c>
      <c r="B123" s="10" t="s">
        <v>188</v>
      </c>
      <c r="C123" s="9">
        <v>8</v>
      </c>
      <c r="D123" s="9" t="s">
        <v>30</v>
      </c>
      <c r="E123" s="9" t="s">
        <v>21</v>
      </c>
      <c r="F123" s="9" t="s">
        <v>136</v>
      </c>
      <c r="G123" s="11" t="s">
        <v>137</v>
      </c>
      <c r="H123" s="12"/>
      <c r="I123" s="2"/>
      <c r="J123" s="2"/>
      <c r="K123" s="2"/>
      <c r="L123" s="2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622</v>
      </c>
      <c r="B124" s="10" t="s">
        <v>189</v>
      </c>
      <c r="C124" s="9">
        <v>8</v>
      </c>
      <c r="D124" s="9" t="s">
        <v>30</v>
      </c>
      <c r="E124" s="9" t="s">
        <v>21</v>
      </c>
      <c r="F124" s="9" t="s">
        <v>136</v>
      </c>
      <c r="G124" s="11" t="s">
        <v>137</v>
      </c>
      <c r="H124" s="12"/>
      <c r="I124" s="2"/>
      <c r="J124" s="2"/>
      <c r="K124" s="2"/>
      <c r="L124" s="2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623</v>
      </c>
      <c r="B125" s="10" t="s">
        <v>190</v>
      </c>
      <c r="C125" s="9">
        <v>5</v>
      </c>
      <c r="D125" s="9" t="s">
        <v>30</v>
      </c>
      <c r="E125" s="9" t="s">
        <v>21</v>
      </c>
      <c r="F125" s="9" t="s">
        <v>89</v>
      </c>
      <c r="G125" s="11" t="s">
        <v>90</v>
      </c>
      <c r="H125" s="12"/>
      <c r="I125" s="2"/>
      <c r="J125" s="2"/>
      <c r="K125" s="2"/>
      <c r="L125" s="2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630</v>
      </c>
      <c r="B126" s="10" t="s">
        <v>191</v>
      </c>
      <c r="C126" s="9">
        <v>2</v>
      </c>
      <c r="D126" s="9" t="s">
        <v>48</v>
      </c>
      <c r="E126" s="9" t="s">
        <v>12</v>
      </c>
      <c r="F126" s="9" t="s">
        <v>13</v>
      </c>
      <c r="G126" s="11" t="s">
        <v>14</v>
      </c>
      <c r="H126" s="12"/>
      <c r="I126" s="2"/>
      <c r="J126" s="2"/>
      <c r="K126" s="2"/>
      <c r="L126" s="2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631</v>
      </c>
      <c r="B127" s="10" t="s">
        <v>192</v>
      </c>
      <c r="C127" s="9">
        <v>2</v>
      </c>
      <c r="D127" s="9" t="s">
        <v>48</v>
      </c>
      <c r="E127" s="9" t="s">
        <v>12</v>
      </c>
      <c r="F127" s="9" t="s">
        <v>13</v>
      </c>
      <c r="G127" s="11" t="s">
        <v>14</v>
      </c>
      <c r="H127" s="12"/>
      <c r="I127" s="2"/>
      <c r="J127" s="2"/>
      <c r="K127" s="2"/>
      <c r="L127" s="2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632</v>
      </c>
      <c r="B128" s="10" t="s">
        <v>193</v>
      </c>
      <c r="C128" s="9">
        <v>2</v>
      </c>
      <c r="D128" s="9" t="s">
        <v>48</v>
      </c>
      <c r="E128" s="9" t="s">
        <v>12</v>
      </c>
      <c r="F128" s="9" t="s">
        <v>13</v>
      </c>
      <c r="G128" s="11" t="s">
        <v>14</v>
      </c>
      <c r="H128" s="12"/>
      <c r="I128" s="2"/>
      <c r="J128" s="2"/>
      <c r="K128" s="2"/>
      <c r="L128" s="2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633</v>
      </c>
      <c r="B129" s="10" t="s">
        <v>194</v>
      </c>
      <c r="C129" s="9">
        <v>2</v>
      </c>
      <c r="D129" s="9" t="s">
        <v>48</v>
      </c>
      <c r="E129" s="9" t="s">
        <v>12</v>
      </c>
      <c r="F129" s="9" t="s">
        <v>13</v>
      </c>
      <c r="G129" s="11" t="s">
        <v>14</v>
      </c>
      <c r="H129" s="12"/>
      <c r="I129" s="2"/>
      <c r="J129" s="2"/>
      <c r="K129" s="2"/>
      <c r="L129" s="2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634</v>
      </c>
      <c r="B130" s="10" t="s">
        <v>195</v>
      </c>
      <c r="C130" s="9">
        <v>2</v>
      </c>
      <c r="D130" s="9" t="s">
        <v>48</v>
      </c>
      <c r="E130" s="9" t="s">
        <v>12</v>
      </c>
      <c r="F130" s="9" t="s">
        <v>13</v>
      </c>
      <c r="G130" s="11" t="s">
        <v>14</v>
      </c>
      <c r="H130" s="12"/>
      <c r="I130" s="2"/>
      <c r="J130" s="2"/>
      <c r="K130" s="2"/>
      <c r="L130" s="2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635</v>
      </c>
      <c r="B131" s="10" t="s">
        <v>196</v>
      </c>
      <c r="C131" s="9">
        <v>2</v>
      </c>
      <c r="D131" s="9" t="s">
        <v>48</v>
      </c>
      <c r="E131" s="9" t="s">
        <v>21</v>
      </c>
      <c r="F131" s="9" t="s">
        <v>13</v>
      </c>
      <c r="G131" s="11" t="s">
        <v>22</v>
      </c>
      <c r="H131" s="12"/>
      <c r="I131" s="2"/>
      <c r="J131" s="2"/>
      <c r="K131" s="2"/>
      <c r="L131" s="2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636</v>
      </c>
      <c r="B132" s="10" t="s">
        <v>197</v>
      </c>
      <c r="C132" s="9">
        <v>2</v>
      </c>
      <c r="D132" s="9" t="s">
        <v>48</v>
      </c>
      <c r="E132" s="9" t="s">
        <v>21</v>
      </c>
      <c r="F132" s="9" t="s">
        <v>13</v>
      </c>
      <c r="G132" s="11" t="s">
        <v>22</v>
      </c>
      <c r="H132" s="12"/>
      <c r="I132" s="2"/>
      <c r="J132" s="2"/>
      <c r="K132" s="2"/>
      <c r="L132" s="2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637</v>
      </c>
      <c r="B133" s="10" t="s">
        <v>198</v>
      </c>
      <c r="C133" s="9">
        <v>3</v>
      </c>
      <c r="D133" s="9" t="s">
        <v>48</v>
      </c>
      <c r="E133" s="9" t="s">
        <v>12</v>
      </c>
      <c r="F133" s="9" t="s">
        <v>13</v>
      </c>
      <c r="G133" s="11" t="s">
        <v>14</v>
      </c>
      <c r="H133" s="12"/>
      <c r="I133" s="2"/>
      <c r="J133" s="2"/>
      <c r="K133" s="2"/>
      <c r="L133" s="2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638</v>
      </c>
      <c r="B134" s="10" t="s">
        <v>199</v>
      </c>
      <c r="C134" s="9">
        <v>4</v>
      </c>
      <c r="D134" s="9" t="s">
        <v>48</v>
      </c>
      <c r="E134" s="9" t="s">
        <v>21</v>
      </c>
      <c r="F134" s="9" t="s">
        <v>13</v>
      </c>
      <c r="G134" s="11" t="s">
        <v>22</v>
      </c>
      <c r="H134" s="12"/>
      <c r="I134" s="2"/>
      <c r="J134" s="2"/>
      <c r="K134" s="2"/>
      <c r="L134" s="2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639</v>
      </c>
      <c r="B135" s="10" t="s">
        <v>200</v>
      </c>
      <c r="C135" s="9">
        <v>4</v>
      </c>
      <c r="D135" s="9" t="s">
        <v>48</v>
      </c>
      <c r="E135" s="9" t="s">
        <v>21</v>
      </c>
      <c r="F135" s="9" t="s">
        <v>13</v>
      </c>
      <c r="G135" s="11" t="s">
        <v>22</v>
      </c>
      <c r="H135" s="12"/>
      <c r="I135" s="2"/>
      <c r="J135" s="2"/>
      <c r="K135" s="2"/>
      <c r="L135" s="2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640</v>
      </c>
      <c r="B136" s="10" t="s">
        <v>201</v>
      </c>
      <c r="C136" s="9">
        <v>4</v>
      </c>
      <c r="D136" s="9" t="s">
        <v>48</v>
      </c>
      <c r="E136" s="9" t="s">
        <v>21</v>
      </c>
      <c r="F136" s="9" t="s">
        <v>13</v>
      </c>
      <c r="G136" s="11" t="s">
        <v>22</v>
      </c>
      <c r="H136" s="12"/>
      <c r="I136" s="2"/>
      <c r="J136" s="2"/>
      <c r="K136" s="2"/>
      <c r="L136" s="2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641</v>
      </c>
      <c r="B137" s="10" t="s">
        <v>202</v>
      </c>
      <c r="C137" s="9">
        <v>4</v>
      </c>
      <c r="D137" s="9" t="s">
        <v>48</v>
      </c>
      <c r="E137" s="9" t="s">
        <v>21</v>
      </c>
      <c r="F137" s="9" t="s">
        <v>13</v>
      </c>
      <c r="G137" s="11" t="s">
        <v>22</v>
      </c>
      <c r="H137" s="12"/>
      <c r="I137" s="2"/>
      <c r="J137" s="2"/>
      <c r="K137" s="2"/>
      <c r="L137" s="2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642</v>
      </c>
      <c r="B138" s="10" t="s">
        <v>203</v>
      </c>
      <c r="C138" s="9">
        <v>5</v>
      </c>
      <c r="D138" s="9" t="s">
        <v>48</v>
      </c>
      <c r="E138" s="9" t="s">
        <v>21</v>
      </c>
      <c r="F138" s="9" t="s">
        <v>89</v>
      </c>
      <c r="G138" s="11" t="s">
        <v>90</v>
      </c>
      <c r="H138" s="12"/>
      <c r="I138" s="2"/>
      <c r="J138" s="2"/>
      <c r="K138" s="2"/>
      <c r="L138" s="2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643</v>
      </c>
      <c r="B139" s="10" t="s">
        <v>204</v>
      </c>
      <c r="C139" s="9">
        <v>6</v>
      </c>
      <c r="D139" s="9" t="s">
        <v>48</v>
      </c>
      <c r="E139" s="9" t="s">
        <v>12</v>
      </c>
      <c r="F139" s="9" t="s">
        <v>89</v>
      </c>
      <c r="G139" s="11" t="s">
        <v>93</v>
      </c>
      <c r="H139" s="12"/>
      <c r="I139" s="2"/>
      <c r="J139" s="2"/>
      <c r="K139" s="2"/>
      <c r="L139" s="2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644</v>
      </c>
      <c r="B140" s="10" t="s">
        <v>205</v>
      </c>
      <c r="C140" s="9">
        <v>7</v>
      </c>
      <c r="D140" s="9" t="s">
        <v>48</v>
      </c>
      <c r="E140" s="9" t="s">
        <v>12</v>
      </c>
      <c r="F140" s="9" t="s">
        <v>136</v>
      </c>
      <c r="G140" s="11" t="s">
        <v>139</v>
      </c>
      <c r="H140" s="12"/>
      <c r="I140" s="2"/>
      <c r="J140" s="2"/>
      <c r="K140" s="2"/>
      <c r="L140" s="2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645</v>
      </c>
      <c r="B141" s="10" t="s">
        <v>206</v>
      </c>
      <c r="C141" s="9">
        <v>7</v>
      </c>
      <c r="D141" s="9" t="s">
        <v>48</v>
      </c>
      <c r="E141" s="9" t="s">
        <v>12</v>
      </c>
      <c r="F141" s="9" t="s">
        <v>136</v>
      </c>
      <c r="G141" s="11" t="s">
        <v>139</v>
      </c>
      <c r="H141" s="12"/>
      <c r="I141" s="2"/>
      <c r="J141" s="2"/>
      <c r="K141" s="2"/>
      <c r="L141" s="2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646</v>
      </c>
      <c r="B142" s="10" t="s">
        <v>207</v>
      </c>
      <c r="C142" s="9">
        <v>7</v>
      </c>
      <c r="D142" s="9" t="s">
        <v>48</v>
      </c>
      <c r="E142" s="9" t="s">
        <v>12</v>
      </c>
      <c r="F142" s="9" t="s">
        <v>136</v>
      </c>
      <c r="G142" s="11" t="s">
        <v>139</v>
      </c>
      <c r="H142" s="12"/>
      <c r="I142" s="2"/>
      <c r="J142" s="2"/>
      <c r="K142" s="2"/>
      <c r="L142" s="2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647</v>
      </c>
      <c r="B143" s="10" t="s">
        <v>208</v>
      </c>
      <c r="C143" s="9">
        <v>7</v>
      </c>
      <c r="D143" s="9" t="s">
        <v>48</v>
      </c>
      <c r="E143" s="9" t="s">
        <v>12</v>
      </c>
      <c r="F143" s="9" t="s">
        <v>136</v>
      </c>
      <c r="G143" s="11" t="s">
        <v>139</v>
      </c>
      <c r="H143" s="12"/>
      <c r="I143" s="2"/>
      <c r="J143" s="2"/>
      <c r="K143" s="2"/>
      <c r="L143" s="2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648</v>
      </c>
      <c r="B144" s="10" t="s">
        <v>209</v>
      </c>
      <c r="C144" s="9">
        <v>7</v>
      </c>
      <c r="D144" s="9" t="s">
        <v>48</v>
      </c>
      <c r="E144" s="9" t="s">
        <v>12</v>
      </c>
      <c r="F144" s="9" t="s">
        <v>136</v>
      </c>
      <c r="G144" s="11" t="s">
        <v>139</v>
      </c>
      <c r="H144" s="12"/>
      <c r="I144" s="2"/>
      <c r="J144" s="2"/>
      <c r="K144" s="2"/>
      <c r="L144" s="2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649</v>
      </c>
      <c r="B145" s="10" t="s">
        <v>210</v>
      </c>
      <c r="C145" s="9">
        <v>8</v>
      </c>
      <c r="D145" s="9" t="s">
        <v>48</v>
      </c>
      <c r="E145" s="9" t="s">
        <v>12</v>
      </c>
      <c r="F145" s="9" t="s">
        <v>136</v>
      </c>
      <c r="G145" s="11" t="s">
        <v>139</v>
      </c>
      <c r="H145" s="12"/>
      <c r="I145" s="2"/>
      <c r="J145" s="2"/>
      <c r="K145" s="2"/>
      <c r="L145" s="2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650</v>
      </c>
      <c r="B146" s="10" t="s">
        <v>211</v>
      </c>
      <c r="C146" s="9">
        <v>8</v>
      </c>
      <c r="D146" s="9" t="s">
        <v>48</v>
      </c>
      <c r="E146" s="9" t="s">
        <v>12</v>
      </c>
      <c r="F146" s="9" t="s">
        <v>136</v>
      </c>
      <c r="G146" s="11" t="s">
        <v>139</v>
      </c>
      <c r="H146" s="12"/>
      <c r="I146" s="2"/>
      <c r="J146" s="2"/>
      <c r="K146" s="2"/>
      <c r="L146" s="2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651</v>
      </c>
      <c r="B147" s="10" t="s">
        <v>212</v>
      </c>
      <c r="C147" s="9">
        <v>8</v>
      </c>
      <c r="D147" s="9" t="s">
        <v>48</v>
      </c>
      <c r="E147" s="9" t="s">
        <v>12</v>
      </c>
      <c r="F147" s="9" t="s">
        <v>136</v>
      </c>
      <c r="G147" s="11" t="s">
        <v>139</v>
      </c>
      <c r="H147" s="12"/>
      <c r="I147" s="2"/>
      <c r="J147" s="2"/>
      <c r="K147" s="2"/>
      <c r="L147" s="2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652</v>
      </c>
      <c r="B148" s="10" t="s">
        <v>213</v>
      </c>
      <c r="C148" s="9">
        <v>8</v>
      </c>
      <c r="D148" s="9" t="s">
        <v>48</v>
      </c>
      <c r="E148" s="9" t="s">
        <v>12</v>
      </c>
      <c r="F148" s="9" t="s">
        <v>136</v>
      </c>
      <c r="G148" s="11" t="s">
        <v>139</v>
      </c>
      <c r="H148" s="12"/>
      <c r="I148" s="2"/>
      <c r="J148" s="2"/>
      <c r="K148" s="2"/>
      <c r="L148" s="2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653</v>
      </c>
      <c r="B149" s="10" t="s">
        <v>214</v>
      </c>
      <c r="C149" s="9">
        <v>8</v>
      </c>
      <c r="D149" s="9" t="s">
        <v>48</v>
      </c>
      <c r="E149" s="9" t="s">
        <v>12</v>
      </c>
      <c r="F149" s="9" t="s">
        <v>136</v>
      </c>
      <c r="G149" s="11" t="s">
        <v>139</v>
      </c>
      <c r="H149" s="12"/>
      <c r="I149" s="2"/>
      <c r="J149" s="2"/>
      <c r="K149" s="2"/>
      <c r="L149" s="2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654</v>
      </c>
      <c r="B150" s="10" t="s">
        <v>215</v>
      </c>
      <c r="C150" s="9">
        <v>8</v>
      </c>
      <c r="D150" s="9" t="s">
        <v>48</v>
      </c>
      <c r="E150" s="9" t="s">
        <v>12</v>
      </c>
      <c r="F150" s="9" t="s">
        <v>136</v>
      </c>
      <c r="G150" s="11" t="s">
        <v>139</v>
      </c>
      <c r="H150" s="12"/>
      <c r="I150" s="2"/>
      <c r="J150" s="2"/>
      <c r="K150" s="2"/>
      <c r="L150" s="2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655</v>
      </c>
      <c r="B151" s="10" t="s">
        <v>216</v>
      </c>
      <c r="C151" s="9">
        <v>8</v>
      </c>
      <c r="D151" s="9" t="s">
        <v>48</v>
      </c>
      <c r="E151" s="9" t="s">
        <v>21</v>
      </c>
      <c r="F151" s="9" t="s">
        <v>136</v>
      </c>
      <c r="G151" s="11" t="s">
        <v>137</v>
      </c>
      <c r="H151" s="12"/>
      <c r="I151" s="2"/>
      <c r="J151" s="2"/>
      <c r="K151" s="2"/>
      <c r="L151" s="2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656</v>
      </c>
      <c r="B152" s="10" t="s">
        <v>217</v>
      </c>
      <c r="C152" s="9">
        <v>8</v>
      </c>
      <c r="D152" s="9" t="s">
        <v>48</v>
      </c>
      <c r="E152" s="9" t="s">
        <v>21</v>
      </c>
      <c r="F152" s="9" t="s">
        <v>136</v>
      </c>
      <c r="G152" s="11" t="s">
        <v>137</v>
      </c>
      <c r="H152" s="12"/>
      <c r="I152" s="2"/>
      <c r="J152" s="2"/>
      <c r="K152" s="2"/>
      <c r="L152" s="2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657</v>
      </c>
      <c r="B153" s="10" t="s">
        <v>218</v>
      </c>
      <c r="C153" s="9">
        <v>8</v>
      </c>
      <c r="D153" s="9" t="s">
        <v>48</v>
      </c>
      <c r="E153" s="9" t="s">
        <v>21</v>
      </c>
      <c r="F153" s="9" t="s">
        <v>136</v>
      </c>
      <c r="G153" s="11" t="s">
        <v>137</v>
      </c>
      <c r="H153" s="12"/>
      <c r="I153" s="2"/>
      <c r="J153" s="2"/>
      <c r="K153" s="2"/>
      <c r="L153" s="2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658</v>
      </c>
      <c r="B154" s="10" t="s">
        <v>219</v>
      </c>
      <c r="C154" s="9">
        <v>8</v>
      </c>
      <c r="D154" s="9" t="s">
        <v>48</v>
      </c>
      <c r="E154" s="9" t="s">
        <v>21</v>
      </c>
      <c r="F154" s="9" t="s">
        <v>136</v>
      </c>
      <c r="G154" s="11" t="s">
        <v>137</v>
      </c>
      <c r="H154" s="12"/>
      <c r="I154" s="2"/>
      <c r="J154" s="2"/>
      <c r="K154" s="2"/>
      <c r="L154" s="2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665</v>
      </c>
      <c r="B155" s="10" t="s">
        <v>220</v>
      </c>
      <c r="C155" s="9">
        <v>8</v>
      </c>
      <c r="D155" s="9" t="s">
        <v>54</v>
      </c>
      <c r="E155" s="9" t="s">
        <v>12</v>
      </c>
      <c r="F155" s="9" t="s">
        <v>136</v>
      </c>
      <c r="G155" s="11" t="s">
        <v>139</v>
      </c>
      <c r="H155" s="12"/>
      <c r="I155" s="2"/>
      <c r="J155" s="2"/>
      <c r="K155" s="2"/>
      <c r="L155" s="2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667</v>
      </c>
      <c r="B156" s="10" t="s">
        <v>221</v>
      </c>
      <c r="C156" s="9">
        <v>8</v>
      </c>
      <c r="D156" s="9" t="s">
        <v>54</v>
      </c>
      <c r="E156" s="9" t="s">
        <v>12</v>
      </c>
      <c r="F156" s="9" t="s">
        <v>136</v>
      </c>
      <c r="G156" s="11" t="s">
        <v>139</v>
      </c>
      <c r="H156" s="12"/>
      <c r="I156" s="2"/>
      <c r="J156" s="2"/>
      <c r="K156" s="2"/>
      <c r="L156" s="2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668</v>
      </c>
      <c r="B157" s="10" t="s">
        <v>222</v>
      </c>
      <c r="C157" s="9">
        <v>7</v>
      </c>
      <c r="D157" s="9" t="s">
        <v>54</v>
      </c>
      <c r="E157" s="9" t="s">
        <v>21</v>
      </c>
      <c r="F157" s="9" t="s">
        <v>136</v>
      </c>
      <c r="G157" s="11" t="s">
        <v>137</v>
      </c>
      <c r="H157" s="12"/>
      <c r="I157" s="2"/>
      <c r="J157" s="2"/>
      <c r="K157" s="2"/>
      <c r="L157" s="2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669</v>
      </c>
      <c r="B158" s="10" t="s">
        <v>223</v>
      </c>
      <c r="C158" s="9">
        <v>8</v>
      </c>
      <c r="D158" s="9" t="s">
        <v>54</v>
      </c>
      <c r="E158" s="9" t="s">
        <v>12</v>
      </c>
      <c r="F158" s="9" t="s">
        <v>136</v>
      </c>
      <c r="G158" s="11" t="s">
        <v>139</v>
      </c>
      <c r="H158" s="12"/>
      <c r="I158" s="2"/>
      <c r="J158" s="2"/>
      <c r="K158" s="2"/>
      <c r="L158" s="2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670</v>
      </c>
      <c r="B159" s="10" t="s">
        <v>224</v>
      </c>
      <c r="C159" s="9">
        <v>7</v>
      </c>
      <c r="D159" s="9" t="s">
        <v>54</v>
      </c>
      <c r="E159" s="9" t="s">
        <v>12</v>
      </c>
      <c r="F159" s="9" t="s">
        <v>136</v>
      </c>
      <c r="G159" s="11" t="s">
        <v>139</v>
      </c>
      <c r="H159" s="12"/>
      <c r="I159" s="2"/>
      <c r="J159" s="2"/>
      <c r="K159" s="2"/>
      <c r="L159" s="2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671</v>
      </c>
      <c r="B160" s="10" t="s">
        <v>225</v>
      </c>
      <c r="C160" s="9">
        <v>8</v>
      </c>
      <c r="D160" s="9" t="s">
        <v>54</v>
      </c>
      <c r="E160" s="9" t="s">
        <v>12</v>
      </c>
      <c r="F160" s="9" t="s">
        <v>136</v>
      </c>
      <c r="G160" s="11" t="s">
        <v>139</v>
      </c>
      <c r="H160" s="12"/>
      <c r="I160" s="2"/>
      <c r="J160" s="2"/>
      <c r="K160" s="2"/>
      <c r="L160" s="2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672</v>
      </c>
      <c r="B161" s="10" t="s">
        <v>226</v>
      </c>
      <c r="C161" s="9">
        <v>8</v>
      </c>
      <c r="D161" s="9" t="s">
        <v>54</v>
      </c>
      <c r="E161" s="9" t="s">
        <v>12</v>
      </c>
      <c r="F161" s="9" t="s">
        <v>136</v>
      </c>
      <c r="G161" s="11" t="s">
        <v>139</v>
      </c>
      <c r="H161" s="12"/>
      <c r="I161" s="2"/>
      <c r="J161" s="2"/>
      <c r="K161" s="2"/>
      <c r="L161" s="2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673</v>
      </c>
      <c r="B162" s="10" t="s">
        <v>227</v>
      </c>
      <c r="C162" s="9">
        <v>8</v>
      </c>
      <c r="D162" s="9" t="s">
        <v>54</v>
      </c>
      <c r="E162" s="9" t="s">
        <v>12</v>
      </c>
      <c r="F162" s="9" t="s">
        <v>136</v>
      </c>
      <c r="G162" s="11" t="s">
        <v>139</v>
      </c>
      <c r="H162" s="12"/>
      <c r="I162" s="2"/>
      <c r="J162" s="2"/>
      <c r="K162" s="2"/>
      <c r="L162" s="2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674</v>
      </c>
      <c r="B163" s="10" t="s">
        <v>228</v>
      </c>
      <c r="C163" s="9">
        <v>8</v>
      </c>
      <c r="D163" s="9" t="s">
        <v>54</v>
      </c>
      <c r="E163" s="9" t="s">
        <v>12</v>
      </c>
      <c r="F163" s="9" t="s">
        <v>136</v>
      </c>
      <c r="G163" s="11" t="s">
        <v>139</v>
      </c>
      <c r="H163" s="12"/>
      <c r="I163" s="2"/>
      <c r="J163" s="2"/>
      <c r="K163" s="2"/>
      <c r="L163" s="2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675</v>
      </c>
      <c r="B164" s="10" t="s">
        <v>229</v>
      </c>
      <c r="C164" s="9">
        <v>8</v>
      </c>
      <c r="D164" s="9" t="s">
        <v>54</v>
      </c>
      <c r="E164" s="9" t="s">
        <v>12</v>
      </c>
      <c r="F164" s="9" t="s">
        <v>136</v>
      </c>
      <c r="G164" s="11" t="s">
        <v>139</v>
      </c>
      <c r="H164" s="12"/>
      <c r="I164" s="2"/>
      <c r="J164" s="2"/>
      <c r="K164" s="2"/>
      <c r="L164" s="2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676</v>
      </c>
      <c r="B165" s="10" t="s">
        <v>230</v>
      </c>
      <c r="C165" s="9">
        <v>8</v>
      </c>
      <c r="D165" s="9" t="s">
        <v>54</v>
      </c>
      <c r="E165" s="9" t="s">
        <v>21</v>
      </c>
      <c r="F165" s="9" t="s">
        <v>136</v>
      </c>
      <c r="G165" s="11" t="s">
        <v>137</v>
      </c>
      <c r="H165" s="12"/>
      <c r="I165" s="2"/>
      <c r="J165" s="2"/>
      <c r="K165" s="2"/>
      <c r="L165" s="2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677</v>
      </c>
      <c r="B166" s="10" t="s">
        <v>231</v>
      </c>
      <c r="C166" s="9">
        <v>7</v>
      </c>
      <c r="D166" s="9" t="s">
        <v>54</v>
      </c>
      <c r="E166" s="9" t="s">
        <v>12</v>
      </c>
      <c r="F166" s="9" t="s">
        <v>136</v>
      </c>
      <c r="G166" s="11" t="s">
        <v>139</v>
      </c>
      <c r="H166" s="12"/>
      <c r="I166" s="2"/>
      <c r="J166" s="2"/>
      <c r="K166" s="2"/>
      <c r="L166" s="2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678</v>
      </c>
      <c r="B167" s="10" t="s">
        <v>232</v>
      </c>
      <c r="C167" s="9">
        <v>8</v>
      </c>
      <c r="D167" s="9" t="s">
        <v>54</v>
      </c>
      <c r="E167" s="9" t="s">
        <v>21</v>
      </c>
      <c r="F167" s="9" t="s">
        <v>136</v>
      </c>
      <c r="G167" s="11" t="s">
        <v>137</v>
      </c>
      <c r="H167" s="12"/>
      <c r="I167" s="2"/>
      <c r="J167" s="12"/>
      <c r="K167" s="2"/>
      <c r="L167" s="2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679</v>
      </c>
      <c r="B168" s="10" t="s">
        <v>233</v>
      </c>
      <c r="C168" s="9">
        <v>7</v>
      </c>
      <c r="D168" s="9" t="s">
        <v>54</v>
      </c>
      <c r="E168" s="9" t="s">
        <v>21</v>
      </c>
      <c r="F168" s="9" t="s">
        <v>136</v>
      </c>
      <c r="G168" s="11" t="s">
        <v>137</v>
      </c>
      <c r="H168" s="12"/>
      <c r="I168" s="2"/>
      <c r="J168" s="2"/>
      <c r="K168" s="2"/>
      <c r="L168" s="2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680</v>
      </c>
      <c r="B169" s="10" t="s">
        <v>234</v>
      </c>
      <c r="C169" s="9">
        <v>8</v>
      </c>
      <c r="D169" s="9" t="s">
        <v>54</v>
      </c>
      <c r="E169" s="9" t="s">
        <v>21</v>
      </c>
      <c r="F169" s="9" t="s">
        <v>136</v>
      </c>
      <c r="G169" s="11" t="s">
        <v>137</v>
      </c>
      <c r="H169" s="12"/>
      <c r="I169" s="2"/>
      <c r="J169" s="2"/>
      <c r="K169" s="2"/>
      <c r="L169" s="2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9">
        <v>681</v>
      </c>
      <c r="B170" s="10" t="s">
        <v>235</v>
      </c>
      <c r="C170" s="9">
        <v>7</v>
      </c>
      <c r="D170" s="9" t="s">
        <v>54</v>
      </c>
      <c r="E170" s="9" t="s">
        <v>21</v>
      </c>
      <c r="F170" s="9" t="s">
        <v>136</v>
      </c>
      <c r="G170" s="11" t="s">
        <v>137</v>
      </c>
      <c r="H170" s="12"/>
      <c r="I170" s="2"/>
      <c r="J170" s="2"/>
      <c r="K170" s="2"/>
      <c r="L170" s="2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.5" customHeight="1">
      <c r="A171" s="9">
        <v>682</v>
      </c>
      <c r="B171" s="10" t="s">
        <v>236</v>
      </c>
      <c r="C171" s="9">
        <v>8</v>
      </c>
      <c r="D171" s="9" t="s">
        <v>54</v>
      </c>
      <c r="E171" s="9" t="s">
        <v>12</v>
      </c>
      <c r="F171" s="9" t="s">
        <v>136</v>
      </c>
      <c r="G171" s="11" t="s">
        <v>139</v>
      </c>
      <c r="H171" s="12"/>
      <c r="I171" s="2"/>
      <c r="J171" s="2"/>
      <c r="K171" s="2"/>
      <c r="L171" s="2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683</v>
      </c>
      <c r="B172" s="10" t="s">
        <v>237</v>
      </c>
      <c r="C172" s="9">
        <v>7</v>
      </c>
      <c r="D172" s="9" t="s">
        <v>54</v>
      </c>
      <c r="E172" s="9" t="s">
        <v>12</v>
      </c>
      <c r="F172" s="9" t="s">
        <v>136</v>
      </c>
      <c r="G172" s="11" t="s">
        <v>139</v>
      </c>
      <c r="H172" s="12"/>
      <c r="I172" s="2"/>
      <c r="J172" s="2"/>
      <c r="K172" s="2"/>
      <c r="L172" s="2"/>
      <c r="M172" s="7"/>
      <c r="N172" s="43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684</v>
      </c>
      <c r="B173" s="10" t="s">
        <v>238</v>
      </c>
      <c r="C173" s="9">
        <v>8</v>
      </c>
      <c r="D173" s="9" t="s">
        <v>54</v>
      </c>
      <c r="E173" s="9" t="s">
        <v>21</v>
      </c>
      <c r="F173" s="9" t="s">
        <v>136</v>
      </c>
      <c r="G173" s="11" t="s">
        <v>137</v>
      </c>
      <c r="H173" s="12"/>
      <c r="I173" s="2"/>
      <c r="J173" s="2"/>
      <c r="K173" s="12"/>
      <c r="L173" s="12"/>
      <c r="M173" s="7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685</v>
      </c>
      <c r="B174" s="10" t="s">
        <v>239</v>
      </c>
      <c r="C174" s="9">
        <v>7</v>
      </c>
      <c r="D174" s="9" t="s">
        <v>54</v>
      </c>
      <c r="E174" s="9" t="s">
        <v>12</v>
      </c>
      <c r="F174" s="9" t="s">
        <v>136</v>
      </c>
      <c r="G174" s="11" t="s">
        <v>139</v>
      </c>
      <c r="H174" s="12"/>
      <c r="I174" s="2"/>
      <c r="J174" s="2"/>
      <c r="K174" s="2"/>
      <c r="L174" s="2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686</v>
      </c>
      <c r="B175" s="10" t="s">
        <v>240</v>
      </c>
      <c r="C175" s="9">
        <v>7</v>
      </c>
      <c r="D175" s="9" t="s">
        <v>54</v>
      </c>
      <c r="E175" s="9" t="s">
        <v>12</v>
      </c>
      <c r="F175" s="9" t="s">
        <v>136</v>
      </c>
      <c r="G175" s="11" t="s">
        <v>139</v>
      </c>
      <c r="H175" s="12"/>
      <c r="I175" s="2"/>
      <c r="J175" s="12"/>
      <c r="K175" s="2"/>
      <c r="L175" s="2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687</v>
      </c>
      <c r="B176" s="10" t="s">
        <v>241</v>
      </c>
      <c r="C176" s="9">
        <v>7</v>
      </c>
      <c r="D176" s="9" t="s">
        <v>54</v>
      </c>
      <c r="E176" s="9" t="s">
        <v>12</v>
      </c>
      <c r="F176" s="9" t="s">
        <v>136</v>
      </c>
      <c r="G176" s="11" t="s">
        <v>139</v>
      </c>
      <c r="H176" s="12"/>
      <c r="I176" s="2"/>
      <c r="J176" s="12"/>
      <c r="K176" s="2"/>
      <c r="L176" s="2"/>
      <c r="M176" s="7"/>
      <c r="N176" s="43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688</v>
      </c>
      <c r="B177" s="10" t="s">
        <v>242</v>
      </c>
      <c r="C177" s="9">
        <v>7</v>
      </c>
      <c r="D177" s="9" t="s">
        <v>54</v>
      </c>
      <c r="E177" s="9" t="s">
        <v>12</v>
      </c>
      <c r="F177" s="9" t="s">
        <v>136</v>
      </c>
      <c r="G177" s="11" t="s">
        <v>139</v>
      </c>
      <c r="H177" s="12"/>
      <c r="I177" s="2"/>
      <c r="J177" s="7"/>
      <c r="K177" s="7"/>
      <c r="L177" s="7"/>
      <c r="M177" s="7"/>
      <c r="N177" s="43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689</v>
      </c>
      <c r="B178" s="10" t="s">
        <v>243</v>
      </c>
      <c r="C178" s="9">
        <v>8</v>
      </c>
      <c r="D178" s="9" t="s">
        <v>54</v>
      </c>
      <c r="E178" s="9" t="s">
        <v>21</v>
      </c>
      <c r="F178" s="9" t="s">
        <v>136</v>
      </c>
      <c r="G178" s="11" t="s">
        <v>137</v>
      </c>
      <c r="H178" s="12"/>
      <c r="I178" s="2"/>
      <c r="J178" s="7"/>
      <c r="K178" s="7"/>
      <c r="L178" s="7"/>
      <c r="M178" s="7"/>
      <c r="N178" s="43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690</v>
      </c>
      <c r="B179" s="10" t="s">
        <v>244</v>
      </c>
      <c r="C179" s="9">
        <v>8</v>
      </c>
      <c r="D179" s="9" t="s">
        <v>54</v>
      </c>
      <c r="E179" s="9" t="s">
        <v>12</v>
      </c>
      <c r="F179" s="9" t="s">
        <v>136</v>
      </c>
      <c r="G179" s="11" t="s">
        <v>139</v>
      </c>
      <c r="H179" s="12"/>
      <c r="I179" s="2"/>
      <c r="J179" s="7"/>
      <c r="K179" s="7"/>
      <c r="L179" s="7"/>
      <c r="M179" s="7"/>
      <c r="N179" s="43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691</v>
      </c>
      <c r="B180" s="10" t="s">
        <v>245</v>
      </c>
      <c r="C180" s="9">
        <v>7</v>
      </c>
      <c r="D180" s="9" t="s">
        <v>54</v>
      </c>
      <c r="E180" s="9" t="s">
        <v>21</v>
      </c>
      <c r="F180" s="9" t="s">
        <v>136</v>
      </c>
      <c r="G180" s="11" t="s">
        <v>137</v>
      </c>
      <c r="H180" s="12"/>
      <c r="I180" s="2"/>
      <c r="J180" s="7"/>
      <c r="K180" s="7"/>
      <c r="L180" s="7"/>
      <c r="M180" s="7"/>
      <c r="N180" s="43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692</v>
      </c>
      <c r="B181" s="10" t="s">
        <v>246</v>
      </c>
      <c r="C181" s="9">
        <v>7</v>
      </c>
      <c r="D181" s="9" t="s">
        <v>54</v>
      </c>
      <c r="E181" s="9" t="s">
        <v>12</v>
      </c>
      <c r="F181" s="9" t="s">
        <v>136</v>
      </c>
      <c r="G181" s="11" t="s">
        <v>139</v>
      </c>
      <c r="H181" s="12"/>
      <c r="I181" s="2"/>
      <c r="J181" s="12"/>
      <c r="K181" s="7"/>
      <c r="L181" s="7"/>
      <c r="M181" s="7"/>
      <c r="N181" s="43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693</v>
      </c>
      <c r="B182" s="10" t="s">
        <v>247</v>
      </c>
      <c r="C182" s="9">
        <v>8</v>
      </c>
      <c r="D182" s="9" t="s">
        <v>54</v>
      </c>
      <c r="E182" s="9" t="s">
        <v>12</v>
      </c>
      <c r="F182" s="9" t="s">
        <v>136</v>
      </c>
      <c r="G182" s="11" t="s">
        <v>139</v>
      </c>
      <c r="H182" s="12"/>
      <c r="I182" s="2"/>
      <c r="J182" s="2"/>
      <c r="K182" s="7"/>
      <c r="L182" s="7"/>
      <c r="M182" s="7"/>
      <c r="N182" s="43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694</v>
      </c>
      <c r="B183" s="10" t="s">
        <v>248</v>
      </c>
      <c r="C183" s="9">
        <v>7</v>
      </c>
      <c r="D183" s="9" t="s">
        <v>54</v>
      </c>
      <c r="E183" s="9" t="s">
        <v>21</v>
      </c>
      <c r="F183" s="9" t="s">
        <v>136</v>
      </c>
      <c r="G183" s="11" t="s">
        <v>137</v>
      </c>
      <c r="H183" s="12"/>
      <c r="I183" s="2"/>
      <c r="J183" s="2"/>
      <c r="K183" s="12"/>
      <c r="L183" s="12"/>
      <c r="M183" s="7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695</v>
      </c>
      <c r="B184" s="10" t="s">
        <v>249</v>
      </c>
      <c r="C184" s="9">
        <v>8</v>
      </c>
      <c r="D184" s="9" t="s">
        <v>54</v>
      </c>
      <c r="E184" s="9" t="s">
        <v>12</v>
      </c>
      <c r="F184" s="9" t="s">
        <v>136</v>
      </c>
      <c r="G184" s="11" t="s">
        <v>139</v>
      </c>
      <c r="H184" s="12"/>
      <c r="I184" s="2"/>
      <c r="J184" s="2"/>
      <c r="K184" s="2"/>
      <c r="L184" s="2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696</v>
      </c>
      <c r="B185" s="10" t="s">
        <v>250</v>
      </c>
      <c r="C185" s="9">
        <v>8</v>
      </c>
      <c r="D185" s="9" t="s">
        <v>54</v>
      </c>
      <c r="E185" s="9" t="s">
        <v>12</v>
      </c>
      <c r="F185" s="9" t="s">
        <v>136</v>
      </c>
      <c r="G185" s="11" t="s">
        <v>139</v>
      </c>
      <c r="H185" s="12"/>
      <c r="I185" s="2"/>
      <c r="J185" s="2"/>
      <c r="K185" s="2"/>
      <c r="L185" s="2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697</v>
      </c>
      <c r="B186" s="10" t="s">
        <v>251</v>
      </c>
      <c r="C186" s="9">
        <v>8</v>
      </c>
      <c r="D186" s="9" t="s">
        <v>54</v>
      </c>
      <c r="E186" s="9" t="s">
        <v>21</v>
      </c>
      <c r="F186" s="9" t="s">
        <v>136</v>
      </c>
      <c r="G186" s="11" t="s">
        <v>137</v>
      </c>
      <c r="H186" s="12"/>
      <c r="I186" s="2"/>
      <c r="J186" s="2"/>
      <c r="K186" s="2"/>
      <c r="L186" s="2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698</v>
      </c>
      <c r="B187" s="10" t="s">
        <v>252</v>
      </c>
      <c r="C187" s="9">
        <v>8</v>
      </c>
      <c r="D187" s="9" t="s">
        <v>54</v>
      </c>
      <c r="E187" s="9" t="s">
        <v>21</v>
      </c>
      <c r="F187" s="9" t="s">
        <v>136</v>
      </c>
      <c r="G187" s="11" t="s">
        <v>137</v>
      </c>
      <c r="H187" s="12"/>
      <c r="I187" s="2"/>
      <c r="J187" s="2"/>
      <c r="K187" s="2"/>
      <c r="L187" s="2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699</v>
      </c>
      <c r="B188" s="10" t="s">
        <v>253</v>
      </c>
      <c r="C188" s="9">
        <v>8</v>
      </c>
      <c r="D188" s="9" t="s">
        <v>54</v>
      </c>
      <c r="E188" s="9" t="s">
        <v>21</v>
      </c>
      <c r="F188" s="9" t="s">
        <v>136</v>
      </c>
      <c r="G188" s="11" t="s">
        <v>137</v>
      </c>
      <c r="H188" s="12"/>
      <c r="I188" s="2"/>
      <c r="J188" s="2"/>
      <c r="K188" s="2"/>
      <c r="L188" s="2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700</v>
      </c>
      <c r="B189" s="10" t="s">
        <v>254</v>
      </c>
      <c r="C189" s="9">
        <v>7</v>
      </c>
      <c r="D189" s="9" t="s">
        <v>54</v>
      </c>
      <c r="E189" s="9" t="s">
        <v>12</v>
      </c>
      <c r="F189" s="9" t="s">
        <v>136</v>
      </c>
      <c r="G189" s="11" t="s">
        <v>139</v>
      </c>
      <c r="H189" s="12"/>
      <c r="I189" s="2"/>
      <c r="J189" s="2"/>
      <c r="K189" s="2"/>
      <c r="L189" s="2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701</v>
      </c>
      <c r="B190" s="10" t="s">
        <v>255</v>
      </c>
      <c r="C190" s="9">
        <v>8</v>
      </c>
      <c r="D190" s="9" t="s">
        <v>54</v>
      </c>
      <c r="E190" s="9" t="s">
        <v>12</v>
      </c>
      <c r="F190" s="9" t="s">
        <v>136</v>
      </c>
      <c r="G190" s="11" t="s">
        <v>139</v>
      </c>
      <c r="H190" s="12"/>
      <c r="I190" s="2"/>
      <c r="J190" s="12"/>
      <c r="K190" s="2"/>
      <c r="L190" s="2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702</v>
      </c>
      <c r="B191" s="10" t="s">
        <v>256</v>
      </c>
      <c r="C191" s="9">
        <v>8</v>
      </c>
      <c r="D191" s="9" t="s">
        <v>54</v>
      </c>
      <c r="E191" s="9" t="s">
        <v>12</v>
      </c>
      <c r="F191" s="9" t="s">
        <v>136</v>
      </c>
      <c r="G191" s="11" t="s">
        <v>139</v>
      </c>
      <c r="H191" s="12"/>
      <c r="I191" s="2"/>
      <c r="J191" s="2"/>
      <c r="K191" s="2"/>
      <c r="L191" s="2"/>
      <c r="M191" s="7"/>
      <c r="N191" s="43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703</v>
      </c>
      <c r="B192" s="10" t="s">
        <v>257</v>
      </c>
      <c r="C192" s="9">
        <v>3</v>
      </c>
      <c r="D192" s="9" t="s">
        <v>54</v>
      </c>
      <c r="E192" s="9" t="s">
        <v>21</v>
      </c>
      <c r="F192" s="9" t="s">
        <v>258</v>
      </c>
      <c r="G192" s="11" t="s">
        <v>22</v>
      </c>
      <c r="H192" s="12"/>
      <c r="I192" s="2"/>
      <c r="J192" s="12"/>
      <c r="K192" s="12"/>
      <c r="L192" s="12"/>
      <c r="M192" s="7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704</v>
      </c>
      <c r="B193" s="10" t="s">
        <v>259</v>
      </c>
      <c r="C193" s="9">
        <v>3</v>
      </c>
      <c r="D193" s="9" t="s">
        <v>54</v>
      </c>
      <c r="E193" s="9" t="s">
        <v>21</v>
      </c>
      <c r="F193" s="9" t="s">
        <v>258</v>
      </c>
      <c r="G193" s="11" t="s">
        <v>22</v>
      </c>
      <c r="H193" s="12"/>
      <c r="I193" s="2"/>
      <c r="J193" s="2"/>
      <c r="K193" s="2"/>
      <c r="L193" s="2"/>
      <c r="M193" s="7"/>
      <c r="N193" s="43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705</v>
      </c>
      <c r="B194" s="10" t="s">
        <v>260</v>
      </c>
      <c r="C194" s="9">
        <v>4</v>
      </c>
      <c r="D194" s="9" t="s">
        <v>54</v>
      </c>
      <c r="E194" s="9" t="s">
        <v>12</v>
      </c>
      <c r="F194" s="9" t="s">
        <v>258</v>
      </c>
      <c r="G194" s="11" t="s">
        <v>14</v>
      </c>
      <c r="H194" s="12"/>
      <c r="I194" s="2"/>
      <c r="J194" s="2"/>
      <c r="K194" s="12"/>
      <c r="L194" s="12"/>
      <c r="M194" s="7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706</v>
      </c>
      <c r="B195" s="10" t="s">
        <v>261</v>
      </c>
      <c r="C195" s="9">
        <v>4</v>
      </c>
      <c r="D195" s="9" t="s">
        <v>54</v>
      </c>
      <c r="E195" s="9" t="s">
        <v>12</v>
      </c>
      <c r="F195" s="9" t="s">
        <v>258</v>
      </c>
      <c r="G195" s="11" t="s">
        <v>14</v>
      </c>
      <c r="H195" s="12"/>
      <c r="I195" s="2"/>
      <c r="J195" s="2"/>
      <c r="K195" s="2"/>
      <c r="L195" s="2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707</v>
      </c>
      <c r="B196" s="10" t="s">
        <v>262</v>
      </c>
      <c r="C196" s="9">
        <v>4</v>
      </c>
      <c r="D196" s="9" t="s">
        <v>54</v>
      </c>
      <c r="E196" s="9" t="s">
        <v>12</v>
      </c>
      <c r="F196" s="9" t="s">
        <v>258</v>
      </c>
      <c r="G196" s="11" t="s">
        <v>14</v>
      </c>
      <c r="H196" s="12"/>
      <c r="I196" s="2"/>
      <c r="J196" s="2"/>
      <c r="K196" s="2"/>
      <c r="L196" s="2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708</v>
      </c>
      <c r="B197" s="10" t="s">
        <v>263</v>
      </c>
      <c r="C197" s="9">
        <v>3</v>
      </c>
      <c r="D197" s="9" t="s">
        <v>54</v>
      </c>
      <c r="E197" s="9" t="s">
        <v>12</v>
      </c>
      <c r="F197" s="9" t="s">
        <v>258</v>
      </c>
      <c r="G197" s="11" t="s">
        <v>14</v>
      </c>
      <c r="H197" s="12"/>
      <c r="I197" s="2"/>
      <c r="J197" s="2"/>
      <c r="K197" s="2"/>
      <c r="L197" s="2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709</v>
      </c>
      <c r="B198" s="10" t="s">
        <v>264</v>
      </c>
      <c r="C198" s="9">
        <v>4</v>
      </c>
      <c r="D198" s="9" t="s">
        <v>54</v>
      </c>
      <c r="E198" s="9" t="s">
        <v>21</v>
      </c>
      <c r="F198" s="9" t="s">
        <v>258</v>
      </c>
      <c r="G198" s="11" t="s">
        <v>22</v>
      </c>
      <c r="H198" s="12"/>
      <c r="I198" s="2"/>
      <c r="J198" s="2"/>
      <c r="K198" s="2"/>
      <c r="L198" s="2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710</v>
      </c>
      <c r="B199" s="10" t="s">
        <v>265</v>
      </c>
      <c r="C199" s="9">
        <v>3</v>
      </c>
      <c r="D199" s="9" t="s">
        <v>54</v>
      </c>
      <c r="E199" s="9" t="s">
        <v>12</v>
      </c>
      <c r="F199" s="9" t="s">
        <v>258</v>
      </c>
      <c r="G199" s="11" t="s">
        <v>14</v>
      </c>
      <c r="H199" s="12"/>
      <c r="I199" s="2"/>
      <c r="J199" s="2"/>
      <c r="K199" s="2"/>
      <c r="L199" s="2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711</v>
      </c>
      <c r="B200" s="10" t="s">
        <v>266</v>
      </c>
      <c r="C200" s="9">
        <v>4</v>
      </c>
      <c r="D200" s="9" t="s">
        <v>54</v>
      </c>
      <c r="E200" s="9" t="s">
        <v>21</v>
      </c>
      <c r="F200" s="9" t="s">
        <v>258</v>
      </c>
      <c r="G200" s="11" t="s">
        <v>22</v>
      </c>
      <c r="H200" s="12"/>
      <c r="I200" s="2"/>
      <c r="J200" s="2"/>
      <c r="K200" s="2"/>
      <c r="L200" s="2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712</v>
      </c>
      <c r="B201" s="10" t="s">
        <v>267</v>
      </c>
      <c r="C201" s="9">
        <v>3</v>
      </c>
      <c r="D201" s="9" t="s">
        <v>54</v>
      </c>
      <c r="E201" s="9" t="s">
        <v>12</v>
      </c>
      <c r="F201" s="9" t="s">
        <v>258</v>
      </c>
      <c r="G201" s="11" t="s">
        <v>14</v>
      </c>
      <c r="H201" s="12"/>
      <c r="I201" s="2"/>
      <c r="J201" s="2"/>
      <c r="K201" s="2"/>
      <c r="L201" s="2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713</v>
      </c>
      <c r="B202" s="10" t="s">
        <v>268</v>
      </c>
      <c r="C202" s="9">
        <v>3</v>
      </c>
      <c r="D202" s="9" t="s">
        <v>54</v>
      </c>
      <c r="E202" s="9" t="s">
        <v>12</v>
      </c>
      <c r="F202" s="9" t="s">
        <v>258</v>
      </c>
      <c r="G202" s="11" t="s">
        <v>14</v>
      </c>
      <c r="H202" s="12"/>
      <c r="I202" s="2"/>
      <c r="J202" s="2"/>
      <c r="K202" s="2"/>
      <c r="L202" s="2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714</v>
      </c>
      <c r="B203" s="10" t="s">
        <v>269</v>
      </c>
      <c r="C203" s="9">
        <v>3</v>
      </c>
      <c r="D203" s="9" t="s">
        <v>54</v>
      </c>
      <c r="E203" s="9" t="s">
        <v>21</v>
      </c>
      <c r="F203" s="9" t="s">
        <v>258</v>
      </c>
      <c r="G203" s="11" t="s">
        <v>22</v>
      </c>
      <c r="H203" s="12"/>
      <c r="I203" s="2"/>
      <c r="J203" s="2"/>
      <c r="K203" s="2"/>
      <c r="L203" s="2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715</v>
      </c>
      <c r="B204" s="10" t="s">
        <v>270</v>
      </c>
      <c r="C204" s="9">
        <v>4</v>
      </c>
      <c r="D204" s="9" t="s">
        <v>54</v>
      </c>
      <c r="E204" s="9" t="s">
        <v>21</v>
      </c>
      <c r="F204" s="9" t="s">
        <v>258</v>
      </c>
      <c r="G204" s="11" t="s">
        <v>22</v>
      </c>
      <c r="H204" s="12"/>
      <c r="I204" s="2"/>
      <c r="J204" s="2"/>
      <c r="K204" s="2"/>
      <c r="L204" s="2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716</v>
      </c>
      <c r="B205" s="10" t="s">
        <v>271</v>
      </c>
      <c r="C205" s="9">
        <v>4</v>
      </c>
      <c r="D205" s="9" t="s">
        <v>54</v>
      </c>
      <c r="E205" s="9" t="s">
        <v>12</v>
      </c>
      <c r="F205" s="9" t="s">
        <v>258</v>
      </c>
      <c r="G205" s="11" t="s">
        <v>14</v>
      </c>
      <c r="H205" s="12"/>
      <c r="I205" s="2"/>
      <c r="J205" s="2"/>
      <c r="K205" s="2"/>
      <c r="L205" s="2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717</v>
      </c>
      <c r="B206" s="10" t="s">
        <v>272</v>
      </c>
      <c r="C206" s="9">
        <v>4</v>
      </c>
      <c r="D206" s="9" t="s">
        <v>54</v>
      </c>
      <c r="E206" s="9" t="s">
        <v>21</v>
      </c>
      <c r="F206" s="9" t="s">
        <v>258</v>
      </c>
      <c r="G206" s="11" t="s">
        <v>22</v>
      </c>
      <c r="H206" s="12"/>
      <c r="I206" s="2"/>
      <c r="J206" s="2"/>
      <c r="K206" s="2"/>
      <c r="L206" s="2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718</v>
      </c>
      <c r="B207" s="10" t="s">
        <v>273</v>
      </c>
      <c r="C207" s="9">
        <v>4</v>
      </c>
      <c r="D207" s="9" t="s">
        <v>54</v>
      </c>
      <c r="E207" s="9" t="s">
        <v>21</v>
      </c>
      <c r="F207" s="9" t="s">
        <v>258</v>
      </c>
      <c r="G207" s="11" t="s">
        <v>22</v>
      </c>
      <c r="H207" s="7"/>
      <c r="I207" s="12"/>
      <c r="J207" s="2"/>
      <c r="K207" s="2"/>
      <c r="L207" s="2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719</v>
      </c>
      <c r="B208" s="10" t="s">
        <v>274</v>
      </c>
      <c r="C208" s="9">
        <v>3</v>
      </c>
      <c r="D208" s="9" t="s">
        <v>54</v>
      </c>
      <c r="E208" s="9" t="s">
        <v>21</v>
      </c>
      <c r="F208" s="9" t="s">
        <v>258</v>
      </c>
      <c r="G208" s="11" t="s">
        <v>22</v>
      </c>
      <c r="H208" s="12"/>
      <c r="I208" s="2"/>
      <c r="J208" s="2"/>
      <c r="K208" s="2"/>
      <c r="L208" s="2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720</v>
      </c>
      <c r="B209" s="10" t="s">
        <v>275</v>
      </c>
      <c r="C209" s="9">
        <v>4</v>
      </c>
      <c r="D209" s="9" t="s">
        <v>54</v>
      </c>
      <c r="E209" s="9" t="s">
        <v>21</v>
      </c>
      <c r="F209" s="9" t="s">
        <v>258</v>
      </c>
      <c r="G209" s="11" t="s">
        <v>22</v>
      </c>
      <c r="H209" s="12"/>
      <c r="I209" s="2"/>
      <c r="J209" s="2"/>
      <c r="K209" s="2"/>
      <c r="L209" s="2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721</v>
      </c>
      <c r="B210" s="10" t="s">
        <v>276</v>
      </c>
      <c r="C210" s="9">
        <v>4</v>
      </c>
      <c r="D210" s="9" t="s">
        <v>54</v>
      </c>
      <c r="E210" s="9" t="s">
        <v>21</v>
      </c>
      <c r="F210" s="9" t="s">
        <v>258</v>
      </c>
      <c r="G210" s="11" t="s">
        <v>22</v>
      </c>
      <c r="H210" s="12"/>
      <c r="I210" s="2"/>
      <c r="J210" s="2"/>
      <c r="K210" s="2"/>
      <c r="L210" s="2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722</v>
      </c>
      <c r="B211" s="10" t="s">
        <v>277</v>
      </c>
      <c r="C211" s="9">
        <v>3</v>
      </c>
      <c r="D211" s="9" t="s">
        <v>54</v>
      </c>
      <c r="E211" s="9" t="s">
        <v>21</v>
      </c>
      <c r="F211" s="9" t="s">
        <v>258</v>
      </c>
      <c r="G211" s="11" t="s">
        <v>22</v>
      </c>
      <c r="H211" s="12"/>
      <c r="I211" s="2"/>
      <c r="J211" s="2"/>
      <c r="K211" s="2"/>
      <c r="L211" s="2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723</v>
      </c>
      <c r="B212" s="10" t="s">
        <v>278</v>
      </c>
      <c r="C212" s="9">
        <v>4</v>
      </c>
      <c r="D212" s="9" t="s">
        <v>54</v>
      </c>
      <c r="E212" s="9" t="s">
        <v>12</v>
      </c>
      <c r="F212" s="9" t="s">
        <v>258</v>
      </c>
      <c r="G212" s="11" t="s">
        <v>14</v>
      </c>
      <c r="H212" s="12"/>
      <c r="I212" s="2"/>
      <c r="J212" s="2"/>
      <c r="K212" s="2"/>
      <c r="L212" s="2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724</v>
      </c>
      <c r="B213" s="10" t="s">
        <v>279</v>
      </c>
      <c r="C213" s="9">
        <v>4</v>
      </c>
      <c r="D213" s="9" t="s">
        <v>54</v>
      </c>
      <c r="E213" s="9" t="s">
        <v>21</v>
      </c>
      <c r="F213" s="9" t="s">
        <v>258</v>
      </c>
      <c r="G213" s="11" t="s">
        <v>22</v>
      </c>
      <c r="H213" s="12"/>
      <c r="I213" s="2"/>
      <c r="J213" s="2"/>
      <c r="K213" s="2"/>
      <c r="L213" s="2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725</v>
      </c>
      <c r="B214" s="10" t="s">
        <v>280</v>
      </c>
      <c r="C214" s="9">
        <v>3</v>
      </c>
      <c r="D214" s="9" t="s">
        <v>54</v>
      </c>
      <c r="E214" s="9" t="s">
        <v>12</v>
      </c>
      <c r="F214" s="9" t="s">
        <v>258</v>
      </c>
      <c r="G214" s="11" t="s">
        <v>14</v>
      </c>
      <c r="H214" s="12"/>
      <c r="I214" s="2"/>
      <c r="J214" s="2"/>
      <c r="K214" s="2"/>
      <c r="L214" s="2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726</v>
      </c>
      <c r="B215" s="10" t="s">
        <v>281</v>
      </c>
      <c r="C215" s="9">
        <v>3</v>
      </c>
      <c r="D215" s="9" t="s">
        <v>54</v>
      </c>
      <c r="E215" s="9" t="s">
        <v>21</v>
      </c>
      <c r="F215" s="9" t="s">
        <v>258</v>
      </c>
      <c r="G215" s="11" t="s">
        <v>22</v>
      </c>
      <c r="H215" s="12"/>
      <c r="I215" s="2"/>
      <c r="J215" s="2"/>
      <c r="K215" s="2"/>
      <c r="L215" s="2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727</v>
      </c>
      <c r="B216" s="10" t="s">
        <v>282</v>
      </c>
      <c r="C216" s="9"/>
      <c r="D216" s="9" t="s">
        <v>54</v>
      </c>
      <c r="E216" s="9" t="s">
        <v>21</v>
      </c>
      <c r="F216" s="9" t="s">
        <v>258</v>
      </c>
      <c r="G216" s="11" t="s">
        <v>22</v>
      </c>
      <c r="H216" s="12"/>
      <c r="I216" s="2"/>
      <c r="J216" s="2"/>
      <c r="K216" s="2"/>
      <c r="L216" s="2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728</v>
      </c>
      <c r="B217" s="10" t="s">
        <v>283</v>
      </c>
      <c r="C217" s="9">
        <v>3</v>
      </c>
      <c r="D217" s="9" t="s">
        <v>54</v>
      </c>
      <c r="E217" s="9" t="s">
        <v>12</v>
      </c>
      <c r="F217" s="9" t="s">
        <v>258</v>
      </c>
      <c r="G217" s="11" t="s">
        <v>14</v>
      </c>
      <c r="H217" s="12"/>
      <c r="I217" s="2"/>
      <c r="J217" s="2"/>
      <c r="K217" s="2"/>
      <c r="L217" s="2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729</v>
      </c>
      <c r="B218" s="10" t="s">
        <v>284</v>
      </c>
      <c r="C218" s="9">
        <v>4</v>
      </c>
      <c r="D218" s="9" t="s">
        <v>54</v>
      </c>
      <c r="E218" s="9" t="s">
        <v>12</v>
      </c>
      <c r="F218" s="9" t="s">
        <v>258</v>
      </c>
      <c r="G218" s="11" t="s">
        <v>14</v>
      </c>
      <c r="H218" s="12"/>
      <c r="I218" s="2"/>
      <c r="J218" s="2"/>
      <c r="K218" s="2"/>
      <c r="L218" s="2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730</v>
      </c>
      <c r="B219" s="10" t="s">
        <v>285</v>
      </c>
      <c r="C219" s="9">
        <v>4</v>
      </c>
      <c r="D219" s="9" t="s">
        <v>54</v>
      </c>
      <c r="E219" s="9" t="s">
        <v>21</v>
      </c>
      <c r="F219" s="9" t="s">
        <v>258</v>
      </c>
      <c r="G219" s="11" t="s">
        <v>22</v>
      </c>
      <c r="H219" s="12"/>
      <c r="I219" s="2"/>
      <c r="J219" s="2"/>
      <c r="K219" s="2"/>
      <c r="L219" s="2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731</v>
      </c>
      <c r="B220" s="10" t="s">
        <v>286</v>
      </c>
      <c r="C220" s="9">
        <v>3</v>
      </c>
      <c r="D220" s="9" t="s">
        <v>54</v>
      </c>
      <c r="E220" s="9" t="s">
        <v>21</v>
      </c>
      <c r="F220" s="9" t="s">
        <v>258</v>
      </c>
      <c r="G220" s="11" t="s">
        <v>22</v>
      </c>
      <c r="H220" s="12"/>
      <c r="I220" s="2"/>
      <c r="J220" s="2"/>
      <c r="K220" s="2"/>
      <c r="L220" s="2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732</v>
      </c>
      <c r="B221" s="10" t="s">
        <v>287</v>
      </c>
      <c r="C221" s="9">
        <v>5</v>
      </c>
      <c r="D221" s="9" t="s">
        <v>54</v>
      </c>
      <c r="E221" s="9" t="s">
        <v>12</v>
      </c>
      <c r="F221" s="9" t="s">
        <v>89</v>
      </c>
      <c r="G221" s="11" t="s">
        <v>93</v>
      </c>
      <c r="H221" s="12"/>
      <c r="I221" s="2"/>
      <c r="J221" s="2"/>
      <c r="K221" s="2"/>
      <c r="L221" s="2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733</v>
      </c>
      <c r="B222" s="10" t="s">
        <v>288</v>
      </c>
      <c r="C222" s="9">
        <v>5</v>
      </c>
      <c r="D222" s="9" t="s">
        <v>54</v>
      </c>
      <c r="E222" s="9" t="s">
        <v>21</v>
      </c>
      <c r="F222" s="9" t="s">
        <v>89</v>
      </c>
      <c r="G222" s="11" t="s">
        <v>90</v>
      </c>
      <c r="H222" s="12"/>
      <c r="I222" s="2"/>
      <c r="J222" s="2"/>
      <c r="K222" s="2"/>
      <c r="L222" s="2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734</v>
      </c>
      <c r="B223" s="10" t="s">
        <v>289</v>
      </c>
      <c r="C223" s="9">
        <v>6</v>
      </c>
      <c r="D223" s="9" t="s">
        <v>54</v>
      </c>
      <c r="E223" s="9" t="s">
        <v>21</v>
      </c>
      <c r="F223" s="9" t="s">
        <v>89</v>
      </c>
      <c r="G223" s="11" t="s">
        <v>90</v>
      </c>
      <c r="H223" s="12"/>
      <c r="I223" s="2"/>
      <c r="J223" s="2"/>
      <c r="K223" s="2"/>
      <c r="L223" s="2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735</v>
      </c>
      <c r="B224" s="10" t="s">
        <v>290</v>
      </c>
      <c r="C224" s="9">
        <v>6</v>
      </c>
      <c r="D224" s="9" t="s">
        <v>54</v>
      </c>
      <c r="E224" s="9" t="s">
        <v>12</v>
      </c>
      <c r="F224" s="9" t="s">
        <v>89</v>
      </c>
      <c r="G224" s="11" t="s">
        <v>93</v>
      </c>
      <c r="H224" s="12"/>
      <c r="I224" s="2"/>
      <c r="J224" s="2"/>
      <c r="K224" s="2"/>
      <c r="L224" s="2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9">
        <v>736</v>
      </c>
      <c r="B225" s="10" t="s">
        <v>291</v>
      </c>
      <c r="C225" s="9">
        <v>5</v>
      </c>
      <c r="D225" s="9" t="s">
        <v>54</v>
      </c>
      <c r="E225" s="9" t="s">
        <v>12</v>
      </c>
      <c r="F225" s="9" t="s">
        <v>89</v>
      </c>
      <c r="G225" s="11" t="s">
        <v>93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9">
        <v>737</v>
      </c>
      <c r="B226" s="10" t="s">
        <v>292</v>
      </c>
      <c r="C226" s="9">
        <v>6</v>
      </c>
      <c r="D226" s="9" t="s">
        <v>54</v>
      </c>
      <c r="E226" s="9" t="s">
        <v>21</v>
      </c>
      <c r="F226" s="9" t="s">
        <v>89</v>
      </c>
      <c r="G226" s="11" t="s">
        <v>90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9">
        <v>738</v>
      </c>
      <c r="B227" s="10" t="s">
        <v>293</v>
      </c>
      <c r="C227" s="9">
        <v>5</v>
      </c>
      <c r="D227" s="9" t="s">
        <v>54</v>
      </c>
      <c r="E227" s="9" t="s">
        <v>12</v>
      </c>
      <c r="F227" s="9" t="s">
        <v>89</v>
      </c>
      <c r="G227" s="11" t="s">
        <v>93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9">
        <v>739</v>
      </c>
      <c r="B228" s="10" t="s">
        <v>294</v>
      </c>
      <c r="C228" s="9">
        <v>5</v>
      </c>
      <c r="D228" s="9" t="s">
        <v>54</v>
      </c>
      <c r="E228" s="9" t="s">
        <v>12</v>
      </c>
      <c r="F228" s="9" t="s">
        <v>89</v>
      </c>
      <c r="G228" s="11" t="s">
        <v>93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9">
        <v>740</v>
      </c>
      <c r="B229" s="10" t="s">
        <v>295</v>
      </c>
      <c r="C229" s="9">
        <v>6</v>
      </c>
      <c r="D229" s="9" t="s">
        <v>54</v>
      </c>
      <c r="E229" s="9" t="s">
        <v>12</v>
      </c>
      <c r="F229" s="9" t="s">
        <v>89</v>
      </c>
      <c r="G229" s="11" t="s">
        <v>93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9">
        <v>741</v>
      </c>
      <c r="B230" s="10" t="s">
        <v>296</v>
      </c>
      <c r="C230" s="9">
        <v>6</v>
      </c>
      <c r="D230" s="9" t="s">
        <v>54</v>
      </c>
      <c r="E230" s="9" t="s">
        <v>12</v>
      </c>
      <c r="F230" s="9" t="s">
        <v>89</v>
      </c>
      <c r="G230" s="11" t="s">
        <v>93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9">
        <v>742</v>
      </c>
      <c r="B231" s="10" t="s">
        <v>297</v>
      </c>
      <c r="C231" s="9">
        <v>6</v>
      </c>
      <c r="D231" s="9" t="s">
        <v>54</v>
      </c>
      <c r="E231" s="9" t="s">
        <v>12</v>
      </c>
      <c r="F231" s="9" t="s">
        <v>89</v>
      </c>
      <c r="G231" s="11" t="s">
        <v>93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9">
        <v>743</v>
      </c>
      <c r="B232" s="10" t="s">
        <v>298</v>
      </c>
      <c r="C232" s="9">
        <v>6</v>
      </c>
      <c r="D232" s="9" t="s">
        <v>54</v>
      </c>
      <c r="E232" s="9" t="s">
        <v>21</v>
      </c>
      <c r="F232" s="9" t="s">
        <v>89</v>
      </c>
      <c r="G232" s="11" t="s">
        <v>90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9">
        <v>744</v>
      </c>
      <c r="B233" s="10" t="s">
        <v>299</v>
      </c>
      <c r="C233" s="9">
        <v>6</v>
      </c>
      <c r="D233" s="9" t="s">
        <v>54</v>
      </c>
      <c r="E233" s="9" t="s">
        <v>12</v>
      </c>
      <c r="F233" s="9" t="s">
        <v>89</v>
      </c>
      <c r="G233" s="11" t="s">
        <v>93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9">
        <v>745</v>
      </c>
      <c r="B234" s="10" t="s">
        <v>300</v>
      </c>
      <c r="C234" s="9">
        <v>6</v>
      </c>
      <c r="D234" s="9" t="s">
        <v>54</v>
      </c>
      <c r="E234" s="9" t="s">
        <v>12</v>
      </c>
      <c r="F234" s="9" t="s">
        <v>89</v>
      </c>
      <c r="G234" s="11" t="s">
        <v>93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9">
        <v>746</v>
      </c>
      <c r="B235" s="10" t="s">
        <v>301</v>
      </c>
      <c r="C235" s="9">
        <v>6</v>
      </c>
      <c r="D235" s="9" t="s">
        <v>54</v>
      </c>
      <c r="E235" s="9" t="s">
        <v>12</v>
      </c>
      <c r="F235" s="9" t="s">
        <v>89</v>
      </c>
      <c r="G235" s="11" t="s">
        <v>93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9">
        <v>747</v>
      </c>
      <c r="B236" s="10" t="s">
        <v>302</v>
      </c>
      <c r="C236" s="9">
        <v>5</v>
      </c>
      <c r="D236" s="9" t="s">
        <v>54</v>
      </c>
      <c r="E236" s="9" t="s">
        <v>12</v>
      </c>
      <c r="F236" s="9" t="s">
        <v>89</v>
      </c>
      <c r="G236" s="11" t="s">
        <v>93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9">
        <v>748</v>
      </c>
      <c r="B237" s="10" t="s">
        <v>303</v>
      </c>
      <c r="C237" s="9">
        <v>5</v>
      </c>
      <c r="D237" s="9" t="s">
        <v>54</v>
      </c>
      <c r="E237" s="9" t="s">
        <v>12</v>
      </c>
      <c r="F237" s="9" t="s">
        <v>89</v>
      </c>
      <c r="G237" s="11" t="s">
        <v>93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9">
        <v>749</v>
      </c>
      <c r="B238" s="10" t="s">
        <v>304</v>
      </c>
      <c r="C238" s="9">
        <v>6</v>
      </c>
      <c r="D238" s="9" t="s">
        <v>54</v>
      </c>
      <c r="E238" s="9" t="s">
        <v>12</v>
      </c>
      <c r="F238" s="9" t="s">
        <v>89</v>
      </c>
      <c r="G238" s="11" t="s">
        <v>93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9">
        <v>750</v>
      </c>
      <c r="B239" s="10" t="s">
        <v>305</v>
      </c>
      <c r="C239" s="9">
        <v>6</v>
      </c>
      <c r="D239" s="9" t="s">
        <v>54</v>
      </c>
      <c r="E239" s="9" t="s">
        <v>12</v>
      </c>
      <c r="F239" s="9" t="s">
        <v>89</v>
      </c>
      <c r="G239" s="11" t="s">
        <v>93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9">
        <v>751</v>
      </c>
      <c r="B240" s="10" t="s">
        <v>306</v>
      </c>
      <c r="C240" s="9">
        <v>5</v>
      </c>
      <c r="D240" s="9" t="s">
        <v>54</v>
      </c>
      <c r="E240" s="9" t="s">
        <v>21</v>
      </c>
      <c r="F240" s="9" t="s">
        <v>89</v>
      </c>
      <c r="G240" s="11" t="s">
        <v>90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9">
        <v>752</v>
      </c>
      <c r="B241" s="10" t="s">
        <v>307</v>
      </c>
      <c r="C241" s="9">
        <v>6</v>
      </c>
      <c r="D241" s="9" t="s">
        <v>54</v>
      </c>
      <c r="E241" s="9" t="s">
        <v>21</v>
      </c>
      <c r="F241" s="9" t="s">
        <v>89</v>
      </c>
      <c r="G241" s="11" t="s">
        <v>90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9">
        <v>753</v>
      </c>
      <c r="B242" s="10" t="s">
        <v>308</v>
      </c>
      <c r="C242" s="9">
        <v>6</v>
      </c>
      <c r="D242" s="9" t="s">
        <v>54</v>
      </c>
      <c r="E242" s="9" t="s">
        <v>12</v>
      </c>
      <c r="F242" s="9" t="s">
        <v>89</v>
      </c>
      <c r="G242" s="11" t="s">
        <v>93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9">
        <v>754</v>
      </c>
      <c r="B243" s="10" t="s">
        <v>309</v>
      </c>
      <c r="C243" s="9">
        <v>6</v>
      </c>
      <c r="D243" s="9" t="s">
        <v>54</v>
      </c>
      <c r="E243" s="9" t="s">
        <v>12</v>
      </c>
      <c r="F243" s="9" t="s">
        <v>89</v>
      </c>
      <c r="G243" s="11" t="s">
        <v>93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9">
        <v>755</v>
      </c>
      <c r="B244" s="10" t="s">
        <v>310</v>
      </c>
      <c r="C244" s="9">
        <v>6</v>
      </c>
      <c r="D244" s="9" t="s">
        <v>54</v>
      </c>
      <c r="E244" s="9" t="s">
        <v>21</v>
      </c>
      <c r="F244" s="9" t="s">
        <v>89</v>
      </c>
      <c r="G244" s="11" t="s">
        <v>90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9">
        <v>756</v>
      </c>
      <c r="B245" s="10" t="s">
        <v>311</v>
      </c>
      <c r="C245" s="9">
        <v>5</v>
      </c>
      <c r="D245" s="9" t="s">
        <v>54</v>
      </c>
      <c r="E245" s="9" t="s">
        <v>21</v>
      </c>
      <c r="F245" s="9" t="s">
        <v>89</v>
      </c>
      <c r="G245" s="11" t="s">
        <v>90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9">
        <v>757</v>
      </c>
      <c r="B246" s="10" t="s">
        <v>312</v>
      </c>
      <c r="C246" s="9">
        <v>6</v>
      </c>
      <c r="D246" s="9" t="s">
        <v>54</v>
      </c>
      <c r="E246" s="9" t="s">
        <v>12</v>
      </c>
      <c r="F246" s="9" t="s">
        <v>89</v>
      </c>
      <c r="G246" s="11" t="s">
        <v>93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9">
        <v>815</v>
      </c>
      <c r="B247" s="10" t="s">
        <v>313</v>
      </c>
      <c r="C247" s="9">
        <v>4</v>
      </c>
      <c r="D247" s="9" t="s">
        <v>42</v>
      </c>
      <c r="E247" s="9" t="s">
        <v>12</v>
      </c>
      <c r="F247" s="9" t="s">
        <v>13</v>
      </c>
      <c r="G247" s="11" t="s">
        <v>14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9">
        <v>816</v>
      </c>
      <c r="B248" s="10" t="s">
        <v>314</v>
      </c>
      <c r="C248" s="9">
        <v>3</v>
      </c>
      <c r="D248" s="9" t="s">
        <v>42</v>
      </c>
      <c r="E248" s="9" t="s">
        <v>12</v>
      </c>
      <c r="F248" s="9" t="s">
        <v>13</v>
      </c>
      <c r="G248" s="11" t="s">
        <v>14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9">
        <v>817</v>
      </c>
      <c r="B249" s="10" t="s">
        <v>315</v>
      </c>
      <c r="C249" s="9">
        <v>4</v>
      </c>
      <c r="D249" s="9" t="s">
        <v>42</v>
      </c>
      <c r="E249" s="9" t="s">
        <v>12</v>
      </c>
      <c r="F249" s="9" t="s">
        <v>13</v>
      </c>
      <c r="G249" s="11" t="s">
        <v>14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9">
        <v>818</v>
      </c>
      <c r="B250" s="10" t="s">
        <v>316</v>
      </c>
      <c r="C250" s="9">
        <v>2</v>
      </c>
      <c r="D250" s="9" t="s">
        <v>42</v>
      </c>
      <c r="E250" s="9" t="s">
        <v>12</v>
      </c>
      <c r="F250" s="9" t="s">
        <v>13</v>
      </c>
      <c r="G250" s="11" t="s">
        <v>14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9">
        <v>819</v>
      </c>
      <c r="B251" s="10" t="s">
        <v>317</v>
      </c>
      <c r="C251" s="9">
        <v>4</v>
      </c>
      <c r="D251" s="9" t="s">
        <v>42</v>
      </c>
      <c r="E251" s="9" t="s">
        <v>12</v>
      </c>
      <c r="F251" s="9" t="s">
        <v>13</v>
      </c>
      <c r="G251" s="11" t="s">
        <v>14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9">
        <v>820</v>
      </c>
      <c r="B252" s="10" t="s">
        <v>318</v>
      </c>
      <c r="C252" s="9">
        <v>3</v>
      </c>
      <c r="D252" s="9" t="s">
        <v>42</v>
      </c>
      <c r="E252" s="9" t="s">
        <v>12</v>
      </c>
      <c r="F252" s="9" t="s">
        <v>13</v>
      </c>
      <c r="G252" s="11" t="s">
        <v>14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9">
        <v>821</v>
      </c>
      <c r="B253" s="10" t="s">
        <v>319</v>
      </c>
      <c r="C253" s="9">
        <v>2</v>
      </c>
      <c r="D253" s="9" t="s">
        <v>42</v>
      </c>
      <c r="E253" s="9" t="s">
        <v>12</v>
      </c>
      <c r="F253" s="9" t="s">
        <v>13</v>
      </c>
      <c r="G253" s="11" t="s">
        <v>14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9">
        <v>822</v>
      </c>
      <c r="B254" s="10" t="s">
        <v>320</v>
      </c>
      <c r="C254" s="9">
        <v>2</v>
      </c>
      <c r="D254" s="9" t="s">
        <v>42</v>
      </c>
      <c r="E254" s="9" t="s">
        <v>12</v>
      </c>
      <c r="F254" s="9" t="s">
        <v>13</v>
      </c>
      <c r="G254" s="11" t="s">
        <v>14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9">
        <v>823</v>
      </c>
      <c r="B255" s="10" t="s">
        <v>321</v>
      </c>
      <c r="C255" s="9">
        <v>1</v>
      </c>
      <c r="D255" s="9" t="s">
        <v>42</v>
      </c>
      <c r="E255" s="9" t="s">
        <v>12</v>
      </c>
      <c r="F255" s="9" t="s">
        <v>13</v>
      </c>
      <c r="G255" s="11" t="s">
        <v>14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9">
        <v>824</v>
      </c>
      <c r="B256" s="10" t="s">
        <v>322</v>
      </c>
      <c r="C256" s="9">
        <v>3</v>
      </c>
      <c r="D256" s="9" t="s">
        <v>42</v>
      </c>
      <c r="E256" s="9" t="s">
        <v>12</v>
      </c>
      <c r="F256" s="9" t="s">
        <v>13</v>
      </c>
      <c r="G256" s="11" t="s">
        <v>14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9">
        <v>825</v>
      </c>
      <c r="B257" s="10" t="s">
        <v>323</v>
      </c>
      <c r="C257" s="9">
        <v>0</v>
      </c>
      <c r="D257" s="9" t="s">
        <v>42</v>
      </c>
      <c r="E257" s="9" t="s">
        <v>12</v>
      </c>
      <c r="F257" s="9" t="s">
        <v>13</v>
      </c>
      <c r="G257" s="11" t="s">
        <v>14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9">
        <v>826</v>
      </c>
      <c r="B258" s="10" t="s">
        <v>324</v>
      </c>
      <c r="C258" s="9">
        <v>1</v>
      </c>
      <c r="D258" s="9" t="s">
        <v>42</v>
      </c>
      <c r="E258" s="9" t="s">
        <v>21</v>
      </c>
      <c r="F258" s="9" t="s">
        <v>13</v>
      </c>
      <c r="G258" s="11" t="s">
        <v>22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9">
        <v>827</v>
      </c>
      <c r="B259" s="10" t="s">
        <v>325</v>
      </c>
      <c r="C259" s="9">
        <v>1</v>
      </c>
      <c r="D259" s="9" t="s">
        <v>42</v>
      </c>
      <c r="E259" s="9" t="s">
        <v>21</v>
      </c>
      <c r="F259" s="9" t="s">
        <v>13</v>
      </c>
      <c r="G259" s="11" t="s">
        <v>22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9">
        <v>828</v>
      </c>
      <c r="B260" s="10" t="s">
        <v>326</v>
      </c>
      <c r="C260" s="9">
        <v>3</v>
      </c>
      <c r="D260" s="9" t="s">
        <v>42</v>
      </c>
      <c r="E260" s="9" t="s">
        <v>21</v>
      </c>
      <c r="F260" s="9" t="s">
        <v>13</v>
      </c>
      <c r="G260" s="11" t="s">
        <v>22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9">
        <v>829</v>
      </c>
      <c r="B261" s="10" t="s">
        <v>327</v>
      </c>
      <c r="C261" s="9">
        <v>4</v>
      </c>
      <c r="D261" s="9" t="s">
        <v>42</v>
      </c>
      <c r="E261" s="9" t="s">
        <v>21</v>
      </c>
      <c r="F261" s="9" t="s">
        <v>13</v>
      </c>
      <c r="G261" s="11" t="s">
        <v>22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9">
        <v>830</v>
      </c>
      <c r="B262" s="10" t="s">
        <v>328</v>
      </c>
      <c r="C262" s="9">
        <v>2</v>
      </c>
      <c r="D262" s="9" t="s">
        <v>42</v>
      </c>
      <c r="E262" s="9" t="s">
        <v>21</v>
      </c>
      <c r="F262" s="9" t="s">
        <v>13</v>
      </c>
      <c r="G262" s="11" t="s">
        <v>22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9">
        <v>831</v>
      </c>
      <c r="B263" s="10" t="s">
        <v>329</v>
      </c>
      <c r="C263" s="9">
        <v>2</v>
      </c>
      <c r="D263" s="9" t="s">
        <v>42</v>
      </c>
      <c r="E263" s="9" t="s">
        <v>21</v>
      </c>
      <c r="F263" s="9" t="s">
        <v>13</v>
      </c>
      <c r="G263" s="11" t="s">
        <v>22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9">
        <v>832</v>
      </c>
      <c r="B264" s="10" t="s">
        <v>330</v>
      </c>
      <c r="C264" s="9">
        <v>3</v>
      </c>
      <c r="D264" s="9" t="s">
        <v>42</v>
      </c>
      <c r="E264" s="9" t="s">
        <v>21</v>
      </c>
      <c r="F264" s="9" t="s">
        <v>13</v>
      </c>
      <c r="G264" s="11" t="s">
        <v>22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9">
        <v>833</v>
      </c>
      <c r="B265" s="10" t="s">
        <v>331</v>
      </c>
      <c r="C265" s="9">
        <v>0</v>
      </c>
      <c r="D265" s="9" t="s">
        <v>42</v>
      </c>
      <c r="E265" s="9" t="s">
        <v>21</v>
      </c>
      <c r="F265" s="9" t="s">
        <v>13</v>
      </c>
      <c r="G265" s="11" t="s">
        <v>22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9">
        <v>834</v>
      </c>
      <c r="B266" s="10" t="s">
        <v>332</v>
      </c>
      <c r="C266" s="9">
        <v>4</v>
      </c>
      <c r="D266" s="9" t="s">
        <v>42</v>
      </c>
      <c r="E266" s="9" t="s">
        <v>21</v>
      </c>
      <c r="F266" s="9" t="s">
        <v>13</v>
      </c>
      <c r="G266" s="11" t="s">
        <v>22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9">
        <v>835</v>
      </c>
      <c r="B267" s="10" t="s">
        <v>333</v>
      </c>
      <c r="C267" s="9">
        <v>3</v>
      </c>
      <c r="D267" s="9" t="s">
        <v>42</v>
      </c>
      <c r="E267" s="9" t="s">
        <v>21</v>
      </c>
      <c r="F267" s="9" t="s">
        <v>13</v>
      </c>
      <c r="G267" s="11" t="s">
        <v>22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9">
        <v>836</v>
      </c>
      <c r="B268" s="10" t="s">
        <v>334</v>
      </c>
      <c r="C268" s="9">
        <v>1</v>
      </c>
      <c r="D268" s="9" t="s">
        <v>42</v>
      </c>
      <c r="E268" s="9" t="s">
        <v>21</v>
      </c>
      <c r="F268" s="9" t="s">
        <v>13</v>
      </c>
      <c r="G268" s="11" t="s">
        <v>22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9">
        <v>837</v>
      </c>
      <c r="B269" s="10" t="s">
        <v>335</v>
      </c>
      <c r="C269" s="9">
        <v>4</v>
      </c>
      <c r="D269" s="9" t="s">
        <v>42</v>
      </c>
      <c r="E269" s="9" t="s">
        <v>21</v>
      </c>
      <c r="F269" s="9" t="s">
        <v>13</v>
      </c>
      <c r="G269" s="11" t="s">
        <v>22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9">
        <v>838</v>
      </c>
      <c r="B270" s="10" t="s">
        <v>336</v>
      </c>
      <c r="C270" s="9">
        <v>2</v>
      </c>
      <c r="D270" s="9" t="s">
        <v>42</v>
      </c>
      <c r="E270" s="9" t="s">
        <v>21</v>
      </c>
      <c r="F270" s="9" t="s">
        <v>13</v>
      </c>
      <c r="G270" s="11" t="s">
        <v>22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9">
        <v>839</v>
      </c>
      <c r="B271" s="10" t="s">
        <v>337</v>
      </c>
      <c r="C271" s="9">
        <v>2</v>
      </c>
      <c r="D271" s="9" t="s">
        <v>42</v>
      </c>
      <c r="E271" s="9" t="s">
        <v>21</v>
      </c>
      <c r="F271" s="9" t="s">
        <v>13</v>
      </c>
      <c r="G271" s="11" t="s">
        <v>22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9">
        <v>840</v>
      </c>
      <c r="B272" s="10" t="s">
        <v>338</v>
      </c>
      <c r="C272" s="9">
        <v>4</v>
      </c>
      <c r="D272" s="9" t="s">
        <v>42</v>
      </c>
      <c r="E272" s="9" t="s">
        <v>21</v>
      </c>
      <c r="F272" s="9" t="s">
        <v>13</v>
      </c>
      <c r="G272" s="11" t="s">
        <v>22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9">
        <v>841</v>
      </c>
      <c r="B273" s="10" t="s">
        <v>339</v>
      </c>
      <c r="C273" s="9">
        <v>3</v>
      </c>
      <c r="D273" s="9" t="s">
        <v>42</v>
      </c>
      <c r="E273" s="9" t="s">
        <v>21</v>
      </c>
      <c r="F273" s="9" t="s">
        <v>13</v>
      </c>
      <c r="G273" s="11" t="s">
        <v>22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9">
        <v>842</v>
      </c>
      <c r="B274" s="10" t="s">
        <v>340</v>
      </c>
      <c r="C274" s="9">
        <v>1</v>
      </c>
      <c r="D274" s="9" t="s">
        <v>42</v>
      </c>
      <c r="E274" s="9" t="s">
        <v>21</v>
      </c>
      <c r="F274" s="9" t="s">
        <v>13</v>
      </c>
      <c r="G274" s="11" t="s">
        <v>22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9">
        <v>843</v>
      </c>
      <c r="B275" s="10" t="s">
        <v>341</v>
      </c>
      <c r="C275" s="9">
        <v>0</v>
      </c>
      <c r="D275" s="9" t="s">
        <v>42</v>
      </c>
      <c r="E275" s="9" t="s">
        <v>21</v>
      </c>
      <c r="F275" s="9" t="s">
        <v>13</v>
      </c>
      <c r="G275" s="11" t="s">
        <v>22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9">
        <v>844</v>
      </c>
      <c r="B276" s="10" t="s">
        <v>342</v>
      </c>
      <c r="C276" s="9">
        <v>4</v>
      </c>
      <c r="D276" s="9" t="s">
        <v>42</v>
      </c>
      <c r="E276" s="9" t="s">
        <v>21</v>
      </c>
      <c r="F276" s="9" t="s">
        <v>13</v>
      </c>
      <c r="G276" s="11" t="s">
        <v>22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9">
        <v>845</v>
      </c>
      <c r="B277" s="10" t="s">
        <v>343</v>
      </c>
      <c r="C277" s="9">
        <v>6</v>
      </c>
      <c r="D277" s="9" t="s">
        <v>42</v>
      </c>
      <c r="E277" s="9" t="s">
        <v>12</v>
      </c>
      <c r="F277" s="9" t="s">
        <v>89</v>
      </c>
      <c r="G277" s="11" t="s">
        <v>93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9">
        <v>846</v>
      </c>
      <c r="B278" s="10" t="s">
        <v>344</v>
      </c>
      <c r="C278" s="9">
        <v>5</v>
      </c>
      <c r="D278" s="9" t="s">
        <v>42</v>
      </c>
      <c r="E278" s="9" t="s">
        <v>12</v>
      </c>
      <c r="F278" s="9" t="s">
        <v>89</v>
      </c>
      <c r="G278" s="11" t="s">
        <v>93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9">
        <v>847</v>
      </c>
      <c r="B279" s="10" t="s">
        <v>345</v>
      </c>
      <c r="C279" s="9">
        <v>6</v>
      </c>
      <c r="D279" s="9" t="s">
        <v>42</v>
      </c>
      <c r="E279" s="9" t="s">
        <v>12</v>
      </c>
      <c r="F279" s="9" t="s">
        <v>89</v>
      </c>
      <c r="G279" s="11" t="s">
        <v>93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9">
        <v>848</v>
      </c>
      <c r="B280" s="10" t="s">
        <v>346</v>
      </c>
      <c r="C280" s="9">
        <v>5</v>
      </c>
      <c r="D280" s="9" t="s">
        <v>42</v>
      </c>
      <c r="E280" s="9" t="s">
        <v>12</v>
      </c>
      <c r="F280" s="9" t="s">
        <v>89</v>
      </c>
      <c r="G280" s="11" t="s">
        <v>93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9">
        <v>849</v>
      </c>
      <c r="B281" s="10" t="s">
        <v>347</v>
      </c>
      <c r="C281" s="9">
        <v>5</v>
      </c>
      <c r="D281" s="9" t="s">
        <v>42</v>
      </c>
      <c r="E281" s="9" t="s">
        <v>12</v>
      </c>
      <c r="F281" s="9" t="s">
        <v>89</v>
      </c>
      <c r="G281" s="11" t="s">
        <v>93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9">
        <v>850</v>
      </c>
      <c r="B282" s="10" t="s">
        <v>348</v>
      </c>
      <c r="C282" s="9">
        <v>6</v>
      </c>
      <c r="D282" s="9" t="s">
        <v>42</v>
      </c>
      <c r="E282" s="9" t="s">
        <v>21</v>
      </c>
      <c r="F282" s="9" t="s">
        <v>89</v>
      </c>
      <c r="G282" s="11" t="s">
        <v>90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9">
        <v>851</v>
      </c>
      <c r="B283" s="10" t="s">
        <v>349</v>
      </c>
      <c r="C283" s="9">
        <v>6</v>
      </c>
      <c r="D283" s="9" t="s">
        <v>42</v>
      </c>
      <c r="E283" s="9" t="s">
        <v>21</v>
      </c>
      <c r="F283" s="9" t="s">
        <v>89</v>
      </c>
      <c r="G283" s="11" t="s">
        <v>90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9">
        <v>852</v>
      </c>
      <c r="B284" s="10" t="s">
        <v>350</v>
      </c>
      <c r="C284" s="9">
        <v>5</v>
      </c>
      <c r="D284" s="9" t="s">
        <v>42</v>
      </c>
      <c r="E284" s="9" t="s">
        <v>21</v>
      </c>
      <c r="F284" s="9" t="s">
        <v>89</v>
      </c>
      <c r="G284" s="11" t="s">
        <v>90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9">
        <v>853</v>
      </c>
      <c r="B285" s="10" t="s">
        <v>351</v>
      </c>
      <c r="C285" s="9">
        <v>5</v>
      </c>
      <c r="D285" s="9" t="s">
        <v>42</v>
      </c>
      <c r="E285" s="9" t="s">
        <v>21</v>
      </c>
      <c r="F285" s="9" t="s">
        <v>89</v>
      </c>
      <c r="G285" s="11" t="s">
        <v>90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9">
        <v>854</v>
      </c>
      <c r="B286" s="10" t="s">
        <v>352</v>
      </c>
      <c r="C286" s="9">
        <v>5</v>
      </c>
      <c r="D286" s="9" t="s">
        <v>42</v>
      </c>
      <c r="E286" s="9" t="s">
        <v>21</v>
      </c>
      <c r="F286" s="9" t="s">
        <v>89</v>
      </c>
      <c r="G286" s="11" t="s">
        <v>90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9">
        <v>855</v>
      </c>
      <c r="B287" s="10" t="s">
        <v>353</v>
      </c>
      <c r="C287" s="9">
        <v>7</v>
      </c>
      <c r="D287" s="9" t="s">
        <v>42</v>
      </c>
      <c r="E287" s="9" t="s">
        <v>12</v>
      </c>
      <c r="F287" s="9" t="s">
        <v>136</v>
      </c>
      <c r="G287" s="11" t="s">
        <v>139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9">
        <v>856</v>
      </c>
      <c r="B288" s="10" t="s">
        <v>354</v>
      </c>
      <c r="C288" s="9">
        <v>7</v>
      </c>
      <c r="D288" s="9" t="s">
        <v>42</v>
      </c>
      <c r="E288" s="9" t="s">
        <v>12</v>
      </c>
      <c r="F288" s="9" t="s">
        <v>136</v>
      </c>
      <c r="G288" s="11" t="s">
        <v>139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9">
        <v>857</v>
      </c>
      <c r="B289" s="10" t="s">
        <v>355</v>
      </c>
      <c r="C289" s="9">
        <v>7</v>
      </c>
      <c r="D289" s="9" t="s">
        <v>42</v>
      </c>
      <c r="E289" s="9" t="s">
        <v>12</v>
      </c>
      <c r="F289" s="9" t="s">
        <v>136</v>
      </c>
      <c r="G289" s="11" t="s">
        <v>139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9">
        <v>858</v>
      </c>
      <c r="B290" s="10" t="s">
        <v>356</v>
      </c>
      <c r="C290" s="9">
        <v>7</v>
      </c>
      <c r="D290" s="9" t="s">
        <v>42</v>
      </c>
      <c r="E290" s="9" t="s">
        <v>12</v>
      </c>
      <c r="F290" s="9" t="s">
        <v>136</v>
      </c>
      <c r="G290" s="11" t="s">
        <v>139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9">
        <v>859</v>
      </c>
      <c r="B291" s="10" t="s">
        <v>357</v>
      </c>
      <c r="C291" s="9">
        <v>7</v>
      </c>
      <c r="D291" s="9" t="s">
        <v>42</v>
      </c>
      <c r="E291" s="9" t="s">
        <v>21</v>
      </c>
      <c r="F291" s="9" t="s">
        <v>136</v>
      </c>
      <c r="G291" s="11" t="s">
        <v>137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9">
        <v>860</v>
      </c>
      <c r="B292" s="10" t="s">
        <v>358</v>
      </c>
      <c r="C292" s="9">
        <v>7</v>
      </c>
      <c r="D292" s="9" t="s">
        <v>42</v>
      </c>
      <c r="E292" s="9" t="s">
        <v>21</v>
      </c>
      <c r="F292" s="9" t="s">
        <v>136</v>
      </c>
      <c r="G292" s="11" t="s">
        <v>137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9">
        <v>865</v>
      </c>
      <c r="B293" s="10" t="s">
        <v>359</v>
      </c>
      <c r="C293" s="9">
        <v>8</v>
      </c>
      <c r="D293" s="9" t="s">
        <v>16</v>
      </c>
      <c r="E293" s="9" t="s">
        <v>12</v>
      </c>
      <c r="F293" s="9" t="s">
        <v>136</v>
      </c>
      <c r="G293" s="11" t="s">
        <v>139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9">
        <v>866</v>
      </c>
      <c r="B294" s="10" t="s">
        <v>360</v>
      </c>
      <c r="C294" s="9">
        <v>7</v>
      </c>
      <c r="D294" s="9" t="s">
        <v>16</v>
      </c>
      <c r="E294" s="9" t="s">
        <v>12</v>
      </c>
      <c r="F294" s="9" t="s">
        <v>136</v>
      </c>
      <c r="G294" s="11" t="s">
        <v>139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9">
        <v>867</v>
      </c>
      <c r="B295" s="10" t="s">
        <v>361</v>
      </c>
      <c r="C295" s="9">
        <v>7</v>
      </c>
      <c r="D295" s="9" t="s">
        <v>16</v>
      </c>
      <c r="E295" s="9" t="s">
        <v>12</v>
      </c>
      <c r="F295" s="9" t="s">
        <v>136</v>
      </c>
      <c r="G295" s="11" t="s">
        <v>139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9">
        <v>868</v>
      </c>
      <c r="B296" s="10" t="s">
        <v>362</v>
      </c>
      <c r="C296" s="9">
        <v>7</v>
      </c>
      <c r="D296" s="9" t="s">
        <v>16</v>
      </c>
      <c r="E296" s="9" t="s">
        <v>12</v>
      </c>
      <c r="F296" s="9" t="s">
        <v>136</v>
      </c>
      <c r="G296" s="11" t="s">
        <v>139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9">
        <v>869</v>
      </c>
      <c r="B297" s="10" t="s">
        <v>363</v>
      </c>
      <c r="C297" s="9">
        <v>8</v>
      </c>
      <c r="D297" s="9" t="s">
        <v>16</v>
      </c>
      <c r="E297" s="9" t="s">
        <v>12</v>
      </c>
      <c r="F297" s="9" t="s">
        <v>136</v>
      </c>
      <c r="G297" s="11" t="s">
        <v>139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9">
        <v>870</v>
      </c>
      <c r="B298" s="10" t="s">
        <v>364</v>
      </c>
      <c r="C298" s="9">
        <v>7</v>
      </c>
      <c r="D298" s="9" t="s">
        <v>16</v>
      </c>
      <c r="E298" s="9" t="s">
        <v>12</v>
      </c>
      <c r="F298" s="9" t="s">
        <v>136</v>
      </c>
      <c r="G298" s="11" t="s">
        <v>139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9">
        <v>871</v>
      </c>
      <c r="B299" s="10" t="s">
        <v>365</v>
      </c>
      <c r="C299" s="9">
        <v>8</v>
      </c>
      <c r="D299" s="9" t="s">
        <v>16</v>
      </c>
      <c r="E299" s="9" t="s">
        <v>12</v>
      </c>
      <c r="F299" s="9" t="s">
        <v>136</v>
      </c>
      <c r="G299" s="11" t="s">
        <v>139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9">
        <v>872</v>
      </c>
      <c r="B300" s="10" t="s">
        <v>366</v>
      </c>
      <c r="C300" s="9">
        <v>8</v>
      </c>
      <c r="D300" s="9" t="s">
        <v>16</v>
      </c>
      <c r="E300" s="9" t="s">
        <v>12</v>
      </c>
      <c r="F300" s="9" t="s">
        <v>136</v>
      </c>
      <c r="G300" s="11" t="s">
        <v>139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9">
        <v>873</v>
      </c>
      <c r="B301" s="10" t="s">
        <v>367</v>
      </c>
      <c r="C301" s="9">
        <v>7</v>
      </c>
      <c r="D301" s="9" t="s">
        <v>16</v>
      </c>
      <c r="E301" s="9" t="s">
        <v>12</v>
      </c>
      <c r="F301" s="9" t="s">
        <v>136</v>
      </c>
      <c r="G301" s="11" t="s">
        <v>139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9">
        <v>874</v>
      </c>
      <c r="B302" s="10" t="s">
        <v>368</v>
      </c>
      <c r="C302" s="9">
        <v>7</v>
      </c>
      <c r="D302" s="9" t="s">
        <v>16</v>
      </c>
      <c r="E302" s="9" t="s">
        <v>12</v>
      </c>
      <c r="F302" s="9" t="s">
        <v>136</v>
      </c>
      <c r="G302" s="11" t="s">
        <v>139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9">
        <v>875</v>
      </c>
      <c r="B303" s="10" t="s">
        <v>369</v>
      </c>
      <c r="C303" s="9">
        <v>8</v>
      </c>
      <c r="D303" s="9" t="s">
        <v>16</v>
      </c>
      <c r="E303" s="9" t="s">
        <v>12</v>
      </c>
      <c r="F303" s="9" t="s">
        <v>136</v>
      </c>
      <c r="G303" s="11" t="s">
        <v>139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9">
        <v>876</v>
      </c>
      <c r="B304" s="10" t="s">
        <v>370</v>
      </c>
      <c r="C304" s="9">
        <v>7</v>
      </c>
      <c r="D304" s="9" t="s">
        <v>16</v>
      </c>
      <c r="E304" s="9" t="s">
        <v>12</v>
      </c>
      <c r="F304" s="9" t="s">
        <v>136</v>
      </c>
      <c r="G304" s="11" t="s">
        <v>139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9">
        <v>877</v>
      </c>
      <c r="B305" s="10" t="s">
        <v>371</v>
      </c>
      <c r="C305" s="9">
        <v>8</v>
      </c>
      <c r="D305" s="9" t="s">
        <v>16</v>
      </c>
      <c r="E305" s="9" t="s">
        <v>21</v>
      </c>
      <c r="F305" s="9" t="s">
        <v>136</v>
      </c>
      <c r="G305" s="11" t="s">
        <v>137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9">
        <v>878</v>
      </c>
      <c r="B306" s="10" t="s">
        <v>372</v>
      </c>
      <c r="C306" s="9">
        <v>7</v>
      </c>
      <c r="D306" s="9" t="s">
        <v>16</v>
      </c>
      <c r="E306" s="9" t="s">
        <v>21</v>
      </c>
      <c r="F306" s="9" t="s">
        <v>136</v>
      </c>
      <c r="G306" s="11" t="s">
        <v>137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9">
        <v>879</v>
      </c>
      <c r="B307" s="10" t="s">
        <v>373</v>
      </c>
      <c r="C307" s="9">
        <v>7</v>
      </c>
      <c r="D307" s="9" t="s">
        <v>16</v>
      </c>
      <c r="E307" s="9" t="s">
        <v>21</v>
      </c>
      <c r="F307" s="9" t="s">
        <v>136</v>
      </c>
      <c r="G307" s="11" t="s">
        <v>137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9">
        <v>880</v>
      </c>
      <c r="B308" s="10" t="s">
        <v>374</v>
      </c>
      <c r="C308" s="9">
        <v>8</v>
      </c>
      <c r="D308" s="9" t="s">
        <v>16</v>
      </c>
      <c r="E308" s="9" t="s">
        <v>21</v>
      </c>
      <c r="F308" s="9" t="s">
        <v>136</v>
      </c>
      <c r="G308" s="11" t="s">
        <v>137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9">
        <v>881</v>
      </c>
      <c r="B309" s="10" t="s">
        <v>375</v>
      </c>
      <c r="C309" s="9">
        <v>7</v>
      </c>
      <c r="D309" s="9" t="s">
        <v>16</v>
      </c>
      <c r="E309" s="9" t="s">
        <v>21</v>
      </c>
      <c r="F309" s="9" t="s">
        <v>136</v>
      </c>
      <c r="G309" s="11" t="s">
        <v>137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9">
        <v>882</v>
      </c>
      <c r="B310" s="10" t="s">
        <v>376</v>
      </c>
      <c r="C310" s="9">
        <v>8</v>
      </c>
      <c r="D310" s="9" t="s">
        <v>16</v>
      </c>
      <c r="E310" s="9" t="s">
        <v>21</v>
      </c>
      <c r="F310" s="9" t="s">
        <v>136</v>
      </c>
      <c r="G310" s="11" t="s">
        <v>137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9">
        <v>883</v>
      </c>
      <c r="B311" s="10" t="s">
        <v>377</v>
      </c>
      <c r="C311" s="9">
        <v>8</v>
      </c>
      <c r="D311" s="9" t="s">
        <v>16</v>
      </c>
      <c r="E311" s="9" t="s">
        <v>21</v>
      </c>
      <c r="F311" s="9" t="s">
        <v>136</v>
      </c>
      <c r="G311" s="11" t="s">
        <v>137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9">
        <v>884</v>
      </c>
      <c r="B312" s="10" t="s">
        <v>378</v>
      </c>
      <c r="C312" s="9">
        <v>7</v>
      </c>
      <c r="D312" s="9" t="s">
        <v>16</v>
      </c>
      <c r="E312" s="9" t="s">
        <v>21</v>
      </c>
      <c r="F312" s="9" t="s">
        <v>136</v>
      </c>
      <c r="G312" s="11" t="s">
        <v>137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9">
        <v>885</v>
      </c>
      <c r="B313" s="10" t="s">
        <v>379</v>
      </c>
      <c r="C313" s="9">
        <v>7</v>
      </c>
      <c r="D313" s="9" t="s">
        <v>16</v>
      </c>
      <c r="E313" s="9" t="s">
        <v>21</v>
      </c>
      <c r="F313" s="9" t="s">
        <v>136</v>
      </c>
      <c r="G313" s="11" t="s">
        <v>137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9">
        <v>886</v>
      </c>
      <c r="B314" s="10" t="s">
        <v>380</v>
      </c>
      <c r="C314" s="9">
        <v>5</v>
      </c>
      <c r="D314" s="9" t="s">
        <v>16</v>
      </c>
      <c r="E314" s="9" t="s">
        <v>12</v>
      </c>
      <c r="F314" s="9" t="s">
        <v>89</v>
      </c>
      <c r="G314" s="11" t="s">
        <v>93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9">
        <v>887</v>
      </c>
      <c r="B315" s="10" t="s">
        <v>381</v>
      </c>
      <c r="C315" s="9">
        <v>5</v>
      </c>
      <c r="D315" s="9" t="s">
        <v>16</v>
      </c>
      <c r="E315" s="9" t="s">
        <v>12</v>
      </c>
      <c r="F315" s="9" t="s">
        <v>89</v>
      </c>
      <c r="G315" s="11" t="s">
        <v>93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9">
        <v>888</v>
      </c>
      <c r="B316" s="10" t="s">
        <v>382</v>
      </c>
      <c r="C316" s="9">
        <v>5</v>
      </c>
      <c r="D316" s="9" t="s">
        <v>16</v>
      </c>
      <c r="E316" s="9" t="s">
        <v>12</v>
      </c>
      <c r="F316" s="9" t="s">
        <v>89</v>
      </c>
      <c r="G316" s="11" t="s">
        <v>93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9">
        <v>889</v>
      </c>
      <c r="B317" s="10" t="s">
        <v>383</v>
      </c>
      <c r="C317" s="9">
        <v>5</v>
      </c>
      <c r="D317" s="9" t="s">
        <v>16</v>
      </c>
      <c r="E317" s="9" t="s">
        <v>12</v>
      </c>
      <c r="F317" s="9" t="s">
        <v>89</v>
      </c>
      <c r="G317" s="11" t="s">
        <v>93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9">
        <v>890</v>
      </c>
      <c r="B318" s="10" t="s">
        <v>384</v>
      </c>
      <c r="C318" s="9">
        <v>5</v>
      </c>
      <c r="D318" s="9" t="s">
        <v>16</v>
      </c>
      <c r="E318" s="9" t="s">
        <v>12</v>
      </c>
      <c r="F318" s="9" t="s">
        <v>89</v>
      </c>
      <c r="G318" s="11" t="s">
        <v>93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9">
        <v>891</v>
      </c>
      <c r="B319" s="10" t="s">
        <v>385</v>
      </c>
      <c r="C319" s="9">
        <v>6</v>
      </c>
      <c r="D319" s="9" t="s">
        <v>16</v>
      </c>
      <c r="E319" s="9" t="s">
        <v>21</v>
      </c>
      <c r="F319" s="9" t="s">
        <v>89</v>
      </c>
      <c r="G319" s="11" t="s">
        <v>90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9">
        <v>892</v>
      </c>
      <c r="B320" s="10" t="s">
        <v>386</v>
      </c>
      <c r="C320" s="9">
        <v>5</v>
      </c>
      <c r="D320" s="9" t="s">
        <v>16</v>
      </c>
      <c r="E320" s="9" t="s">
        <v>21</v>
      </c>
      <c r="F320" s="9" t="s">
        <v>89</v>
      </c>
      <c r="G320" s="11" t="s">
        <v>90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9">
        <v>893</v>
      </c>
      <c r="B321" s="10" t="s">
        <v>387</v>
      </c>
      <c r="C321" s="9">
        <v>6</v>
      </c>
      <c r="D321" s="9" t="s">
        <v>16</v>
      </c>
      <c r="E321" s="9" t="s">
        <v>21</v>
      </c>
      <c r="F321" s="9" t="s">
        <v>89</v>
      </c>
      <c r="G321" s="11" t="s">
        <v>90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9">
        <v>894</v>
      </c>
      <c r="B322" s="10" t="s">
        <v>388</v>
      </c>
      <c r="C322" s="9">
        <v>5</v>
      </c>
      <c r="D322" s="9" t="s">
        <v>16</v>
      </c>
      <c r="E322" s="9" t="s">
        <v>21</v>
      </c>
      <c r="F322" s="9" t="s">
        <v>89</v>
      </c>
      <c r="G322" s="11" t="s">
        <v>90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9">
        <v>895</v>
      </c>
      <c r="B323" s="10" t="s">
        <v>389</v>
      </c>
      <c r="C323" s="9">
        <v>5</v>
      </c>
      <c r="D323" s="9" t="s">
        <v>16</v>
      </c>
      <c r="E323" s="9" t="s">
        <v>21</v>
      </c>
      <c r="F323" s="9" t="s">
        <v>89</v>
      </c>
      <c r="G323" s="11" t="s">
        <v>90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9">
        <v>896</v>
      </c>
      <c r="B324" s="10" t="s">
        <v>390</v>
      </c>
      <c r="C324" s="9">
        <v>6</v>
      </c>
      <c r="D324" s="9" t="s">
        <v>16</v>
      </c>
      <c r="E324" s="9" t="s">
        <v>21</v>
      </c>
      <c r="F324" s="9" t="s">
        <v>89</v>
      </c>
      <c r="G324" s="11" t="s">
        <v>90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9">
        <v>897</v>
      </c>
      <c r="B325" s="10" t="s">
        <v>391</v>
      </c>
      <c r="C325" s="9">
        <v>5</v>
      </c>
      <c r="D325" s="9" t="s">
        <v>16</v>
      </c>
      <c r="E325" s="9" t="s">
        <v>21</v>
      </c>
      <c r="F325" s="9" t="s">
        <v>89</v>
      </c>
      <c r="G325" s="11" t="s">
        <v>90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9">
        <v>898</v>
      </c>
      <c r="B326" s="10" t="s">
        <v>392</v>
      </c>
      <c r="C326" s="9">
        <v>6</v>
      </c>
      <c r="D326" s="9" t="s">
        <v>16</v>
      </c>
      <c r="E326" s="9" t="s">
        <v>21</v>
      </c>
      <c r="F326" s="9" t="s">
        <v>89</v>
      </c>
      <c r="G326" s="11" t="s">
        <v>90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9">
        <v>899</v>
      </c>
      <c r="B327" s="10" t="s">
        <v>393</v>
      </c>
      <c r="C327" s="9">
        <v>5</v>
      </c>
      <c r="D327" s="9" t="s">
        <v>16</v>
      </c>
      <c r="E327" s="9" t="s">
        <v>21</v>
      </c>
      <c r="F327" s="9" t="s">
        <v>89</v>
      </c>
      <c r="G327" s="11" t="s">
        <v>90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9">
        <v>900</v>
      </c>
      <c r="B328" s="10" t="s">
        <v>394</v>
      </c>
      <c r="C328" s="9">
        <v>5</v>
      </c>
      <c r="D328" s="9" t="s">
        <v>16</v>
      </c>
      <c r="E328" s="9" t="s">
        <v>21</v>
      </c>
      <c r="F328" s="9" t="s">
        <v>89</v>
      </c>
      <c r="G328" s="11" t="s">
        <v>90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9">
        <v>901</v>
      </c>
      <c r="B329" s="10" t="s">
        <v>395</v>
      </c>
      <c r="C329" s="9">
        <v>5</v>
      </c>
      <c r="D329" s="9" t="s">
        <v>16</v>
      </c>
      <c r="E329" s="9" t="s">
        <v>21</v>
      </c>
      <c r="F329" s="9" t="s">
        <v>89</v>
      </c>
      <c r="G329" s="11" t="s">
        <v>90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9">
        <v>902</v>
      </c>
      <c r="B330" s="10" t="s">
        <v>396</v>
      </c>
      <c r="C330" s="9">
        <v>5</v>
      </c>
      <c r="D330" s="9" t="s">
        <v>16</v>
      </c>
      <c r="E330" s="9" t="s">
        <v>21</v>
      </c>
      <c r="F330" s="9" t="s">
        <v>89</v>
      </c>
      <c r="G330" s="11" t="s">
        <v>90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9">
        <v>903</v>
      </c>
      <c r="B331" s="10" t="s">
        <v>397</v>
      </c>
      <c r="C331" s="9">
        <v>2</v>
      </c>
      <c r="D331" s="9" t="s">
        <v>16</v>
      </c>
      <c r="E331" s="9" t="s">
        <v>12</v>
      </c>
      <c r="F331" s="9" t="s">
        <v>258</v>
      </c>
      <c r="G331" s="11" t="s">
        <v>14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9">
        <v>904</v>
      </c>
      <c r="B332" s="10" t="s">
        <v>398</v>
      </c>
      <c r="C332" s="9">
        <v>2</v>
      </c>
      <c r="D332" s="9" t="s">
        <v>16</v>
      </c>
      <c r="E332" s="9" t="s">
        <v>12</v>
      </c>
      <c r="F332" s="9" t="s">
        <v>258</v>
      </c>
      <c r="G332" s="11" t="s">
        <v>14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9">
        <v>905</v>
      </c>
      <c r="B333" s="10" t="s">
        <v>399</v>
      </c>
      <c r="C333" s="9">
        <v>2</v>
      </c>
      <c r="D333" s="9" t="s">
        <v>16</v>
      </c>
      <c r="E333" s="9" t="s">
        <v>12</v>
      </c>
      <c r="F333" s="9" t="s">
        <v>258</v>
      </c>
      <c r="G333" s="11" t="s">
        <v>14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9">
        <v>906</v>
      </c>
      <c r="B334" s="10" t="s">
        <v>400</v>
      </c>
      <c r="C334" s="9">
        <v>3</v>
      </c>
      <c r="D334" s="9" t="s">
        <v>16</v>
      </c>
      <c r="E334" s="9" t="s">
        <v>12</v>
      </c>
      <c r="F334" s="9" t="s">
        <v>258</v>
      </c>
      <c r="G334" s="11" t="s">
        <v>14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9">
        <v>907</v>
      </c>
      <c r="B335" s="10" t="s">
        <v>401</v>
      </c>
      <c r="C335" s="9">
        <v>3</v>
      </c>
      <c r="D335" s="9" t="s">
        <v>16</v>
      </c>
      <c r="E335" s="9" t="s">
        <v>12</v>
      </c>
      <c r="F335" s="9" t="s">
        <v>258</v>
      </c>
      <c r="G335" s="11" t="s">
        <v>14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9">
        <v>908</v>
      </c>
      <c r="B336" s="10" t="s">
        <v>402</v>
      </c>
      <c r="C336" s="9">
        <v>4</v>
      </c>
      <c r="D336" s="9" t="s">
        <v>16</v>
      </c>
      <c r="E336" s="9" t="s">
        <v>12</v>
      </c>
      <c r="F336" s="9" t="s">
        <v>258</v>
      </c>
      <c r="G336" s="11" t="s">
        <v>14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9">
        <v>909</v>
      </c>
      <c r="B337" s="10" t="s">
        <v>403</v>
      </c>
      <c r="C337" s="9">
        <v>3</v>
      </c>
      <c r="D337" s="9" t="s">
        <v>16</v>
      </c>
      <c r="E337" s="9" t="s">
        <v>12</v>
      </c>
      <c r="F337" s="9" t="s">
        <v>258</v>
      </c>
      <c r="G337" s="11" t="s">
        <v>14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9">
        <v>910</v>
      </c>
      <c r="B338" s="10" t="s">
        <v>404</v>
      </c>
      <c r="C338" s="9">
        <v>2</v>
      </c>
      <c r="D338" s="9" t="s">
        <v>16</v>
      </c>
      <c r="E338" s="9" t="s">
        <v>12</v>
      </c>
      <c r="F338" s="9" t="s">
        <v>258</v>
      </c>
      <c r="G338" s="11" t="s">
        <v>14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9">
        <v>911</v>
      </c>
      <c r="B339" s="10" t="s">
        <v>405</v>
      </c>
      <c r="C339" s="9">
        <v>3</v>
      </c>
      <c r="D339" s="9" t="s">
        <v>16</v>
      </c>
      <c r="E339" s="9" t="s">
        <v>12</v>
      </c>
      <c r="F339" s="9" t="s">
        <v>258</v>
      </c>
      <c r="G339" s="11" t="s">
        <v>14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9">
        <v>912</v>
      </c>
      <c r="B340" s="10" t="s">
        <v>406</v>
      </c>
      <c r="C340" s="9">
        <v>4</v>
      </c>
      <c r="D340" s="9" t="s">
        <v>16</v>
      </c>
      <c r="E340" s="9" t="s">
        <v>12</v>
      </c>
      <c r="F340" s="9" t="s">
        <v>258</v>
      </c>
      <c r="G340" s="11" t="s">
        <v>14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9">
        <v>913</v>
      </c>
      <c r="B341" s="10" t="s">
        <v>407</v>
      </c>
      <c r="C341" s="9">
        <v>3</v>
      </c>
      <c r="D341" s="9" t="s">
        <v>16</v>
      </c>
      <c r="E341" s="9" t="s">
        <v>12</v>
      </c>
      <c r="F341" s="9" t="s">
        <v>258</v>
      </c>
      <c r="G341" s="11" t="s">
        <v>14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9">
        <v>914</v>
      </c>
      <c r="B342" s="10" t="s">
        <v>408</v>
      </c>
      <c r="C342" s="9">
        <v>3</v>
      </c>
      <c r="D342" s="9" t="s">
        <v>16</v>
      </c>
      <c r="E342" s="9" t="s">
        <v>12</v>
      </c>
      <c r="F342" s="9" t="s">
        <v>258</v>
      </c>
      <c r="G342" s="11" t="s">
        <v>14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9">
        <v>915</v>
      </c>
      <c r="B343" s="10" t="s">
        <v>409</v>
      </c>
      <c r="C343" s="9">
        <v>3</v>
      </c>
      <c r="D343" s="9" t="s">
        <v>16</v>
      </c>
      <c r="E343" s="9" t="s">
        <v>12</v>
      </c>
      <c r="F343" s="9" t="s">
        <v>258</v>
      </c>
      <c r="G343" s="11" t="s">
        <v>14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9">
        <v>916</v>
      </c>
      <c r="B344" s="10" t="s">
        <v>410</v>
      </c>
      <c r="C344" s="9">
        <v>2</v>
      </c>
      <c r="D344" s="9" t="s">
        <v>16</v>
      </c>
      <c r="E344" s="9" t="s">
        <v>12</v>
      </c>
      <c r="F344" s="9" t="s">
        <v>258</v>
      </c>
      <c r="G344" s="11" t="s">
        <v>14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9">
        <v>917</v>
      </c>
      <c r="B345" s="10" t="s">
        <v>411</v>
      </c>
      <c r="C345" s="9">
        <v>3</v>
      </c>
      <c r="D345" s="9" t="s">
        <v>16</v>
      </c>
      <c r="E345" s="9" t="s">
        <v>12</v>
      </c>
      <c r="F345" s="9" t="s">
        <v>258</v>
      </c>
      <c r="G345" s="11" t="s">
        <v>14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9">
        <v>918</v>
      </c>
      <c r="B346" s="10" t="s">
        <v>412</v>
      </c>
      <c r="C346" s="9">
        <v>4</v>
      </c>
      <c r="D346" s="9" t="s">
        <v>16</v>
      </c>
      <c r="E346" s="9" t="s">
        <v>12</v>
      </c>
      <c r="F346" s="9" t="s">
        <v>258</v>
      </c>
      <c r="G346" s="11" t="s">
        <v>14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9">
        <v>919</v>
      </c>
      <c r="B347" s="10" t="s">
        <v>413</v>
      </c>
      <c r="C347" s="9">
        <v>4</v>
      </c>
      <c r="D347" s="9" t="s">
        <v>16</v>
      </c>
      <c r="E347" s="9" t="s">
        <v>12</v>
      </c>
      <c r="F347" s="9" t="s">
        <v>258</v>
      </c>
      <c r="G347" s="11" t="s">
        <v>14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9">
        <v>920</v>
      </c>
      <c r="B348" s="10" t="s">
        <v>414</v>
      </c>
      <c r="C348" s="9">
        <v>3</v>
      </c>
      <c r="D348" s="9" t="s">
        <v>16</v>
      </c>
      <c r="E348" s="9" t="s">
        <v>21</v>
      </c>
      <c r="F348" s="9" t="s">
        <v>258</v>
      </c>
      <c r="G348" s="11" t="s">
        <v>22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9">
        <v>921</v>
      </c>
      <c r="B349" s="10" t="s">
        <v>415</v>
      </c>
      <c r="C349" s="9">
        <v>3</v>
      </c>
      <c r="D349" s="9" t="s">
        <v>16</v>
      </c>
      <c r="E349" s="9" t="s">
        <v>21</v>
      </c>
      <c r="F349" s="9" t="s">
        <v>258</v>
      </c>
      <c r="G349" s="11" t="s">
        <v>22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9">
        <v>922</v>
      </c>
      <c r="B350" s="10" t="s">
        <v>416</v>
      </c>
      <c r="C350" s="9">
        <v>3</v>
      </c>
      <c r="D350" s="9" t="s">
        <v>16</v>
      </c>
      <c r="E350" s="9" t="s">
        <v>21</v>
      </c>
      <c r="F350" s="9" t="s">
        <v>258</v>
      </c>
      <c r="G350" s="11" t="s">
        <v>22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9">
        <v>923</v>
      </c>
      <c r="B351" s="10" t="s">
        <v>417</v>
      </c>
      <c r="C351" s="9">
        <v>4</v>
      </c>
      <c r="D351" s="9" t="s">
        <v>16</v>
      </c>
      <c r="E351" s="9" t="s">
        <v>21</v>
      </c>
      <c r="F351" s="9" t="s">
        <v>258</v>
      </c>
      <c r="G351" s="11" t="s">
        <v>22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9">
        <v>924</v>
      </c>
      <c r="B352" s="10" t="s">
        <v>418</v>
      </c>
      <c r="C352" s="9">
        <v>3</v>
      </c>
      <c r="D352" s="9" t="s">
        <v>16</v>
      </c>
      <c r="E352" s="9" t="s">
        <v>21</v>
      </c>
      <c r="F352" s="9" t="s">
        <v>258</v>
      </c>
      <c r="G352" s="11" t="s">
        <v>22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9">
        <v>925</v>
      </c>
      <c r="B353" s="10" t="s">
        <v>419</v>
      </c>
      <c r="C353" s="9">
        <v>2</v>
      </c>
      <c r="D353" s="9" t="s">
        <v>16</v>
      </c>
      <c r="E353" s="9" t="s">
        <v>21</v>
      </c>
      <c r="F353" s="9" t="s">
        <v>258</v>
      </c>
      <c r="G353" s="11" t="s">
        <v>22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9">
        <v>926</v>
      </c>
      <c r="B354" s="10" t="s">
        <v>420</v>
      </c>
      <c r="C354" s="9">
        <v>3</v>
      </c>
      <c r="D354" s="9" t="s">
        <v>16</v>
      </c>
      <c r="E354" s="9" t="s">
        <v>21</v>
      </c>
      <c r="F354" s="9" t="s">
        <v>258</v>
      </c>
      <c r="G354" s="11" t="s">
        <v>22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9">
        <v>935</v>
      </c>
      <c r="B355" s="10" t="s">
        <v>421</v>
      </c>
      <c r="C355" s="9">
        <v>5</v>
      </c>
      <c r="D355" s="9" t="s">
        <v>33</v>
      </c>
      <c r="E355" s="9" t="s">
        <v>12</v>
      </c>
      <c r="F355" s="9" t="s">
        <v>89</v>
      </c>
      <c r="G355" s="11" t="s">
        <v>93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9">
        <v>936</v>
      </c>
      <c r="B356" s="10" t="s">
        <v>422</v>
      </c>
      <c r="C356" s="9">
        <v>1</v>
      </c>
      <c r="D356" s="9" t="s">
        <v>33</v>
      </c>
      <c r="E356" s="9" t="s">
        <v>12</v>
      </c>
      <c r="F356" s="9" t="s">
        <v>13</v>
      </c>
      <c r="G356" s="11" t="s">
        <v>14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9">
        <v>937</v>
      </c>
      <c r="B357" s="10" t="s">
        <v>423</v>
      </c>
      <c r="C357" s="9">
        <v>3</v>
      </c>
      <c r="D357" s="9" t="s">
        <v>33</v>
      </c>
      <c r="E357" s="9" t="s">
        <v>21</v>
      </c>
      <c r="F357" s="9" t="s">
        <v>13</v>
      </c>
      <c r="G357" s="11" t="s">
        <v>22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9">
        <v>938</v>
      </c>
      <c r="B358" s="10" t="s">
        <v>424</v>
      </c>
      <c r="C358" s="9">
        <v>1</v>
      </c>
      <c r="D358" s="9" t="s">
        <v>33</v>
      </c>
      <c r="E358" s="9" t="s">
        <v>21</v>
      </c>
      <c r="F358" s="9" t="s">
        <v>13</v>
      </c>
      <c r="G358" s="11" t="s">
        <v>22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9">
        <v>939</v>
      </c>
      <c r="B359" s="10" t="s">
        <v>425</v>
      </c>
      <c r="C359" s="9">
        <v>1</v>
      </c>
      <c r="D359" s="9" t="s">
        <v>33</v>
      </c>
      <c r="E359" s="9" t="s">
        <v>12</v>
      </c>
      <c r="F359" s="9" t="s">
        <v>13</v>
      </c>
      <c r="G359" s="11" t="s">
        <v>14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9">
        <v>940</v>
      </c>
      <c r="B360" s="10" t="s">
        <v>426</v>
      </c>
      <c r="C360" s="9">
        <v>2</v>
      </c>
      <c r="D360" s="9" t="s">
        <v>33</v>
      </c>
      <c r="E360" s="9" t="s">
        <v>21</v>
      </c>
      <c r="F360" s="9" t="s">
        <v>13</v>
      </c>
      <c r="G360" s="11" t="s">
        <v>22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9">
        <v>941</v>
      </c>
      <c r="B361" s="10" t="s">
        <v>427</v>
      </c>
      <c r="C361" s="9">
        <v>3</v>
      </c>
      <c r="D361" s="9" t="s">
        <v>33</v>
      </c>
      <c r="E361" s="9" t="s">
        <v>12</v>
      </c>
      <c r="F361" s="9" t="s">
        <v>13</v>
      </c>
      <c r="G361" s="11" t="s">
        <v>14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9">
        <v>942</v>
      </c>
      <c r="B362" s="10" t="s">
        <v>428</v>
      </c>
      <c r="C362" s="9">
        <v>7</v>
      </c>
      <c r="D362" s="9" t="s">
        <v>33</v>
      </c>
      <c r="E362" s="9" t="s">
        <v>12</v>
      </c>
      <c r="F362" s="9" t="s">
        <v>136</v>
      </c>
      <c r="G362" s="11" t="s">
        <v>139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9">
        <v>943</v>
      </c>
      <c r="B363" s="10" t="s">
        <v>429</v>
      </c>
      <c r="C363" s="9">
        <v>7</v>
      </c>
      <c r="D363" s="9" t="s">
        <v>33</v>
      </c>
      <c r="E363" s="9" t="s">
        <v>21</v>
      </c>
      <c r="F363" s="9" t="s">
        <v>136</v>
      </c>
      <c r="G363" s="11" t="s">
        <v>137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9">
        <v>944</v>
      </c>
      <c r="B364" s="10" t="s">
        <v>430</v>
      </c>
      <c r="C364" s="9">
        <v>3</v>
      </c>
      <c r="D364" s="9" t="s">
        <v>33</v>
      </c>
      <c r="E364" s="9" t="s">
        <v>21</v>
      </c>
      <c r="F364" s="9" t="s">
        <v>13</v>
      </c>
      <c r="G364" s="11" t="s">
        <v>22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9">
        <v>945</v>
      </c>
      <c r="B365" s="10" t="s">
        <v>431</v>
      </c>
      <c r="C365" s="9">
        <v>5</v>
      </c>
      <c r="D365" s="9" t="s">
        <v>33</v>
      </c>
      <c r="E365" s="9" t="s">
        <v>12</v>
      </c>
      <c r="F365" s="9" t="s">
        <v>89</v>
      </c>
      <c r="G365" s="11" t="s">
        <v>93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9">
        <v>946</v>
      </c>
      <c r="B366" s="10" t="s">
        <v>432</v>
      </c>
      <c r="C366" s="9" t="s">
        <v>10</v>
      </c>
      <c r="D366" s="9" t="s">
        <v>33</v>
      </c>
      <c r="E366" s="9" t="s">
        <v>12</v>
      </c>
      <c r="F366" s="9" t="s">
        <v>13</v>
      </c>
      <c r="G366" s="11" t="s">
        <v>14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9">
        <v>947</v>
      </c>
      <c r="B367" s="10" t="s">
        <v>433</v>
      </c>
      <c r="C367" s="9">
        <v>5</v>
      </c>
      <c r="D367" s="9" t="s">
        <v>33</v>
      </c>
      <c r="E367" s="9" t="s">
        <v>12</v>
      </c>
      <c r="F367" s="9" t="s">
        <v>89</v>
      </c>
      <c r="G367" s="11" t="s">
        <v>93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9">
        <v>948</v>
      </c>
      <c r="B368" s="10" t="s">
        <v>434</v>
      </c>
      <c r="C368" s="9">
        <v>1</v>
      </c>
      <c r="D368" s="9" t="s">
        <v>33</v>
      </c>
      <c r="E368" s="9" t="s">
        <v>21</v>
      </c>
      <c r="F368" s="9" t="s">
        <v>13</v>
      </c>
      <c r="G368" s="11" t="s">
        <v>22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9">
        <v>949</v>
      </c>
      <c r="B369" s="10" t="s">
        <v>435</v>
      </c>
      <c r="C369" s="9">
        <v>7</v>
      </c>
      <c r="D369" s="9" t="s">
        <v>33</v>
      </c>
      <c r="E369" s="9" t="s">
        <v>21</v>
      </c>
      <c r="F369" s="9" t="s">
        <v>136</v>
      </c>
      <c r="G369" s="11" t="s">
        <v>137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9">
        <v>950</v>
      </c>
      <c r="B370" s="10" t="s">
        <v>436</v>
      </c>
      <c r="C370" s="9">
        <v>7</v>
      </c>
      <c r="D370" s="9" t="s">
        <v>33</v>
      </c>
      <c r="E370" s="9" t="s">
        <v>21</v>
      </c>
      <c r="F370" s="9" t="s">
        <v>136</v>
      </c>
      <c r="G370" s="11" t="s">
        <v>137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9">
        <v>951</v>
      </c>
      <c r="B371" s="10" t="s">
        <v>437</v>
      </c>
      <c r="C371" s="9">
        <v>1</v>
      </c>
      <c r="D371" s="9" t="s">
        <v>33</v>
      </c>
      <c r="E371" s="9" t="s">
        <v>21</v>
      </c>
      <c r="F371" s="9" t="s">
        <v>13</v>
      </c>
      <c r="G371" s="11" t="s">
        <v>22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9">
        <v>952</v>
      </c>
      <c r="B372" s="10" t="s">
        <v>438</v>
      </c>
      <c r="C372" s="9">
        <v>7</v>
      </c>
      <c r="D372" s="9" t="s">
        <v>33</v>
      </c>
      <c r="E372" s="9" t="s">
        <v>21</v>
      </c>
      <c r="F372" s="9" t="s">
        <v>136</v>
      </c>
      <c r="G372" s="11" t="s">
        <v>137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9">
        <v>953</v>
      </c>
      <c r="B373" s="10" t="s">
        <v>439</v>
      </c>
      <c r="C373" s="9">
        <v>7</v>
      </c>
      <c r="D373" s="9" t="s">
        <v>33</v>
      </c>
      <c r="E373" s="9" t="s">
        <v>21</v>
      </c>
      <c r="F373" s="9" t="s">
        <v>136</v>
      </c>
      <c r="G373" s="11" t="s">
        <v>137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9">
        <v>954</v>
      </c>
      <c r="B374" s="10" t="s">
        <v>440</v>
      </c>
      <c r="C374" s="9">
        <v>2</v>
      </c>
      <c r="D374" s="9" t="s">
        <v>33</v>
      </c>
      <c r="E374" s="9" t="s">
        <v>21</v>
      </c>
      <c r="F374" s="9" t="s">
        <v>13</v>
      </c>
      <c r="G374" s="11" t="s">
        <v>22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9">
        <v>955</v>
      </c>
      <c r="B375" s="10" t="s">
        <v>441</v>
      </c>
      <c r="C375" s="9">
        <v>7</v>
      </c>
      <c r="D375" s="9" t="s">
        <v>33</v>
      </c>
      <c r="E375" s="9" t="s">
        <v>21</v>
      </c>
      <c r="F375" s="9" t="s">
        <v>136</v>
      </c>
      <c r="G375" s="11" t="s">
        <v>137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9">
        <v>956</v>
      </c>
      <c r="B376" s="10" t="s">
        <v>442</v>
      </c>
      <c r="C376" s="9">
        <v>7</v>
      </c>
      <c r="D376" s="9" t="s">
        <v>33</v>
      </c>
      <c r="E376" s="9" t="s">
        <v>21</v>
      </c>
      <c r="F376" s="9" t="s">
        <v>136</v>
      </c>
      <c r="G376" s="11" t="s">
        <v>137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9">
        <v>957</v>
      </c>
      <c r="B377" s="10" t="s">
        <v>443</v>
      </c>
      <c r="C377" s="9" t="s">
        <v>10</v>
      </c>
      <c r="D377" s="9" t="s">
        <v>33</v>
      </c>
      <c r="E377" s="9" t="s">
        <v>12</v>
      </c>
      <c r="F377" s="9" t="s">
        <v>13</v>
      </c>
      <c r="G377" s="11" t="s">
        <v>14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9">
        <v>958</v>
      </c>
      <c r="B378" s="10" t="s">
        <v>444</v>
      </c>
      <c r="C378" s="9">
        <v>1</v>
      </c>
      <c r="D378" s="9" t="s">
        <v>33</v>
      </c>
      <c r="E378" s="9" t="s">
        <v>21</v>
      </c>
      <c r="F378" s="9" t="s">
        <v>13</v>
      </c>
      <c r="G378" s="11" t="s">
        <v>22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9">
        <v>959</v>
      </c>
      <c r="B379" s="10" t="s">
        <v>445</v>
      </c>
      <c r="C379" s="9">
        <v>3</v>
      </c>
      <c r="D379" s="9" t="s">
        <v>33</v>
      </c>
      <c r="E379" s="9" t="s">
        <v>12</v>
      </c>
      <c r="F379" s="9" t="s">
        <v>13</v>
      </c>
      <c r="G379" s="11" t="s">
        <v>14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9">
        <v>960</v>
      </c>
      <c r="B380" s="10" t="s">
        <v>446</v>
      </c>
      <c r="C380" s="9">
        <v>1</v>
      </c>
      <c r="D380" s="9" t="s">
        <v>33</v>
      </c>
      <c r="E380" s="9" t="s">
        <v>12</v>
      </c>
      <c r="F380" s="9" t="s">
        <v>13</v>
      </c>
      <c r="G380" s="11" t="s">
        <v>14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9">
        <v>961</v>
      </c>
      <c r="B381" s="10" t="s">
        <v>447</v>
      </c>
      <c r="C381" s="9">
        <v>8</v>
      </c>
      <c r="D381" s="9" t="s">
        <v>33</v>
      </c>
      <c r="E381" s="9" t="s">
        <v>12</v>
      </c>
      <c r="F381" s="9" t="s">
        <v>136</v>
      </c>
      <c r="G381" s="11" t="s">
        <v>139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9">
        <v>962</v>
      </c>
      <c r="B382" s="10" t="s">
        <v>448</v>
      </c>
      <c r="C382" s="9">
        <v>5</v>
      </c>
      <c r="D382" s="9" t="s">
        <v>33</v>
      </c>
      <c r="E382" s="9" t="s">
        <v>12</v>
      </c>
      <c r="F382" s="9" t="s">
        <v>89</v>
      </c>
      <c r="G382" s="11" t="s">
        <v>93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9">
        <v>963</v>
      </c>
      <c r="B383" s="10" t="s">
        <v>449</v>
      </c>
      <c r="C383" s="9">
        <v>5</v>
      </c>
      <c r="D383" s="9" t="s">
        <v>33</v>
      </c>
      <c r="E383" s="9" t="s">
        <v>12</v>
      </c>
      <c r="F383" s="9" t="s">
        <v>89</v>
      </c>
      <c r="G383" s="11" t="s">
        <v>93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9">
        <v>964</v>
      </c>
      <c r="B384" s="10" t="s">
        <v>450</v>
      </c>
      <c r="C384" s="9">
        <v>6</v>
      </c>
      <c r="D384" s="9" t="s">
        <v>33</v>
      </c>
      <c r="E384" s="9" t="s">
        <v>12</v>
      </c>
      <c r="F384" s="9" t="s">
        <v>89</v>
      </c>
      <c r="G384" s="11" t="s">
        <v>93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9">
        <v>965</v>
      </c>
      <c r="B385" s="10" t="s">
        <v>451</v>
      </c>
      <c r="C385" s="9">
        <v>2</v>
      </c>
      <c r="D385" s="9" t="s">
        <v>33</v>
      </c>
      <c r="E385" s="9" t="s">
        <v>12</v>
      </c>
      <c r="F385" s="9" t="s">
        <v>13</v>
      </c>
      <c r="G385" s="11" t="s">
        <v>14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9">
        <v>966</v>
      </c>
      <c r="B386" s="10" t="s">
        <v>452</v>
      </c>
      <c r="C386" s="9">
        <v>6</v>
      </c>
      <c r="D386" s="9" t="s">
        <v>33</v>
      </c>
      <c r="E386" s="9" t="s">
        <v>12</v>
      </c>
      <c r="F386" s="9" t="s">
        <v>89</v>
      </c>
      <c r="G386" s="11" t="s">
        <v>93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9">
        <v>967</v>
      </c>
      <c r="B387" s="10" t="s">
        <v>453</v>
      </c>
      <c r="C387" s="9">
        <v>8</v>
      </c>
      <c r="D387" s="9" t="s">
        <v>33</v>
      </c>
      <c r="E387" s="9" t="s">
        <v>21</v>
      </c>
      <c r="F387" s="9" t="s">
        <v>136</v>
      </c>
      <c r="G387" s="11" t="s">
        <v>137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9">
        <v>968</v>
      </c>
      <c r="B388" s="10" t="s">
        <v>454</v>
      </c>
      <c r="C388" s="9">
        <v>7</v>
      </c>
      <c r="D388" s="9" t="s">
        <v>33</v>
      </c>
      <c r="E388" s="9" t="s">
        <v>21</v>
      </c>
      <c r="F388" s="9" t="s">
        <v>136</v>
      </c>
      <c r="G388" s="11" t="s">
        <v>137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9">
        <v>969</v>
      </c>
      <c r="B389" s="10" t="s">
        <v>455</v>
      </c>
      <c r="C389" s="9">
        <v>5</v>
      </c>
      <c r="D389" s="9" t="s">
        <v>33</v>
      </c>
      <c r="E389" s="9" t="s">
        <v>12</v>
      </c>
      <c r="F389" s="9" t="s">
        <v>89</v>
      </c>
      <c r="G389" s="11" t="s">
        <v>93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9">
        <v>970</v>
      </c>
      <c r="B390" s="10" t="s">
        <v>456</v>
      </c>
      <c r="C390" s="9">
        <v>3</v>
      </c>
      <c r="D390" s="9" t="s">
        <v>33</v>
      </c>
      <c r="E390" s="9" t="s">
        <v>21</v>
      </c>
      <c r="F390" s="9" t="s">
        <v>13</v>
      </c>
      <c r="G390" s="11" t="s">
        <v>22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9">
        <v>971</v>
      </c>
      <c r="B391" s="10" t="s">
        <v>457</v>
      </c>
      <c r="C391" s="9">
        <v>5</v>
      </c>
      <c r="D391" s="9" t="s">
        <v>33</v>
      </c>
      <c r="E391" s="9" t="s">
        <v>12</v>
      </c>
      <c r="F391" s="9" t="s">
        <v>89</v>
      </c>
      <c r="G391" s="11" t="s">
        <v>93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9">
        <v>972</v>
      </c>
      <c r="B392" s="10" t="s">
        <v>458</v>
      </c>
      <c r="C392" s="9">
        <v>6</v>
      </c>
      <c r="D392" s="9" t="s">
        <v>33</v>
      </c>
      <c r="E392" s="9" t="s">
        <v>12</v>
      </c>
      <c r="F392" s="9" t="s">
        <v>89</v>
      </c>
      <c r="G392" s="11" t="s">
        <v>93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9">
        <v>973</v>
      </c>
      <c r="B393" s="10" t="s">
        <v>459</v>
      </c>
      <c r="C393" s="9">
        <v>1</v>
      </c>
      <c r="D393" s="9" t="s">
        <v>33</v>
      </c>
      <c r="E393" s="9" t="s">
        <v>21</v>
      </c>
      <c r="F393" s="9" t="s">
        <v>13</v>
      </c>
      <c r="G393" s="11" t="s">
        <v>22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9">
        <v>974</v>
      </c>
      <c r="B394" s="10" t="s">
        <v>460</v>
      </c>
      <c r="C394" s="9">
        <v>5</v>
      </c>
      <c r="D394" s="9" t="s">
        <v>33</v>
      </c>
      <c r="E394" s="9" t="s">
        <v>12</v>
      </c>
      <c r="F394" s="9" t="s">
        <v>89</v>
      </c>
      <c r="G394" s="11" t="s">
        <v>93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9">
        <v>975</v>
      </c>
      <c r="B395" s="10" t="s">
        <v>461</v>
      </c>
      <c r="C395" s="9">
        <v>3</v>
      </c>
      <c r="D395" s="9" t="s">
        <v>33</v>
      </c>
      <c r="E395" s="9" t="s">
        <v>21</v>
      </c>
      <c r="F395" s="9" t="s">
        <v>258</v>
      </c>
      <c r="G395" s="11" t="s">
        <v>22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9">
        <v>1195</v>
      </c>
      <c r="B396" s="10" t="s">
        <v>462</v>
      </c>
      <c r="C396" s="9">
        <v>2</v>
      </c>
      <c r="D396" s="9" t="s">
        <v>8</v>
      </c>
      <c r="E396" s="9" t="s">
        <v>12</v>
      </c>
      <c r="F396" s="9" t="s">
        <v>13</v>
      </c>
      <c r="G396" s="11" t="s">
        <v>14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9">
        <v>1196</v>
      </c>
      <c r="B397" s="10" t="s">
        <v>463</v>
      </c>
      <c r="C397" s="9">
        <v>2</v>
      </c>
      <c r="D397" s="9" t="s">
        <v>8</v>
      </c>
      <c r="E397" s="9" t="s">
        <v>21</v>
      </c>
      <c r="F397" s="9" t="s">
        <v>13</v>
      </c>
      <c r="G397" s="11" t="s">
        <v>22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9">
        <v>1197</v>
      </c>
      <c r="B398" s="10" t="s">
        <v>464</v>
      </c>
      <c r="C398" s="9">
        <v>4</v>
      </c>
      <c r="D398" s="9" t="s">
        <v>8</v>
      </c>
      <c r="E398" s="9" t="s">
        <v>12</v>
      </c>
      <c r="F398" s="9" t="s">
        <v>13</v>
      </c>
      <c r="G398" s="11" t="s">
        <v>14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9">
        <v>1198</v>
      </c>
      <c r="B399" s="10" t="s">
        <v>465</v>
      </c>
      <c r="C399" s="9">
        <v>4</v>
      </c>
      <c r="D399" s="9" t="s">
        <v>8</v>
      </c>
      <c r="E399" s="9" t="s">
        <v>21</v>
      </c>
      <c r="F399" s="9" t="s">
        <v>13</v>
      </c>
      <c r="G399" s="11" t="s">
        <v>22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9">
        <v>1199</v>
      </c>
      <c r="B400" s="10" t="s">
        <v>466</v>
      </c>
      <c r="C400" s="9">
        <v>6</v>
      </c>
      <c r="D400" s="9" t="s">
        <v>8</v>
      </c>
      <c r="E400" s="9" t="s">
        <v>12</v>
      </c>
      <c r="F400" s="9" t="s">
        <v>89</v>
      </c>
      <c r="G400" s="11" t="s">
        <v>93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9">
        <v>1200</v>
      </c>
      <c r="B401" s="10" t="s">
        <v>467</v>
      </c>
      <c r="C401" s="9">
        <v>8</v>
      </c>
      <c r="D401" s="9" t="s">
        <v>8</v>
      </c>
      <c r="E401" s="9" t="s">
        <v>12</v>
      </c>
      <c r="F401" s="9" t="s">
        <v>136</v>
      </c>
      <c r="G401" s="11" t="s">
        <v>139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9">
        <v>1201</v>
      </c>
      <c r="B402" s="10" t="s">
        <v>468</v>
      </c>
      <c r="C402" s="9">
        <v>5</v>
      </c>
      <c r="D402" s="9" t="s">
        <v>8</v>
      </c>
      <c r="E402" s="9" t="s">
        <v>12</v>
      </c>
      <c r="F402" s="9" t="s">
        <v>89</v>
      </c>
      <c r="G402" s="11" t="s">
        <v>93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9">
        <v>1202</v>
      </c>
      <c r="B403" s="10" t="s">
        <v>469</v>
      </c>
      <c r="C403" s="9">
        <v>2</v>
      </c>
      <c r="D403" s="9" t="s">
        <v>8</v>
      </c>
      <c r="E403" s="9" t="s">
        <v>12</v>
      </c>
      <c r="F403" s="9" t="s">
        <v>13</v>
      </c>
      <c r="G403" s="11" t="s">
        <v>14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9">
        <v>1203</v>
      </c>
      <c r="B404" s="10" t="s">
        <v>470</v>
      </c>
      <c r="C404" s="9">
        <v>3</v>
      </c>
      <c r="D404" s="9" t="s">
        <v>8</v>
      </c>
      <c r="E404" s="9" t="s">
        <v>12</v>
      </c>
      <c r="F404" s="9" t="s">
        <v>13</v>
      </c>
      <c r="G404" s="11" t="s">
        <v>14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9">
        <v>1204</v>
      </c>
      <c r="B405" s="10" t="s">
        <v>471</v>
      </c>
      <c r="C405" s="9">
        <v>5</v>
      </c>
      <c r="D405" s="9" t="s">
        <v>8</v>
      </c>
      <c r="E405" s="9" t="s">
        <v>12</v>
      </c>
      <c r="F405" s="9" t="s">
        <v>89</v>
      </c>
      <c r="G405" s="11" t="s">
        <v>93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9">
        <v>1205</v>
      </c>
      <c r="B406" s="10" t="s">
        <v>472</v>
      </c>
      <c r="C406" s="9">
        <v>4</v>
      </c>
      <c r="D406" s="9" t="s">
        <v>8</v>
      </c>
      <c r="E406" s="9" t="s">
        <v>21</v>
      </c>
      <c r="F406" s="9" t="s">
        <v>13</v>
      </c>
      <c r="G406" s="11" t="s">
        <v>22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9">
        <v>1206</v>
      </c>
      <c r="B407" s="10" t="s">
        <v>473</v>
      </c>
      <c r="C407" s="9">
        <v>7</v>
      </c>
      <c r="D407" s="9" t="s">
        <v>8</v>
      </c>
      <c r="E407" s="9" t="s">
        <v>21</v>
      </c>
      <c r="F407" s="9" t="s">
        <v>136</v>
      </c>
      <c r="G407" s="11" t="s">
        <v>137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9">
        <v>1207</v>
      </c>
      <c r="B408" s="10" t="s">
        <v>474</v>
      </c>
      <c r="C408" s="9">
        <v>5</v>
      </c>
      <c r="D408" s="9" t="s">
        <v>8</v>
      </c>
      <c r="E408" s="9" t="s">
        <v>12</v>
      </c>
      <c r="F408" s="9" t="s">
        <v>89</v>
      </c>
      <c r="G408" s="11" t="s">
        <v>93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9">
        <v>1208</v>
      </c>
      <c r="B409" s="10" t="s">
        <v>475</v>
      </c>
      <c r="C409" s="9">
        <v>3</v>
      </c>
      <c r="D409" s="9" t="s">
        <v>8</v>
      </c>
      <c r="E409" s="9" t="s">
        <v>21</v>
      </c>
      <c r="F409" s="9" t="s">
        <v>13</v>
      </c>
      <c r="G409" s="11" t="s">
        <v>22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9">
        <v>1209</v>
      </c>
      <c r="B410" s="10" t="s">
        <v>476</v>
      </c>
      <c r="C410" s="9">
        <v>5</v>
      </c>
      <c r="D410" s="9" t="s">
        <v>8</v>
      </c>
      <c r="E410" s="9" t="s">
        <v>21</v>
      </c>
      <c r="F410" s="9" t="s">
        <v>89</v>
      </c>
      <c r="G410" s="11" t="s">
        <v>90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9">
        <v>1210</v>
      </c>
      <c r="B411" s="10" t="s">
        <v>477</v>
      </c>
      <c r="C411" s="9">
        <v>7</v>
      </c>
      <c r="D411" s="9" t="s">
        <v>8</v>
      </c>
      <c r="E411" s="9" t="s">
        <v>21</v>
      </c>
      <c r="F411" s="9" t="s">
        <v>136</v>
      </c>
      <c r="G411" s="11" t="s">
        <v>137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9">
        <v>1211</v>
      </c>
      <c r="B412" s="10" t="s">
        <v>478</v>
      </c>
      <c r="C412" s="9">
        <v>8</v>
      </c>
      <c r="D412" s="9" t="s">
        <v>8</v>
      </c>
      <c r="E412" s="9" t="s">
        <v>12</v>
      </c>
      <c r="F412" s="9" t="s">
        <v>136</v>
      </c>
      <c r="G412" s="11" t="s">
        <v>139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9">
        <v>1212</v>
      </c>
      <c r="B413" s="10" t="s">
        <v>479</v>
      </c>
      <c r="C413" s="9">
        <v>5</v>
      </c>
      <c r="D413" s="9" t="s">
        <v>8</v>
      </c>
      <c r="E413" s="9" t="s">
        <v>12</v>
      </c>
      <c r="F413" s="9" t="s">
        <v>89</v>
      </c>
      <c r="G413" s="11" t="s">
        <v>93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9">
        <v>1213</v>
      </c>
      <c r="B414" s="10" t="s">
        <v>480</v>
      </c>
      <c r="C414" s="9">
        <v>4</v>
      </c>
      <c r="D414" s="9" t="s">
        <v>8</v>
      </c>
      <c r="E414" s="9" t="s">
        <v>12</v>
      </c>
      <c r="F414" s="9" t="s">
        <v>13</v>
      </c>
      <c r="G414" s="11" t="s">
        <v>14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9">
        <v>1214</v>
      </c>
      <c r="B415" s="10" t="s">
        <v>481</v>
      </c>
      <c r="C415" s="9">
        <v>6</v>
      </c>
      <c r="D415" s="9" t="s">
        <v>8</v>
      </c>
      <c r="E415" s="9" t="s">
        <v>12</v>
      </c>
      <c r="F415" s="9" t="s">
        <v>89</v>
      </c>
      <c r="G415" s="11" t="s">
        <v>93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9">
        <v>1215</v>
      </c>
      <c r="B416" s="10" t="s">
        <v>482</v>
      </c>
      <c r="C416" s="9">
        <v>3</v>
      </c>
      <c r="D416" s="9" t="s">
        <v>8</v>
      </c>
      <c r="E416" s="9" t="s">
        <v>21</v>
      </c>
      <c r="F416" s="9" t="s">
        <v>13</v>
      </c>
      <c r="G416" s="11" t="s">
        <v>22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9">
        <v>1216</v>
      </c>
      <c r="B417" s="10" t="s">
        <v>483</v>
      </c>
      <c r="C417" s="9">
        <v>6</v>
      </c>
      <c r="D417" s="9" t="s">
        <v>8</v>
      </c>
      <c r="E417" s="9" t="s">
        <v>21</v>
      </c>
      <c r="F417" s="9" t="s">
        <v>89</v>
      </c>
      <c r="G417" s="11" t="s">
        <v>90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9">
        <v>1217</v>
      </c>
      <c r="B418" s="10" t="s">
        <v>484</v>
      </c>
      <c r="C418" s="9">
        <v>8</v>
      </c>
      <c r="D418" s="9" t="s">
        <v>8</v>
      </c>
      <c r="E418" s="9" t="s">
        <v>12</v>
      </c>
      <c r="F418" s="9" t="s">
        <v>136</v>
      </c>
      <c r="G418" s="11" t="s">
        <v>139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9">
        <v>1218</v>
      </c>
      <c r="B419" s="10" t="s">
        <v>485</v>
      </c>
      <c r="C419" s="9">
        <v>6</v>
      </c>
      <c r="D419" s="9" t="s">
        <v>8</v>
      </c>
      <c r="E419" s="9" t="s">
        <v>12</v>
      </c>
      <c r="F419" s="9" t="s">
        <v>89</v>
      </c>
      <c r="G419" s="11" t="s">
        <v>93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9">
        <v>1219</v>
      </c>
      <c r="B420" s="10" t="s">
        <v>486</v>
      </c>
      <c r="C420" s="9">
        <v>6</v>
      </c>
      <c r="D420" s="9" t="s">
        <v>8</v>
      </c>
      <c r="E420" s="9" t="s">
        <v>12</v>
      </c>
      <c r="F420" s="9" t="s">
        <v>89</v>
      </c>
      <c r="G420" s="11" t="s">
        <v>93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9">
        <v>1220</v>
      </c>
      <c r="B421" s="10" t="s">
        <v>487</v>
      </c>
      <c r="C421" s="9">
        <v>8</v>
      </c>
      <c r="D421" s="9" t="s">
        <v>8</v>
      </c>
      <c r="E421" s="9" t="s">
        <v>12</v>
      </c>
      <c r="F421" s="9" t="s">
        <v>136</v>
      </c>
      <c r="G421" s="11" t="s">
        <v>139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9">
        <v>1221</v>
      </c>
      <c r="B422" s="10" t="s">
        <v>488</v>
      </c>
      <c r="C422" s="9">
        <v>6</v>
      </c>
      <c r="D422" s="9" t="s">
        <v>8</v>
      </c>
      <c r="E422" s="9" t="s">
        <v>21</v>
      </c>
      <c r="F422" s="9" t="s">
        <v>89</v>
      </c>
      <c r="G422" s="11" t="s">
        <v>90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9">
        <v>1222</v>
      </c>
      <c r="B423" s="10" t="s">
        <v>489</v>
      </c>
      <c r="C423" s="9">
        <v>2</v>
      </c>
      <c r="D423" s="9" t="s">
        <v>8</v>
      </c>
      <c r="E423" s="9" t="s">
        <v>21</v>
      </c>
      <c r="F423" s="9" t="s">
        <v>13</v>
      </c>
      <c r="G423" s="11" t="s">
        <v>22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9">
        <v>1223</v>
      </c>
      <c r="B424" s="10" t="s">
        <v>490</v>
      </c>
      <c r="C424" s="9">
        <v>8</v>
      </c>
      <c r="D424" s="9" t="s">
        <v>8</v>
      </c>
      <c r="E424" s="9" t="s">
        <v>21</v>
      </c>
      <c r="F424" s="9" t="s">
        <v>136</v>
      </c>
      <c r="G424" s="11" t="s">
        <v>137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9">
        <v>1224</v>
      </c>
      <c r="B425" s="10" t="s">
        <v>491</v>
      </c>
      <c r="C425" s="9">
        <v>2</v>
      </c>
      <c r="D425" s="9" t="s">
        <v>8</v>
      </c>
      <c r="E425" s="9" t="s">
        <v>21</v>
      </c>
      <c r="F425" s="9" t="s">
        <v>13</v>
      </c>
      <c r="G425" s="11" t="s">
        <v>22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9">
        <v>1225</v>
      </c>
      <c r="B426" s="10" t="s">
        <v>492</v>
      </c>
      <c r="C426" s="9">
        <v>6</v>
      </c>
      <c r="D426" s="9" t="s">
        <v>8</v>
      </c>
      <c r="E426" s="9" t="s">
        <v>21</v>
      </c>
      <c r="F426" s="9" t="s">
        <v>89</v>
      </c>
      <c r="G426" s="11" t="s">
        <v>90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9">
        <v>1226</v>
      </c>
      <c r="B427" s="10" t="s">
        <v>493</v>
      </c>
      <c r="C427" s="9">
        <v>5</v>
      </c>
      <c r="D427" s="9" t="s">
        <v>8</v>
      </c>
      <c r="E427" s="9" t="s">
        <v>12</v>
      </c>
      <c r="F427" s="9" t="s">
        <v>89</v>
      </c>
      <c r="G427" s="11" t="s">
        <v>93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9">
        <v>1227</v>
      </c>
      <c r="B428" s="10" t="s">
        <v>494</v>
      </c>
      <c r="C428" s="9">
        <v>8</v>
      </c>
      <c r="D428" s="9" t="s">
        <v>8</v>
      </c>
      <c r="E428" s="9" t="s">
        <v>12</v>
      </c>
      <c r="F428" s="9" t="s">
        <v>136</v>
      </c>
      <c r="G428" s="11" t="s">
        <v>139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9">
        <v>1228</v>
      </c>
      <c r="B429" s="10" t="s">
        <v>495</v>
      </c>
      <c r="C429" s="9">
        <v>3</v>
      </c>
      <c r="D429" s="9" t="s">
        <v>8</v>
      </c>
      <c r="E429" s="9" t="s">
        <v>21</v>
      </c>
      <c r="F429" s="9" t="s">
        <v>13</v>
      </c>
      <c r="G429" s="11" t="s">
        <v>22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9">
        <v>1229</v>
      </c>
      <c r="B430" s="10" t="s">
        <v>496</v>
      </c>
      <c r="C430" s="9">
        <v>5</v>
      </c>
      <c r="D430" s="9" t="s">
        <v>8</v>
      </c>
      <c r="E430" s="9" t="s">
        <v>21</v>
      </c>
      <c r="F430" s="9" t="s">
        <v>89</v>
      </c>
      <c r="G430" s="11" t="s">
        <v>90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9">
        <v>1230</v>
      </c>
      <c r="B431" s="10" t="s">
        <v>497</v>
      </c>
      <c r="C431" s="9">
        <v>2</v>
      </c>
      <c r="D431" s="9" t="s">
        <v>8</v>
      </c>
      <c r="E431" s="9" t="s">
        <v>21</v>
      </c>
      <c r="F431" s="9" t="s">
        <v>13</v>
      </c>
      <c r="G431" s="11" t="s">
        <v>22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9">
        <v>1231</v>
      </c>
      <c r="B432" s="10" t="s">
        <v>498</v>
      </c>
      <c r="C432" s="9">
        <v>4</v>
      </c>
      <c r="D432" s="9" t="s">
        <v>8</v>
      </c>
      <c r="E432" s="9" t="s">
        <v>12</v>
      </c>
      <c r="F432" s="9" t="s">
        <v>13</v>
      </c>
      <c r="G432" s="11" t="s">
        <v>14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9">
        <v>1232</v>
      </c>
      <c r="B433" s="10" t="s">
        <v>499</v>
      </c>
      <c r="C433" s="9">
        <v>4</v>
      </c>
      <c r="D433" s="9" t="s">
        <v>8</v>
      </c>
      <c r="E433" s="9" t="s">
        <v>21</v>
      </c>
      <c r="F433" s="9" t="s">
        <v>13</v>
      </c>
      <c r="G433" s="11" t="s">
        <v>22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9">
        <v>1233</v>
      </c>
      <c r="B434" s="10" t="s">
        <v>500</v>
      </c>
      <c r="C434" s="9">
        <v>6</v>
      </c>
      <c r="D434" s="9" t="s">
        <v>8</v>
      </c>
      <c r="E434" s="9" t="s">
        <v>12</v>
      </c>
      <c r="F434" s="9" t="s">
        <v>89</v>
      </c>
      <c r="G434" s="11" t="s">
        <v>93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9">
        <v>1234</v>
      </c>
      <c r="B435" s="10" t="s">
        <v>501</v>
      </c>
      <c r="C435" s="9">
        <v>6</v>
      </c>
      <c r="D435" s="9" t="s">
        <v>8</v>
      </c>
      <c r="E435" s="9" t="s">
        <v>12</v>
      </c>
      <c r="F435" s="9" t="s">
        <v>89</v>
      </c>
      <c r="G435" s="11" t="s">
        <v>93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9">
        <v>1235</v>
      </c>
      <c r="B436" s="10" t="s">
        <v>502</v>
      </c>
      <c r="C436" s="9">
        <v>4</v>
      </c>
      <c r="D436" s="9" t="s">
        <v>8</v>
      </c>
      <c r="E436" s="9" t="s">
        <v>21</v>
      </c>
      <c r="F436" s="9" t="s">
        <v>13</v>
      </c>
      <c r="G436" s="11" t="s">
        <v>22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9">
        <v>1236</v>
      </c>
      <c r="B437" s="10" t="s">
        <v>503</v>
      </c>
      <c r="C437" s="9">
        <v>3</v>
      </c>
      <c r="D437" s="9" t="s">
        <v>8</v>
      </c>
      <c r="E437" s="9" t="s">
        <v>12</v>
      </c>
      <c r="F437" s="9" t="s">
        <v>13</v>
      </c>
      <c r="G437" s="11" t="s">
        <v>14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9">
        <v>1237</v>
      </c>
      <c r="B438" s="10" t="s">
        <v>504</v>
      </c>
      <c r="C438" s="9">
        <v>5</v>
      </c>
      <c r="D438" s="9" t="s">
        <v>8</v>
      </c>
      <c r="E438" s="9" t="s">
        <v>12</v>
      </c>
      <c r="F438" s="9" t="s">
        <v>89</v>
      </c>
      <c r="G438" s="11" t="s">
        <v>93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9">
        <v>1238</v>
      </c>
      <c r="B439" s="10" t="s">
        <v>505</v>
      </c>
      <c r="C439" s="9">
        <v>3</v>
      </c>
      <c r="D439" s="9" t="s">
        <v>8</v>
      </c>
      <c r="E439" s="9" t="s">
        <v>12</v>
      </c>
      <c r="F439" s="9" t="s">
        <v>13</v>
      </c>
      <c r="G439" s="11" t="s">
        <v>14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9">
        <v>1239</v>
      </c>
      <c r="B440" s="10" t="s">
        <v>506</v>
      </c>
      <c r="C440" s="9">
        <v>8</v>
      </c>
      <c r="D440" s="9" t="s">
        <v>8</v>
      </c>
      <c r="E440" s="9" t="s">
        <v>21</v>
      </c>
      <c r="F440" s="9" t="s">
        <v>136</v>
      </c>
      <c r="G440" s="11" t="s">
        <v>137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9">
        <v>1240</v>
      </c>
      <c r="B441" s="10" t="s">
        <v>507</v>
      </c>
      <c r="C441" s="9">
        <v>8</v>
      </c>
      <c r="D441" s="9" t="s">
        <v>8</v>
      </c>
      <c r="E441" s="9" t="s">
        <v>21</v>
      </c>
      <c r="F441" s="9" t="s">
        <v>136</v>
      </c>
      <c r="G441" s="11" t="s">
        <v>137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9">
        <v>1241</v>
      </c>
      <c r="B442" s="10" t="s">
        <v>508</v>
      </c>
      <c r="C442" s="9">
        <v>8</v>
      </c>
      <c r="D442" s="9" t="s">
        <v>8</v>
      </c>
      <c r="E442" s="9" t="s">
        <v>12</v>
      </c>
      <c r="F442" s="9" t="s">
        <v>136</v>
      </c>
      <c r="G442" s="11" t="s">
        <v>139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9">
        <v>1242</v>
      </c>
      <c r="B443" s="10" t="s">
        <v>509</v>
      </c>
      <c r="C443" s="9">
        <v>2</v>
      </c>
      <c r="D443" s="9" t="s">
        <v>8</v>
      </c>
      <c r="E443" s="9" t="s">
        <v>12</v>
      </c>
      <c r="F443" s="9" t="s">
        <v>13</v>
      </c>
      <c r="G443" s="11" t="s">
        <v>14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9">
        <v>1243</v>
      </c>
      <c r="B444" s="10" t="s">
        <v>510</v>
      </c>
      <c r="C444" s="9">
        <v>8</v>
      </c>
      <c r="D444" s="9" t="s">
        <v>8</v>
      </c>
      <c r="E444" s="9" t="s">
        <v>21</v>
      </c>
      <c r="F444" s="9" t="s">
        <v>136</v>
      </c>
      <c r="G444" s="11" t="s">
        <v>137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9">
        <v>1244</v>
      </c>
      <c r="B445" s="10" t="s">
        <v>511</v>
      </c>
      <c r="C445" s="9">
        <v>6</v>
      </c>
      <c r="D445" s="9" t="s">
        <v>8</v>
      </c>
      <c r="E445" s="9" t="s">
        <v>12</v>
      </c>
      <c r="F445" s="9" t="s">
        <v>89</v>
      </c>
      <c r="G445" s="11" t="s">
        <v>93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9">
        <v>1245</v>
      </c>
      <c r="B446" s="10" t="s">
        <v>512</v>
      </c>
      <c r="C446" s="9">
        <v>4</v>
      </c>
      <c r="D446" s="9" t="s">
        <v>8</v>
      </c>
      <c r="E446" s="9" t="s">
        <v>12</v>
      </c>
      <c r="F446" s="9" t="s">
        <v>13</v>
      </c>
      <c r="G446" s="11" t="s">
        <v>14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9">
        <v>1310</v>
      </c>
      <c r="B447" s="10" t="s">
        <v>513</v>
      </c>
      <c r="C447" s="9">
        <v>2</v>
      </c>
      <c r="D447" s="9" t="s">
        <v>27</v>
      </c>
      <c r="E447" s="9" t="s">
        <v>21</v>
      </c>
      <c r="F447" s="9" t="s">
        <v>258</v>
      </c>
      <c r="G447" s="11" t="s">
        <v>22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9">
        <v>1311</v>
      </c>
      <c r="B448" s="10" t="s">
        <v>514</v>
      </c>
      <c r="C448" s="9">
        <v>2</v>
      </c>
      <c r="D448" s="9" t="s">
        <v>27</v>
      </c>
      <c r="E448" s="9" t="s">
        <v>21</v>
      </c>
      <c r="F448" s="9" t="s">
        <v>258</v>
      </c>
      <c r="G448" s="11" t="s">
        <v>22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9">
        <v>1312</v>
      </c>
      <c r="B449" s="10" t="s">
        <v>515</v>
      </c>
      <c r="C449" s="9">
        <v>2</v>
      </c>
      <c r="D449" s="9" t="s">
        <v>27</v>
      </c>
      <c r="E449" s="9" t="s">
        <v>21</v>
      </c>
      <c r="F449" s="9" t="s">
        <v>258</v>
      </c>
      <c r="G449" s="11" t="s">
        <v>22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9">
        <v>1313</v>
      </c>
      <c r="B450" s="10" t="s">
        <v>516</v>
      </c>
      <c r="C450" s="9">
        <v>2</v>
      </c>
      <c r="D450" s="9" t="s">
        <v>27</v>
      </c>
      <c r="E450" s="9" t="s">
        <v>21</v>
      </c>
      <c r="F450" s="9" t="s">
        <v>258</v>
      </c>
      <c r="G450" s="11" t="s">
        <v>22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9">
        <v>1314</v>
      </c>
      <c r="B451" s="10" t="s">
        <v>517</v>
      </c>
      <c r="C451" s="9">
        <v>2</v>
      </c>
      <c r="D451" s="9" t="s">
        <v>27</v>
      </c>
      <c r="E451" s="9" t="s">
        <v>21</v>
      </c>
      <c r="F451" s="9" t="s">
        <v>258</v>
      </c>
      <c r="G451" s="11" t="s">
        <v>22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9">
        <v>1315</v>
      </c>
      <c r="B452" s="10" t="s">
        <v>518</v>
      </c>
      <c r="C452" s="9">
        <v>2</v>
      </c>
      <c r="D452" s="9" t="s">
        <v>27</v>
      </c>
      <c r="E452" s="9" t="s">
        <v>21</v>
      </c>
      <c r="F452" s="9" t="s">
        <v>258</v>
      </c>
      <c r="G452" s="11" t="s">
        <v>22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9">
        <v>1316</v>
      </c>
      <c r="B453" s="10" t="s">
        <v>519</v>
      </c>
      <c r="C453" s="9">
        <v>2</v>
      </c>
      <c r="D453" s="9" t="s">
        <v>27</v>
      </c>
      <c r="E453" s="9" t="s">
        <v>21</v>
      </c>
      <c r="F453" s="9" t="s">
        <v>258</v>
      </c>
      <c r="G453" s="11" t="s">
        <v>22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9">
        <v>1317</v>
      </c>
      <c r="B454" s="10" t="s">
        <v>520</v>
      </c>
      <c r="C454" s="9">
        <v>2</v>
      </c>
      <c r="D454" s="9" t="s">
        <v>27</v>
      </c>
      <c r="E454" s="9" t="s">
        <v>21</v>
      </c>
      <c r="F454" s="9" t="s">
        <v>258</v>
      </c>
      <c r="G454" s="11" t="s">
        <v>22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9">
        <v>1318</v>
      </c>
      <c r="B455" s="10" t="s">
        <v>521</v>
      </c>
      <c r="C455" s="9">
        <v>2</v>
      </c>
      <c r="D455" s="9" t="s">
        <v>27</v>
      </c>
      <c r="E455" s="9" t="s">
        <v>21</v>
      </c>
      <c r="F455" s="9" t="s">
        <v>258</v>
      </c>
      <c r="G455" s="11" t="s">
        <v>22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9">
        <v>1319</v>
      </c>
      <c r="B456" s="10" t="s">
        <v>522</v>
      </c>
      <c r="C456" s="9">
        <v>2</v>
      </c>
      <c r="D456" s="9" t="s">
        <v>27</v>
      </c>
      <c r="E456" s="9" t="s">
        <v>21</v>
      </c>
      <c r="F456" s="9" t="s">
        <v>258</v>
      </c>
      <c r="G456" s="11" t="s">
        <v>22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9">
        <v>1320</v>
      </c>
      <c r="B457" s="10" t="s">
        <v>523</v>
      </c>
      <c r="C457" s="9">
        <v>3</v>
      </c>
      <c r="D457" s="9" t="s">
        <v>27</v>
      </c>
      <c r="E457" s="9" t="s">
        <v>21</v>
      </c>
      <c r="F457" s="9" t="s">
        <v>258</v>
      </c>
      <c r="G457" s="11" t="s">
        <v>22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9">
        <v>1321</v>
      </c>
      <c r="B458" s="10" t="s">
        <v>524</v>
      </c>
      <c r="C458" s="9">
        <v>3</v>
      </c>
      <c r="D458" s="9" t="s">
        <v>27</v>
      </c>
      <c r="E458" s="9" t="s">
        <v>21</v>
      </c>
      <c r="F458" s="9" t="s">
        <v>258</v>
      </c>
      <c r="G458" s="11" t="s">
        <v>22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9">
        <v>1322</v>
      </c>
      <c r="B459" s="10" t="s">
        <v>525</v>
      </c>
      <c r="C459" s="9">
        <v>3</v>
      </c>
      <c r="D459" s="9" t="s">
        <v>27</v>
      </c>
      <c r="E459" s="9" t="s">
        <v>21</v>
      </c>
      <c r="F459" s="9" t="s">
        <v>258</v>
      </c>
      <c r="G459" s="11" t="s">
        <v>22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9">
        <v>1323</v>
      </c>
      <c r="B460" s="10" t="s">
        <v>526</v>
      </c>
      <c r="C460" s="9">
        <v>4</v>
      </c>
      <c r="D460" s="9" t="s">
        <v>27</v>
      </c>
      <c r="E460" s="9" t="s">
        <v>21</v>
      </c>
      <c r="F460" s="9" t="s">
        <v>258</v>
      </c>
      <c r="G460" s="11" t="s">
        <v>22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9">
        <v>1324</v>
      </c>
      <c r="B461" s="10" t="s">
        <v>527</v>
      </c>
      <c r="C461" s="9">
        <v>4</v>
      </c>
      <c r="D461" s="9" t="s">
        <v>27</v>
      </c>
      <c r="E461" s="9" t="s">
        <v>21</v>
      </c>
      <c r="F461" s="9" t="s">
        <v>258</v>
      </c>
      <c r="G461" s="11" t="s">
        <v>22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9">
        <v>1325</v>
      </c>
      <c r="B462" s="10" t="s">
        <v>528</v>
      </c>
      <c r="C462" s="9">
        <v>4</v>
      </c>
      <c r="D462" s="9" t="s">
        <v>27</v>
      </c>
      <c r="E462" s="9" t="s">
        <v>21</v>
      </c>
      <c r="F462" s="9" t="s">
        <v>258</v>
      </c>
      <c r="G462" s="11" t="s">
        <v>22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9">
        <v>1326</v>
      </c>
      <c r="B463" s="10" t="s">
        <v>529</v>
      </c>
      <c r="C463" s="9">
        <v>4</v>
      </c>
      <c r="D463" s="9" t="s">
        <v>27</v>
      </c>
      <c r="E463" s="9" t="s">
        <v>21</v>
      </c>
      <c r="F463" s="9" t="s">
        <v>258</v>
      </c>
      <c r="G463" s="11" t="s">
        <v>22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9">
        <v>1327</v>
      </c>
      <c r="B464" s="10" t="s">
        <v>530</v>
      </c>
      <c r="C464" s="9">
        <v>4</v>
      </c>
      <c r="D464" s="9" t="s">
        <v>27</v>
      </c>
      <c r="E464" s="9" t="s">
        <v>21</v>
      </c>
      <c r="F464" s="9" t="s">
        <v>258</v>
      </c>
      <c r="G464" s="11" t="s">
        <v>22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9">
        <v>1328</v>
      </c>
      <c r="B465" s="10" t="s">
        <v>531</v>
      </c>
      <c r="C465" s="9">
        <v>2</v>
      </c>
      <c r="D465" s="9" t="s">
        <v>27</v>
      </c>
      <c r="E465" s="9" t="s">
        <v>12</v>
      </c>
      <c r="F465" s="9" t="s">
        <v>258</v>
      </c>
      <c r="G465" s="11" t="s">
        <v>14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9">
        <v>1329</v>
      </c>
      <c r="B466" s="10" t="s">
        <v>532</v>
      </c>
      <c r="C466" s="9">
        <v>2</v>
      </c>
      <c r="D466" s="9" t="s">
        <v>27</v>
      </c>
      <c r="E466" s="9" t="s">
        <v>12</v>
      </c>
      <c r="F466" s="9" t="s">
        <v>258</v>
      </c>
      <c r="G466" s="11" t="s">
        <v>14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9">
        <v>1330</v>
      </c>
      <c r="B467" s="10" t="s">
        <v>533</v>
      </c>
      <c r="C467" s="9">
        <v>2</v>
      </c>
      <c r="D467" s="9" t="s">
        <v>27</v>
      </c>
      <c r="E467" s="9" t="s">
        <v>12</v>
      </c>
      <c r="F467" s="9" t="s">
        <v>258</v>
      </c>
      <c r="G467" s="11" t="s">
        <v>14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9">
        <v>1331</v>
      </c>
      <c r="B468" s="10" t="s">
        <v>534</v>
      </c>
      <c r="C468" s="9">
        <v>2</v>
      </c>
      <c r="D468" s="9" t="s">
        <v>27</v>
      </c>
      <c r="E468" s="9" t="s">
        <v>12</v>
      </c>
      <c r="F468" s="9" t="s">
        <v>258</v>
      </c>
      <c r="G468" s="11" t="s">
        <v>14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9">
        <v>1332</v>
      </c>
      <c r="B469" s="10" t="s">
        <v>535</v>
      </c>
      <c r="C469" s="9">
        <v>2</v>
      </c>
      <c r="D469" s="9" t="s">
        <v>27</v>
      </c>
      <c r="E469" s="9" t="s">
        <v>12</v>
      </c>
      <c r="F469" s="9" t="s">
        <v>258</v>
      </c>
      <c r="G469" s="11" t="s">
        <v>14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9">
        <v>1333</v>
      </c>
      <c r="B470" s="10" t="s">
        <v>536</v>
      </c>
      <c r="C470" s="9">
        <v>2</v>
      </c>
      <c r="D470" s="9" t="s">
        <v>27</v>
      </c>
      <c r="E470" s="9" t="s">
        <v>12</v>
      </c>
      <c r="F470" s="9" t="s">
        <v>258</v>
      </c>
      <c r="G470" s="11" t="s">
        <v>14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9">
        <v>1334</v>
      </c>
      <c r="B471" s="10" t="s">
        <v>537</v>
      </c>
      <c r="C471" s="9">
        <v>2</v>
      </c>
      <c r="D471" s="9" t="s">
        <v>27</v>
      </c>
      <c r="E471" s="9" t="s">
        <v>12</v>
      </c>
      <c r="F471" s="9" t="s">
        <v>258</v>
      </c>
      <c r="G471" s="11" t="s">
        <v>14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9">
        <v>1335</v>
      </c>
      <c r="B472" s="10" t="s">
        <v>538</v>
      </c>
      <c r="C472" s="9">
        <v>3</v>
      </c>
      <c r="D472" s="9" t="s">
        <v>27</v>
      </c>
      <c r="E472" s="9" t="s">
        <v>12</v>
      </c>
      <c r="F472" s="9" t="s">
        <v>258</v>
      </c>
      <c r="G472" s="11" t="s">
        <v>14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9">
        <v>1336</v>
      </c>
      <c r="B473" s="10" t="s">
        <v>539</v>
      </c>
      <c r="C473" s="9">
        <v>3</v>
      </c>
      <c r="D473" s="9" t="s">
        <v>27</v>
      </c>
      <c r="E473" s="9" t="s">
        <v>12</v>
      </c>
      <c r="F473" s="9" t="s">
        <v>258</v>
      </c>
      <c r="G473" s="11" t="s">
        <v>14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9">
        <v>1337</v>
      </c>
      <c r="B474" s="10" t="s">
        <v>540</v>
      </c>
      <c r="C474" s="9">
        <v>3</v>
      </c>
      <c r="D474" s="9" t="s">
        <v>27</v>
      </c>
      <c r="E474" s="9" t="s">
        <v>12</v>
      </c>
      <c r="F474" s="9" t="s">
        <v>258</v>
      </c>
      <c r="G474" s="11" t="s">
        <v>14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9">
        <v>1338</v>
      </c>
      <c r="B475" s="10" t="s">
        <v>541</v>
      </c>
      <c r="C475" s="9">
        <v>3</v>
      </c>
      <c r="D475" s="9" t="s">
        <v>27</v>
      </c>
      <c r="E475" s="9" t="s">
        <v>12</v>
      </c>
      <c r="F475" s="9" t="s">
        <v>258</v>
      </c>
      <c r="G475" s="11" t="s">
        <v>14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9">
        <v>1339</v>
      </c>
      <c r="B476" s="10" t="s">
        <v>542</v>
      </c>
      <c r="C476" s="9">
        <v>3</v>
      </c>
      <c r="D476" s="9" t="s">
        <v>27</v>
      </c>
      <c r="E476" s="9" t="s">
        <v>12</v>
      </c>
      <c r="F476" s="9" t="s">
        <v>258</v>
      </c>
      <c r="G476" s="11" t="s">
        <v>14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9">
        <v>1340</v>
      </c>
      <c r="B477" s="10" t="s">
        <v>543</v>
      </c>
      <c r="C477" s="9">
        <v>3</v>
      </c>
      <c r="D477" s="9" t="s">
        <v>27</v>
      </c>
      <c r="E477" s="9" t="s">
        <v>12</v>
      </c>
      <c r="F477" s="9" t="s">
        <v>258</v>
      </c>
      <c r="G477" s="11" t="s">
        <v>14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9">
        <v>1341</v>
      </c>
      <c r="B478" s="10" t="s">
        <v>544</v>
      </c>
      <c r="C478" s="9">
        <v>3</v>
      </c>
      <c r="D478" s="9" t="s">
        <v>27</v>
      </c>
      <c r="E478" s="9" t="s">
        <v>12</v>
      </c>
      <c r="F478" s="9" t="s">
        <v>258</v>
      </c>
      <c r="G478" s="11" t="s">
        <v>14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9">
        <v>1342</v>
      </c>
      <c r="B479" s="10" t="s">
        <v>545</v>
      </c>
      <c r="C479" s="9">
        <v>3</v>
      </c>
      <c r="D479" s="9" t="s">
        <v>27</v>
      </c>
      <c r="E479" s="9" t="s">
        <v>12</v>
      </c>
      <c r="F479" s="9" t="s">
        <v>258</v>
      </c>
      <c r="G479" s="11" t="s">
        <v>14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9">
        <v>1343</v>
      </c>
      <c r="B480" s="10" t="s">
        <v>546</v>
      </c>
      <c r="C480" s="9">
        <v>3</v>
      </c>
      <c r="D480" s="9" t="s">
        <v>27</v>
      </c>
      <c r="E480" s="9" t="s">
        <v>12</v>
      </c>
      <c r="F480" s="9" t="s">
        <v>258</v>
      </c>
      <c r="G480" s="11" t="s">
        <v>14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9">
        <v>1344</v>
      </c>
      <c r="B481" s="10" t="s">
        <v>547</v>
      </c>
      <c r="C481" s="9">
        <v>4</v>
      </c>
      <c r="D481" s="9" t="s">
        <v>27</v>
      </c>
      <c r="E481" s="9" t="s">
        <v>12</v>
      </c>
      <c r="F481" s="9" t="s">
        <v>258</v>
      </c>
      <c r="G481" s="11" t="s">
        <v>14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9">
        <v>1345</v>
      </c>
      <c r="B482" s="10" t="s">
        <v>548</v>
      </c>
      <c r="C482" s="9">
        <v>4</v>
      </c>
      <c r="D482" s="9" t="s">
        <v>27</v>
      </c>
      <c r="E482" s="9" t="s">
        <v>12</v>
      </c>
      <c r="F482" s="9" t="s">
        <v>258</v>
      </c>
      <c r="G482" s="11" t="s">
        <v>14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9">
        <v>1346</v>
      </c>
      <c r="B483" s="10" t="s">
        <v>549</v>
      </c>
      <c r="C483" s="9">
        <v>4</v>
      </c>
      <c r="D483" s="9" t="s">
        <v>27</v>
      </c>
      <c r="E483" s="9" t="s">
        <v>12</v>
      </c>
      <c r="F483" s="9" t="s">
        <v>258</v>
      </c>
      <c r="G483" s="11" t="s">
        <v>14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9">
        <v>1347</v>
      </c>
      <c r="B484" s="10" t="s">
        <v>550</v>
      </c>
      <c r="C484" s="9">
        <v>5</v>
      </c>
      <c r="D484" s="9" t="s">
        <v>27</v>
      </c>
      <c r="E484" s="9" t="s">
        <v>21</v>
      </c>
      <c r="F484" s="9" t="s">
        <v>89</v>
      </c>
      <c r="G484" s="11" t="s">
        <v>90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9">
        <v>1348</v>
      </c>
      <c r="B485" s="10" t="s">
        <v>551</v>
      </c>
      <c r="C485" s="9">
        <v>5</v>
      </c>
      <c r="D485" s="9" t="s">
        <v>27</v>
      </c>
      <c r="E485" s="9" t="s">
        <v>21</v>
      </c>
      <c r="F485" s="9" t="s">
        <v>89</v>
      </c>
      <c r="G485" s="11" t="s">
        <v>90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9">
        <v>1349</v>
      </c>
      <c r="B486" s="10" t="s">
        <v>552</v>
      </c>
      <c r="C486" s="9">
        <v>5</v>
      </c>
      <c r="D486" s="9" t="s">
        <v>27</v>
      </c>
      <c r="E486" s="9" t="s">
        <v>21</v>
      </c>
      <c r="F486" s="9" t="s">
        <v>89</v>
      </c>
      <c r="G486" s="11" t="s">
        <v>90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9">
        <v>1350</v>
      </c>
      <c r="B487" s="10" t="s">
        <v>553</v>
      </c>
      <c r="C487" s="9">
        <v>5</v>
      </c>
      <c r="D487" s="9" t="s">
        <v>27</v>
      </c>
      <c r="E487" s="9" t="s">
        <v>21</v>
      </c>
      <c r="F487" s="9" t="s">
        <v>89</v>
      </c>
      <c r="G487" s="11" t="s">
        <v>90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9">
        <v>1351</v>
      </c>
      <c r="B488" s="10" t="s">
        <v>554</v>
      </c>
      <c r="C488" s="9">
        <v>5</v>
      </c>
      <c r="D488" s="9" t="s">
        <v>27</v>
      </c>
      <c r="E488" s="9" t="s">
        <v>21</v>
      </c>
      <c r="F488" s="9" t="s">
        <v>89</v>
      </c>
      <c r="G488" s="11" t="s">
        <v>90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9">
        <v>1352</v>
      </c>
      <c r="B489" s="10" t="s">
        <v>555</v>
      </c>
      <c r="C489" s="9">
        <v>5</v>
      </c>
      <c r="D489" s="9" t="s">
        <v>27</v>
      </c>
      <c r="E489" s="9" t="s">
        <v>21</v>
      </c>
      <c r="F489" s="9" t="s">
        <v>89</v>
      </c>
      <c r="G489" s="11" t="s">
        <v>90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9">
        <v>1353</v>
      </c>
      <c r="B490" s="10" t="s">
        <v>556</v>
      </c>
      <c r="C490" s="9">
        <v>5</v>
      </c>
      <c r="D490" s="9" t="s">
        <v>27</v>
      </c>
      <c r="E490" s="9" t="s">
        <v>21</v>
      </c>
      <c r="F490" s="9" t="s">
        <v>89</v>
      </c>
      <c r="G490" s="11" t="s">
        <v>90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9">
        <v>1354</v>
      </c>
      <c r="B491" s="10" t="s">
        <v>557</v>
      </c>
      <c r="C491" s="9">
        <v>5</v>
      </c>
      <c r="D491" s="9" t="s">
        <v>27</v>
      </c>
      <c r="E491" s="9" t="s">
        <v>21</v>
      </c>
      <c r="F491" s="9" t="s">
        <v>89</v>
      </c>
      <c r="G491" s="11" t="s">
        <v>90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9">
        <v>1355</v>
      </c>
      <c r="B492" s="10" t="s">
        <v>558</v>
      </c>
      <c r="C492" s="9">
        <v>5</v>
      </c>
      <c r="D492" s="9" t="s">
        <v>27</v>
      </c>
      <c r="E492" s="9" t="s">
        <v>21</v>
      </c>
      <c r="F492" s="9" t="s">
        <v>89</v>
      </c>
      <c r="G492" s="11" t="s">
        <v>90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9">
        <v>1356</v>
      </c>
      <c r="B493" s="10" t="s">
        <v>559</v>
      </c>
      <c r="C493" s="9">
        <v>5</v>
      </c>
      <c r="D493" s="9" t="s">
        <v>27</v>
      </c>
      <c r="E493" s="9" t="s">
        <v>21</v>
      </c>
      <c r="F493" s="9" t="s">
        <v>89</v>
      </c>
      <c r="G493" s="11" t="s">
        <v>90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9">
        <v>1357</v>
      </c>
      <c r="B494" s="10" t="s">
        <v>560</v>
      </c>
      <c r="C494" s="9">
        <v>6</v>
      </c>
      <c r="D494" s="9" t="s">
        <v>27</v>
      </c>
      <c r="E494" s="9" t="s">
        <v>21</v>
      </c>
      <c r="F494" s="9" t="s">
        <v>89</v>
      </c>
      <c r="G494" s="11" t="s">
        <v>90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9">
        <v>1358</v>
      </c>
      <c r="B495" s="10" t="s">
        <v>561</v>
      </c>
      <c r="C495" s="9">
        <v>6</v>
      </c>
      <c r="D495" s="9" t="s">
        <v>27</v>
      </c>
      <c r="E495" s="9" t="s">
        <v>21</v>
      </c>
      <c r="F495" s="9" t="s">
        <v>89</v>
      </c>
      <c r="G495" s="11" t="s">
        <v>90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9">
        <v>1359</v>
      </c>
      <c r="B496" s="10" t="s">
        <v>562</v>
      </c>
      <c r="C496" s="9">
        <v>6</v>
      </c>
      <c r="D496" s="9" t="s">
        <v>27</v>
      </c>
      <c r="E496" s="9" t="s">
        <v>21</v>
      </c>
      <c r="F496" s="9" t="s">
        <v>89</v>
      </c>
      <c r="G496" s="11" t="s">
        <v>90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9">
        <v>1360</v>
      </c>
      <c r="B497" s="10" t="s">
        <v>563</v>
      </c>
      <c r="C497" s="9">
        <v>6</v>
      </c>
      <c r="D497" s="9" t="s">
        <v>27</v>
      </c>
      <c r="E497" s="9" t="s">
        <v>21</v>
      </c>
      <c r="F497" s="9" t="s">
        <v>89</v>
      </c>
      <c r="G497" s="11" t="s">
        <v>90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9">
        <v>1361</v>
      </c>
      <c r="B498" s="10" t="s">
        <v>564</v>
      </c>
      <c r="C498" s="9">
        <v>6</v>
      </c>
      <c r="D498" s="9" t="s">
        <v>27</v>
      </c>
      <c r="E498" s="9" t="s">
        <v>21</v>
      </c>
      <c r="F498" s="9" t="s">
        <v>89</v>
      </c>
      <c r="G498" s="11" t="s">
        <v>90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9">
        <v>1362</v>
      </c>
      <c r="B499" s="10" t="s">
        <v>565</v>
      </c>
      <c r="C499" s="9">
        <v>6</v>
      </c>
      <c r="D499" s="9" t="s">
        <v>27</v>
      </c>
      <c r="E499" s="9" t="s">
        <v>21</v>
      </c>
      <c r="F499" s="9" t="s">
        <v>89</v>
      </c>
      <c r="G499" s="11" t="s">
        <v>90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9">
        <v>1363</v>
      </c>
      <c r="B500" s="10" t="s">
        <v>566</v>
      </c>
      <c r="C500" s="9">
        <v>6</v>
      </c>
      <c r="D500" s="9" t="s">
        <v>27</v>
      </c>
      <c r="E500" s="9" t="s">
        <v>21</v>
      </c>
      <c r="F500" s="9" t="s">
        <v>89</v>
      </c>
      <c r="G500" s="11" t="s">
        <v>90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9">
        <v>1364</v>
      </c>
      <c r="B501" s="10" t="s">
        <v>567</v>
      </c>
      <c r="C501" s="9">
        <v>5</v>
      </c>
      <c r="D501" s="9" t="s">
        <v>27</v>
      </c>
      <c r="E501" s="9" t="s">
        <v>12</v>
      </c>
      <c r="F501" s="9" t="s">
        <v>89</v>
      </c>
      <c r="G501" s="11" t="s">
        <v>93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9">
        <v>1365</v>
      </c>
      <c r="B502" s="10" t="s">
        <v>568</v>
      </c>
      <c r="C502" s="9">
        <v>5</v>
      </c>
      <c r="D502" s="9" t="s">
        <v>27</v>
      </c>
      <c r="E502" s="9" t="s">
        <v>12</v>
      </c>
      <c r="F502" s="9" t="s">
        <v>89</v>
      </c>
      <c r="G502" s="11" t="s">
        <v>93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9">
        <v>1366</v>
      </c>
      <c r="B503" s="10" t="s">
        <v>569</v>
      </c>
      <c r="C503" s="9">
        <v>5</v>
      </c>
      <c r="D503" s="9" t="s">
        <v>27</v>
      </c>
      <c r="E503" s="9" t="s">
        <v>12</v>
      </c>
      <c r="F503" s="9" t="s">
        <v>89</v>
      </c>
      <c r="G503" s="11" t="s">
        <v>93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9">
        <v>1367</v>
      </c>
      <c r="B504" s="10" t="s">
        <v>570</v>
      </c>
      <c r="C504" s="9">
        <v>5</v>
      </c>
      <c r="D504" s="9" t="s">
        <v>27</v>
      </c>
      <c r="E504" s="9" t="s">
        <v>12</v>
      </c>
      <c r="F504" s="9" t="s">
        <v>89</v>
      </c>
      <c r="G504" s="11" t="s">
        <v>93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9">
        <v>1368</v>
      </c>
      <c r="B505" s="10" t="s">
        <v>571</v>
      </c>
      <c r="C505" s="9">
        <v>5</v>
      </c>
      <c r="D505" s="9" t="s">
        <v>27</v>
      </c>
      <c r="E505" s="9" t="s">
        <v>12</v>
      </c>
      <c r="F505" s="9" t="s">
        <v>89</v>
      </c>
      <c r="G505" s="11" t="s">
        <v>93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9">
        <v>1369</v>
      </c>
      <c r="B506" s="10" t="s">
        <v>572</v>
      </c>
      <c r="C506" s="9">
        <v>5</v>
      </c>
      <c r="D506" s="9" t="s">
        <v>27</v>
      </c>
      <c r="E506" s="9" t="s">
        <v>12</v>
      </c>
      <c r="F506" s="9" t="s">
        <v>89</v>
      </c>
      <c r="G506" s="11" t="s">
        <v>93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9">
        <v>1370</v>
      </c>
      <c r="B507" s="10" t="s">
        <v>573</v>
      </c>
      <c r="C507" s="9">
        <v>5</v>
      </c>
      <c r="D507" s="9" t="s">
        <v>27</v>
      </c>
      <c r="E507" s="9" t="s">
        <v>12</v>
      </c>
      <c r="F507" s="9" t="s">
        <v>89</v>
      </c>
      <c r="G507" s="11" t="s">
        <v>93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9">
        <v>1371</v>
      </c>
      <c r="B508" s="10" t="s">
        <v>574</v>
      </c>
      <c r="C508" s="9">
        <v>5</v>
      </c>
      <c r="D508" s="9" t="s">
        <v>27</v>
      </c>
      <c r="E508" s="9" t="s">
        <v>12</v>
      </c>
      <c r="F508" s="9" t="s">
        <v>89</v>
      </c>
      <c r="G508" s="11" t="s">
        <v>93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9">
        <v>1372</v>
      </c>
      <c r="B509" s="10" t="s">
        <v>575</v>
      </c>
      <c r="C509" s="9">
        <v>5</v>
      </c>
      <c r="D509" s="9" t="s">
        <v>27</v>
      </c>
      <c r="E509" s="9" t="s">
        <v>12</v>
      </c>
      <c r="F509" s="9" t="s">
        <v>89</v>
      </c>
      <c r="G509" s="11" t="s">
        <v>93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9">
        <v>1373</v>
      </c>
      <c r="B510" s="10" t="s">
        <v>576</v>
      </c>
      <c r="C510" s="9">
        <v>6</v>
      </c>
      <c r="D510" s="9" t="s">
        <v>27</v>
      </c>
      <c r="E510" s="9" t="s">
        <v>12</v>
      </c>
      <c r="F510" s="9" t="s">
        <v>89</v>
      </c>
      <c r="G510" s="11" t="s">
        <v>93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9">
        <v>1374</v>
      </c>
      <c r="B511" s="10" t="s">
        <v>577</v>
      </c>
      <c r="C511" s="9">
        <v>6</v>
      </c>
      <c r="D511" s="9" t="s">
        <v>27</v>
      </c>
      <c r="E511" s="9" t="s">
        <v>12</v>
      </c>
      <c r="F511" s="9" t="s">
        <v>89</v>
      </c>
      <c r="G511" s="11" t="s">
        <v>93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9">
        <v>1375</v>
      </c>
      <c r="B512" s="10" t="s">
        <v>578</v>
      </c>
      <c r="C512" s="9">
        <v>6</v>
      </c>
      <c r="D512" s="9" t="s">
        <v>27</v>
      </c>
      <c r="E512" s="9" t="s">
        <v>12</v>
      </c>
      <c r="F512" s="9" t="s">
        <v>89</v>
      </c>
      <c r="G512" s="11" t="s">
        <v>93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9">
        <v>1376</v>
      </c>
      <c r="B513" s="10" t="s">
        <v>579</v>
      </c>
      <c r="C513" s="9">
        <v>6</v>
      </c>
      <c r="D513" s="9" t="s">
        <v>27</v>
      </c>
      <c r="E513" s="9" t="s">
        <v>12</v>
      </c>
      <c r="F513" s="9" t="s">
        <v>89</v>
      </c>
      <c r="G513" s="11" t="s">
        <v>93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9">
        <v>1377</v>
      </c>
      <c r="B514" s="10" t="s">
        <v>580</v>
      </c>
      <c r="C514" s="9">
        <v>6</v>
      </c>
      <c r="D514" s="9" t="s">
        <v>27</v>
      </c>
      <c r="E514" s="9" t="s">
        <v>12</v>
      </c>
      <c r="F514" s="9" t="s">
        <v>89</v>
      </c>
      <c r="G514" s="11" t="s">
        <v>93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9">
        <v>1378</v>
      </c>
      <c r="B515" s="10" t="s">
        <v>581</v>
      </c>
      <c r="C515" s="9">
        <v>6</v>
      </c>
      <c r="D515" s="9" t="s">
        <v>27</v>
      </c>
      <c r="E515" s="9" t="s">
        <v>12</v>
      </c>
      <c r="F515" s="9" t="s">
        <v>89</v>
      </c>
      <c r="G515" s="11" t="s">
        <v>93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9">
        <v>1379</v>
      </c>
      <c r="B516" s="10" t="s">
        <v>582</v>
      </c>
      <c r="C516" s="9">
        <v>6</v>
      </c>
      <c r="D516" s="9" t="s">
        <v>27</v>
      </c>
      <c r="E516" s="9" t="s">
        <v>12</v>
      </c>
      <c r="F516" s="9" t="s">
        <v>89</v>
      </c>
      <c r="G516" s="11" t="s">
        <v>93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9">
        <v>1380</v>
      </c>
      <c r="B517" s="10" t="s">
        <v>583</v>
      </c>
      <c r="C517" s="9">
        <v>6</v>
      </c>
      <c r="D517" s="9" t="s">
        <v>27</v>
      </c>
      <c r="E517" s="9" t="s">
        <v>12</v>
      </c>
      <c r="F517" s="9" t="s">
        <v>89</v>
      </c>
      <c r="G517" s="11" t="s">
        <v>93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9">
        <v>1381</v>
      </c>
      <c r="B518" s="10" t="s">
        <v>584</v>
      </c>
      <c r="C518" s="9">
        <v>6</v>
      </c>
      <c r="D518" s="9" t="s">
        <v>27</v>
      </c>
      <c r="E518" s="9" t="s">
        <v>12</v>
      </c>
      <c r="F518" s="9" t="s">
        <v>89</v>
      </c>
      <c r="G518" s="11" t="s">
        <v>93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9">
        <v>1382</v>
      </c>
      <c r="B519" s="10" t="s">
        <v>585</v>
      </c>
      <c r="C519" s="9">
        <v>6</v>
      </c>
      <c r="D519" s="9" t="s">
        <v>27</v>
      </c>
      <c r="E519" s="9" t="s">
        <v>12</v>
      </c>
      <c r="F519" s="9" t="s">
        <v>89</v>
      </c>
      <c r="G519" s="11" t="s">
        <v>93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9">
        <v>1383</v>
      </c>
      <c r="B520" s="10" t="s">
        <v>586</v>
      </c>
      <c r="C520" s="9">
        <v>6</v>
      </c>
      <c r="D520" s="9" t="s">
        <v>27</v>
      </c>
      <c r="E520" s="9" t="s">
        <v>12</v>
      </c>
      <c r="F520" s="9" t="s">
        <v>89</v>
      </c>
      <c r="G520" s="11" t="s">
        <v>93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9">
        <v>1384</v>
      </c>
      <c r="B521" s="10" t="s">
        <v>587</v>
      </c>
      <c r="C521" s="9">
        <v>6</v>
      </c>
      <c r="D521" s="9" t="s">
        <v>27</v>
      </c>
      <c r="E521" s="9" t="s">
        <v>12</v>
      </c>
      <c r="F521" s="9" t="s">
        <v>89</v>
      </c>
      <c r="G521" s="11" t="s">
        <v>93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9">
        <v>1385</v>
      </c>
      <c r="B522" s="10" t="s">
        <v>588</v>
      </c>
      <c r="C522" s="9">
        <v>6</v>
      </c>
      <c r="D522" s="9" t="s">
        <v>27</v>
      </c>
      <c r="E522" s="9" t="s">
        <v>12</v>
      </c>
      <c r="F522" s="9" t="s">
        <v>89</v>
      </c>
      <c r="G522" s="11" t="s">
        <v>93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9">
        <v>1386</v>
      </c>
      <c r="B523" s="10" t="s">
        <v>589</v>
      </c>
      <c r="C523" s="9">
        <v>7</v>
      </c>
      <c r="D523" s="9" t="s">
        <v>27</v>
      </c>
      <c r="E523" s="9" t="s">
        <v>21</v>
      </c>
      <c r="F523" s="9" t="s">
        <v>590</v>
      </c>
      <c r="G523" s="11" t="s">
        <v>137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9">
        <v>1387</v>
      </c>
      <c r="B524" s="10" t="s">
        <v>591</v>
      </c>
      <c r="C524" s="9">
        <v>7</v>
      </c>
      <c r="D524" s="9" t="s">
        <v>27</v>
      </c>
      <c r="E524" s="9" t="s">
        <v>21</v>
      </c>
      <c r="F524" s="9" t="s">
        <v>590</v>
      </c>
      <c r="G524" s="11" t="s">
        <v>137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9">
        <v>1388</v>
      </c>
      <c r="B525" s="10" t="s">
        <v>592</v>
      </c>
      <c r="C525" s="9">
        <v>7</v>
      </c>
      <c r="D525" s="9" t="s">
        <v>27</v>
      </c>
      <c r="E525" s="9" t="s">
        <v>21</v>
      </c>
      <c r="F525" s="9" t="s">
        <v>590</v>
      </c>
      <c r="G525" s="11" t="s">
        <v>137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9">
        <v>1389</v>
      </c>
      <c r="B526" s="10" t="s">
        <v>593</v>
      </c>
      <c r="C526" s="9">
        <v>7</v>
      </c>
      <c r="D526" s="9" t="s">
        <v>27</v>
      </c>
      <c r="E526" s="9" t="s">
        <v>21</v>
      </c>
      <c r="F526" s="9" t="s">
        <v>590</v>
      </c>
      <c r="G526" s="11" t="s">
        <v>137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9">
        <v>1390</v>
      </c>
      <c r="B527" s="10" t="s">
        <v>594</v>
      </c>
      <c r="C527" s="9">
        <v>8</v>
      </c>
      <c r="D527" s="9" t="s">
        <v>27</v>
      </c>
      <c r="E527" s="9" t="s">
        <v>21</v>
      </c>
      <c r="F527" s="9" t="s">
        <v>590</v>
      </c>
      <c r="G527" s="11" t="s">
        <v>137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9">
        <v>1391</v>
      </c>
      <c r="B528" s="10" t="s">
        <v>595</v>
      </c>
      <c r="C528" s="9">
        <v>8</v>
      </c>
      <c r="D528" s="9" t="s">
        <v>27</v>
      </c>
      <c r="E528" s="9" t="s">
        <v>21</v>
      </c>
      <c r="F528" s="9" t="s">
        <v>590</v>
      </c>
      <c r="G528" s="11" t="s">
        <v>137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9">
        <v>1392</v>
      </c>
      <c r="B529" s="10" t="s">
        <v>596</v>
      </c>
      <c r="C529" s="9">
        <v>8</v>
      </c>
      <c r="D529" s="9" t="s">
        <v>27</v>
      </c>
      <c r="E529" s="9" t="s">
        <v>21</v>
      </c>
      <c r="F529" s="9" t="s">
        <v>590</v>
      </c>
      <c r="G529" s="11" t="s">
        <v>137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9">
        <v>1393</v>
      </c>
      <c r="B530" s="10" t="s">
        <v>597</v>
      </c>
      <c r="C530" s="9">
        <v>8</v>
      </c>
      <c r="D530" s="9" t="s">
        <v>27</v>
      </c>
      <c r="E530" s="9" t="s">
        <v>21</v>
      </c>
      <c r="F530" s="9" t="s">
        <v>590</v>
      </c>
      <c r="G530" s="11" t="s">
        <v>137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9">
        <v>1394</v>
      </c>
      <c r="B531" s="10" t="s">
        <v>598</v>
      </c>
      <c r="C531" s="9">
        <v>8</v>
      </c>
      <c r="D531" s="9" t="s">
        <v>27</v>
      </c>
      <c r="E531" s="9" t="s">
        <v>21</v>
      </c>
      <c r="F531" s="9" t="s">
        <v>590</v>
      </c>
      <c r="G531" s="11" t="s">
        <v>137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9">
        <v>1395</v>
      </c>
      <c r="B532" s="10" t="s">
        <v>599</v>
      </c>
      <c r="C532" s="9">
        <v>8</v>
      </c>
      <c r="D532" s="9" t="s">
        <v>27</v>
      </c>
      <c r="E532" s="9" t="s">
        <v>21</v>
      </c>
      <c r="F532" s="9" t="s">
        <v>590</v>
      </c>
      <c r="G532" s="11" t="s">
        <v>137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9">
        <v>1396</v>
      </c>
      <c r="B533" s="10" t="s">
        <v>600</v>
      </c>
      <c r="C533" s="9">
        <v>8</v>
      </c>
      <c r="D533" s="9" t="s">
        <v>27</v>
      </c>
      <c r="E533" s="9" t="s">
        <v>21</v>
      </c>
      <c r="F533" s="9" t="s">
        <v>590</v>
      </c>
      <c r="G533" s="11" t="s">
        <v>137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9">
        <v>1397</v>
      </c>
      <c r="B534" s="10" t="s">
        <v>601</v>
      </c>
      <c r="C534" s="9">
        <v>8</v>
      </c>
      <c r="D534" s="9" t="s">
        <v>27</v>
      </c>
      <c r="E534" s="9" t="s">
        <v>21</v>
      </c>
      <c r="F534" s="9" t="s">
        <v>590</v>
      </c>
      <c r="G534" s="11" t="s">
        <v>137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9">
        <v>1398</v>
      </c>
      <c r="B535" s="10" t="s">
        <v>602</v>
      </c>
      <c r="C535" s="9">
        <v>8</v>
      </c>
      <c r="D535" s="9" t="s">
        <v>27</v>
      </c>
      <c r="E535" s="9" t="s">
        <v>21</v>
      </c>
      <c r="F535" s="9" t="s">
        <v>590</v>
      </c>
      <c r="G535" s="11" t="s">
        <v>137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9">
        <v>1399</v>
      </c>
      <c r="B536" s="10" t="s">
        <v>603</v>
      </c>
      <c r="C536" s="9">
        <v>8</v>
      </c>
      <c r="D536" s="9" t="s">
        <v>27</v>
      </c>
      <c r="E536" s="9" t="s">
        <v>21</v>
      </c>
      <c r="F536" s="9" t="s">
        <v>590</v>
      </c>
      <c r="G536" s="11" t="s">
        <v>137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9">
        <v>1400</v>
      </c>
      <c r="B537" s="10" t="s">
        <v>604</v>
      </c>
      <c r="C537" s="9">
        <v>7</v>
      </c>
      <c r="D537" s="9" t="s">
        <v>27</v>
      </c>
      <c r="E537" s="9" t="s">
        <v>12</v>
      </c>
      <c r="F537" s="9" t="s">
        <v>590</v>
      </c>
      <c r="G537" s="11" t="s">
        <v>139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9">
        <v>1401</v>
      </c>
      <c r="B538" s="10" t="s">
        <v>605</v>
      </c>
      <c r="C538" s="9">
        <v>7</v>
      </c>
      <c r="D538" s="9" t="s">
        <v>27</v>
      </c>
      <c r="E538" s="9" t="s">
        <v>12</v>
      </c>
      <c r="F538" s="9" t="s">
        <v>590</v>
      </c>
      <c r="G538" s="11" t="s">
        <v>139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9">
        <v>1402</v>
      </c>
      <c r="B539" s="10" t="s">
        <v>606</v>
      </c>
      <c r="C539" s="9">
        <v>7</v>
      </c>
      <c r="D539" s="9" t="s">
        <v>27</v>
      </c>
      <c r="E539" s="9" t="s">
        <v>12</v>
      </c>
      <c r="F539" s="9" t="s">
        <v>590</v>
      </c>
      <c r="G539" s="11" t="s">
        <v>139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9">
        <v>1403</v>
      </c>
      <c r="B540" s="10" t="s">
        <v>607</v>
      </c>
      <c r="C540" s="9">
        <v>7</v>
      </c>
      <c r="D540" s="9" t="s">
        <v>27</v>
      </c>
      <c r="E540" s="9" t="s">
        <v>12</v>
      </c>
      <c r="F540" s="9" t="s">
        <v>590</v>
      </c>
      <c r="G540" s="11" t="s">
        <v>139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9">
        <v>1404</v>
      </c>
      <c r="B541" s="10" t="s">
        <v>608</v>
      </c>
      <c r="C541" s="9">
        <v>7</v>
      </c>
      <c r="D541" s="9" t="s">
        <v>27</v>
      </c>
      <c r="E541" s="9" t="s">
        <v>12</v>
      </c>
      <c r="F541" s="9" t="s">
        <v>590</v>
      </c>
      <c r="G541" s="11" t="s">
        <v>139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9">
        <v>1405</v>
      </c>
      <c r="B542" s="10" t="s">
        <v>609</v>
      </c>
      <c r="C542" s="9">
        <v>7</v>
      </c>
      <c r="D542" s="9" t="s">
        <v>27</v>
      </c>
      <c r="E542" s="9" t="s">
        <v>12</v>
      </c>
      <c r="F542" s="9" t="s">
        <v>590</v>
      </c>
      <c r="G542" s="11" t="s">
        <v>139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9">
        <v>1406</v>
      </c>
      <c r="B543" s="10" t="s">
        <v>610</v>
      </c>
      <c r="C543" s="9">
        <v>7</v>
      </c>
      <c r="D543" s="9" t="s">
        <v>27</v>
      </c>
      <c r="E543" s="9" t="s">
        <v>12</v>
      </c>
      <c r="F543" s="9" t="s">
        <v>590</v>
      </c>
      <c r="G543" s="11" t="s">
        <v>139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9">
        <v>1407</v>
      </c>
      <c r="B544" s="10" t="s">
        <v>611</v>
      </c>
      <c r="C544" s="9">
        <v>7</v>
      </c>
      <c r="D544" s="9" t="s">
        <v>27</v>
      </c>
      <c r="E544" s="9" t="s">
        <v>12</v>
      </c>
      <c r="F544" s="9" t="s">
        <v>590</v>
      </c>
      <c r="G544" s="11" t="s">
        <v>139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9">
        <v>1408</v>
      </c>
      <c r="B545" s="10" t="s">
        <v>612</v>
      </c>
      <c r="C545" s="9">
        <v>7</v>
      </c>
      <c r="D545" s="9" t="s">
        <v>27</v>
      </c>
      <c r="E545" s="9" t="s">
        <v>12</v>
      </c>
      <c r="F545" s="9" t="s">
        <v>590</v>
      </c>
      <c r="G545" s="11" t="s">
        <v>139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9">
        <v>1409</v>
      </c>
      <c r="B546" s="10" t="s">
        <v>613</v>
      </c>
      <c r="C546" s="9">
        <v>7</v>
      </c>
      <c r="D546" s="9" t="s">
        <v>27</v>
      </c>
      <c r="E546" s="9" t="s">
        <v>12</v>
      </c>
      <c r="F546" s="9" t="s">
        <v>590</v>
      </c>
      <c r="G546" s="11" t="s">
        <v>139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9">
        <v>1410</v>
      </c>
      <c r="B547" s="10" t="s">
        <v>614</v>
      </c>
      <c r="C547" s="9">
        <v>7</v>
      </c>
      <c r="D547" s="9" t="s">
        <v>27</v>
      </c>
      <c r="E547" s="9" t="s">
        <v>12</v>
      </c>
      <c r="F547" s="9" t="s">
        <v>590</v>
      </c>
      <c r="G547" s="11" t="s">
        <v>139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9">
        <v>1411</v>
      </c>
      <c r="B548" s="10" t="s">
        <v>615</v>
      </c>
      <c r="C548" s="9">
        <v>8</v>
      </c>
      <c r="D548" s="9" t="s">
        <v>27</v>
      </c>
      <c r="E548" s="9" t="s">
        <v>12</v>
      </c>
      <c r="F548" s="9" t="s">
        <v>590</v>
      </c>
      <c r="G548" s="11" t="s">
        <v>139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9">
        <v>1412</v>
      </c>
      <c r="B549" s="10" t="s">
        <v>616</v>
      </c>
      <c r="C549" s="9">
        <v>8</v>
      </c>
      <c r="D549" s="9" t="s">
        <v>27</v>
      </c>
      <c r="E549" s="9" t="s">
        <v>12</v>
      </c>
      <c r="F549" s="9" t="s">
        <v>590</v>
      </c>
      <c r="G549" s="11" t="s">
        <v>139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9">
        <v>1413</v>
      </c>
      <c r="B550" s="10" t="s">
        <v>617</v>
      </c>
      <c r="C550" s="9">
        <v>8</v>
      </c>
      <c r="D550" s="9" t="s">
        <v>27</v>
      </c>
      <c r="E550" s="9" t="s">
        <v>12</v>
      </c>
      <c r="F550" s="9" t="s">
        <v>590</v>
      </c>
      <c r="G550" s="11" t="s">
        <v>139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9">
        <v>1414</v>
      </c>
      <c r="B551" s="10" t="s">
        <v>618</v>
      </c>
      <c r="C551" s="9">
        <v>8</v>
      </c>
      <c r="D551" s="9" t="s">
        <v>27</v>
      </c>
      <c r="E551" s="9" t="s">
        <v>12</v>
      </c>
      <c r="F551" s="9" t="s">
        <v>590</v>
      </c>
      <c r="G551" s="11" t="s">
        <v>139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9">
        <v>1415</v>
      </c>
      <c r="B552" s="10" t="s">
        <v>619</v>
      </c>
      <c r="C552" s="9">
        <v>8</v>
      </c>
      <c r="D552" s="9" t="s">
        <v>27</v>
      </c>
      <c r="E552" s="9" t="s">
        <v>12</v>
      </c>
      <c r="F552" s="9" t="s">
        <v>590</v>
      </c>
      <c r="G552" s="11" t="s">
        <v>139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9">
        <v>1416</v>
      </c>
      <c r="B553" s="10" t="s">
        <v>620</v>
      </c>
      <c r="C553" s="9">
        <v>8</v>
      </c>
      <c r="D553" s="9" t="s">
        <v>27</v>
      </c>
      <c r="E553" s="9" t="s">
        <v>12</v>
      </c>
      <c r="F553" s="9" t="s">
        <v>590</v>
      </c>
      <c r="G553" s="11" t="s">
        <v>139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9">
        <v>1417</v>
      </c>
      <c r="B554" s="10" t="s">
        <v>621</v>
      </c>
      <c r="C554" s="9">
        <v>8</v>
      </c>
      <c r="D554" s="9" t="s">
        <v>27</v>
      </c>
      <c r="E554" s="9" t="s">
        <v>12</v>
      </c>
      <c r="F554" s="9" t="s">
        <v>590</v>
      </c>
      <c r="G554" s="11" t="s">
        <v>139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9">
        <v>1418</v>
      </c>
      <c r="B555" s="10" t="s">
        <v>622</v>
      </c>
      <c r="C555" s="9">
        <v>8</v>
      </c>
      <c r="D555" s="9" t="s">
        <v>27</v>
      </c>
      <c r="E555" s="9" t="s">
        <v>12</v>
      </c>
      <c r="F555" s="9" t="s">
        <v>590</v>
      </c>
      <c r="G555" s="11" t="s">
        <v>139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9">
        <v>1419</v>
      </c>
      <c r="B556" s="10" t="s">
        <v>623</v>
      </c>
      <c r="C556" s="9">
        <v>8</v>
      </c>
      <c r="D556" s="9" t="s">
        <v>27</v>
      </c>
      <c r="E556" s="9" t="s">
        <v>12</v>
      </c>
      <c r="F556" s="9" t="s">
        <v>590</v>
      </c>
      <c r="G556" s="11" t="s">
        <v>139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9">
        <v>1420</v>
      </c>
      <c r="B557" s="10" t="s">
        <v>624</v>
      </c>
      <c r="C557" s="9">
        <v>8</v>
      </c>
      <c r="D557" s="9" t="s">
        <v>27</v>
      </c>
      <c r="E557" s="9" t="s">
        <v>12</v>
      </c>
      <c r="F557" s="9" t="s">
        <v>590</v>
      </c>
      <c r="G557" s="11" t="s">
        <v>139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9">
        <v>1430</v>
      </c>
      <c r="B558" s="10" t="s">
        <v>625</v>
      </c>
      <c r="C558" s="9">
        <v>8</v>
      </c>
      <c r="D558" s="9" t="s">
        <v>77</v>
      </c>
      <c r="E558" s="9" t="s">
        <v>12</v>
      </c>
      <c r="F558" s="9" t="s">
        <v>590</v>
      </c>
      <c r="G558" s="11" t="s">
        <v>139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9">
        <v>1431</v>
      </c>
      <c r="B559" s="10" t="s">
        <v>626</v>
      </c>
      <c r="C559" s="9">
        <v>6</v>
      </c>
      <c r="D559" s="9" t="s">
        <v>77</v>
      </c>
      <c r="E559" s="9" t="s">
        <v>12</v>
      </c>
      <c r="F559" s="9" t="s">
        <v>89</v>
      </c>
      <c r="G559" s="11" t="s">
        <v>93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9">
        <v>1432</v>
      </c>
      <c r="B560" s="10" t="s">
        <v>627</v>
      </c>
      <c r="C560" s="9">
        <v>5</v>
      </c>
      <c r="D560" s="9" t="s">
        <v>77</v>
      </c>
      <c r="E560" s="9" t="s">
        <v>21</v>
      </c>
      <c r="F560" s="9" t="s">
        <v>89</v>
      </c>
      <c r="G560" s="11" t="s">
        <v>90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9">
        <v>1433</v>
      </c>
      <c r="B561" s="10" t="s">
        <v>628</v>
      </c>
      <c r="C561" s="9">
        <v>7</v>
      </c>
      <c r="D561" s="9" t="s">
        <v>77</v>
      </c>
      <c r="E561" s="9" t="s">
        <v>21</v>
      </c>
      <c r="F561" s="9" t="s">
        <v>590</v>
      </c>
      <c r="G561" s="11" t="s">
        <v>137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9">
        <v>1434</v>
      </c>
      <c r="B562" s="10" t="s">
        <v>629</v>
      </c>
      <c r="C562" s="9">
        <v>4</v>
      </c>
      <c r="D562" s="9" t="s">
        <v>77</v>
      </c>
      <c r="E562" s="9" t="s">
        <v>21</v>
      </c>
      <c r="F562" s="9" t="s">
        <v>258</v>
      </c>
      <c r="G562" s="11" t="s">
        <v>22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9">
        <v>1435</v>
      </c>
      <c r="B563" s="10" t="s">
        <v>630</v>
      </c>
      <c r="C563" s="9">
        <v>7</v>
      </c>
      <c r="D563" s="9" t="s">
        <v>77</v>
      </c>
      <c r="E563" s="9" t="s">
        <v>12</v>
      </c>
      <c r="F563" s="9" t="s">
        <v>590</v>
      </c>
      <c r="G563" s="11" t="s">
        <v>139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9">
        <v>1436</v>
      </c>
      <c r="B564" s="10" t="s">
        <v>631</v>
      </c>
      <c r="C564" s="9">
        <v>8</v>
      </c>
      <c r="D564" s="9" t="s">
        <v>77</v>
      </c>
      <c r="E564" s="9" t="s">
        <v>12</v>
      </c>
      <c r="F564" s="9" t="s">
        <v>590</v>
      </c>
      <c r="G564" s="11" t="s">
        <v>139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9">
        <v>1437</v>
      </c>
      <c r="B565" s="10" t="s">
        <v>632</v>
      </c>
      <c r="C565" s="9">
        <v>6</v>
      </c>
      <c r="D565" s="9" t="s">
        <v>77</v>
      </c>
      <c r="E565" s="9" t="s">
        <v>12</v>
      </c>
      <c r="F565" s="9" t="s">
        <v>89</v>
      </c>
      <c r="G565" s="11" t="s">
        <v>93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9">
        <v>1438</v>
      </c>
      <c r="B566" s="10" t="s">
        <v>633</v>
      </c>
      <c r="C566" s="9">
        <v>1</v>
      </c>
      <c r="D566" s="9" t="s">
        <v>77</v>
      </c>
      <c r="E566" s="9" t="s">
        <v>21</v>
      </c>
      <c r="F566" s="9" t="s">
        <v>258</v>
      </c>
      <c r="G566" s="11" t="s">
        <v>22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9">
        <v>1439</v>
      </c>
      <c r="B567" s="10" t="s">
        <v>634</v>
      </c>
      <c r="C567" s="9">
        <v>8</v>
      </c>
      <c r="D567" s="9" t="s">
        <v>77</v>
      </c>
      <c r="E567" s="9" t="s">
        <v>12</v>
      </c>
      <c r="F567" s="9" t="s">
        <v>590</v>
      </c>
      <c r="G567" s="11" t="s">
        <v>139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9">
        <v>1440</v>
      </c>
      <c r="B568" s="10" t="s">
        <v>635</v>
      </c>
      <c r="C568" s="9">
        <v>8</v>
      </c>
      <c r="D568" s="9" t="s">
        <v>77</v>
      </c>
      <c r="E568" s="9" t="s">
        <v>12</v>
      </c>
      <c r="F568" s="9" t="s">
        <v>590</v>
      </c>
      <c r="G568" s="11" t="s">
        <v>139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9">
        <v>1441</v>
      </c>
      <c r="B569" s="10" t="s">
        <v>636</v>
      </c>
      <c r="C569" s="9">
        <v>5</v>
      </c>
      <c r="D569" s="9" t="s">
        <v>77</v>
      </c>
      <c r="E569" s="9" t="s">
        <v>21</v>
      </c>
      <c r="F569" s="9" t="s">
        <v>89</v>
      </c>
      <c r="G569" s="11" t="s">
        <v>90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9">
        <v>1442</v>
      </c>
      <c r="B570" s="10" t="s">
        <v>637</v>
      </c>
      <c r="C570" s="9">
        <v>8</v>
      </c>
      <c r="D570" s="9" t="s">
        <v>77</v>
      </c>
      <c r="E570" s="9" t="s">
        <v>12</v>
      </c>
      <c r="F570" s="9" t="s">
        <v>590</v>
      </c>
      <c r="G570" s="11" t="s">
        <v>139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9">
        <v>1443</v>
      </c>
      <c r="B571" s="10" t="s">
        <v>638</v>
      </c>
      <c r="C571" s="9">
        <v>7</v>
      </c>
      <c r="D571" s="9" t="s">
        <v>77</v>
      </c>
      <c r="E571" s="9" t="s">
        <v>12</v>
      </c>
      <c r="F571" s="9" t="s">
        <v>590</v>
      </c>
      <c r="G571" s="11" t="s">
        <v>139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9">
        <v>1444</v>
      </c>
      <c r="B572" s="10" t="s">
        <v>639</v>
      </c>
      <c r="C572" s="9">
        <v>7</v>
      </c>
      <c r="D572" s="9" t="s">
        <v>77</v>
      </c>
      <c r="E572" s="9" t="s">
        <v>12</v>
      </c>
      <c r="F572" s="9" t="s">
        <v>590</v>
      </c>
      <c r="G572" s="11" t="s">
        <v>139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9">
        <v>1445</v>
      </c>
      <c r="B573" s="10" t="s">
        <v>640</v>
      </c>
      <c r="C573" s="9">
        <v>6</v>
      </c>
      <c r="D573" s="9" t="s">
        <v>77</v>
      </c>
      <c r="E573" s="9" t="s">
        <v>12</v>
      </c>
      <c r="F573" s="9" t="s">
        <v>89</v>
      </c>
      <c r="G573" s="11" t="s">
        <v>93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9">
        <v>1446</v>
      </c>
      <c r="B574" s="10" t="s">
        <v>641</v>
      </c>
      <c r="C574" s="9" t="s">
        <v>10</v>
      </c>
      <c r="D574" s="9" t="s">
        <v>77</v>
      </c>
      <c r="E574" s="9" t="s">
        <v>21</v>
      </c>
      <c r="F574" s="9" t="s">
        <v>258</v>
      </c>
      <c r="G574" s="11" t="s">
        <v>22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9">
        <v>1447</v>
      </c>
      <c r="B575" s="10" t="s">
        <v>642</v>
      </c>
      <c r="C575" s="9">
        <v>8</v>
      </c>
      <c r="D575" s="9" t="s">
        <v>77</v>
      </c>
      <c r="E575" s="9" t="s">
        <v>12</v>
      </c>
      <c r="F575" s="9" t="s">
        <v>590</v>
      </c>
      <c r="G575" s="11" t="s">
        <v>139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9">
        <v>1448</v>
      </c>
      <c r="B576" s="10" t="s">
        <v>643</v>
      </c>
      <c r="C576" s="9">
        <v>8</v>
      </c>
      <c r="D576" s="9" t="s">
        <v>77</v>
      </c>
      <c r="E576" s="9" t="s">
        <v>21</v>
      </c>
      <c r="F576" s="9" t="s">
        <v>590</v>
      </c>
      <c r="G576" s="11" t="s">
        <v>137</v>
      </c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9">
        <v>1449</v>
      </c>
      <c r="B577" s="10" t="s">
        <v>644</v>
      </c>
      <c r="C577" s="9">
        <v>5</v>
      </c>
      <c r="D577" s="9" t="s">
        <v>77</v>
      </c>
      <c r="E577" s="9" t="s">
        <v>12</v>
      </c>
      <c r="F577" s="9" t="s">
        <v>89</v>
      </c>
      <c r="G577" s="11" t="s">
        <v>93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9">
        <v>1450</v>
      </c>
      <c r="B578" s="10" t="s">
        <v>645</v>
      </c>
      <c r="C578" s="9">
        <v>7</v>
      </c>
      <c r="D578" s="9" t="s">
        <v>77</v>
      </c>
      <c r="E578" s="9" t="s">
        <v>21</v>
      </c>
      <c r="F578" s="9" t="s">
        <v>590</v>
      </c>
      <c r="G578" s="11" t="s">
        <v>137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9">
        <v>1451</v>
      </c>
      <c r="B579" s="10" t="s">
        <v>646</v>
      </c>
      <c r="C579" s="9">
        <v>8</v>
      </c>
      <c r="D579" s="9" t="s">
        <v>77</v>
      </c>
      <c r="E579" s="9" t="s">
        <v>21</v>
      </c>
      <c r="F579" s="9" t="s">
        <v>590</v>
      </c>
      <c r="G579" s="11" t="s">
        <v>137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9">
        <v>1452</v>
      </c>
      <c r="B580" s="10" t="s">
        <v>647</v>
      </c>
      <c r="C580" s="9">
        <v>4</v>
      </c>
      <c r="D580" s="9" t="s">
        <v>77</v>
      </c>
      <c r="E580" s="9" t="s">
        <v>21</v>
      </c>
      <c r="F580" s="9" t="s">
        <v>258</v>
      </c>
      <c r="G580" s="11" t="s">
        <v>22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9">
        <v>1453</v>
      </c>
      <c r="B581" s="10" t="s">
        <v>648</v>
      </c>
      <c r="C581" s="9">
        <v>4</v>
      </c>
      <c r="D581" s="9" t="s">
        <v>77</v>
      </c>
      <c r="E581" s="9" t="s">
        <v>21</v>
      </c>
      <c r="F581" s="9" t="s">
        <v>258</v>
      </c>
      <c r="G581" s="11" t="s">
        <v>22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9">
        <v>1454</v>
      </c>
      <c r="B582" s="10" t="s">
        <v>649</v>
      </c>
      <c r="C582" s="9">
        <v>7</v>
      </c>
      <c r="D582" s="9" t="s">
        <v>77</v>
      </c>
      <c r="E582" s="9" t="s">
        <v>21</v>
      </c>
      <c r="F582" s="9" t="s">
        <v>590</v>
      </c>
      <c r="G582" s="11" t="s">
        <v>137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9">
        <v>1455</v>
      </c>
      <c r="B583" s="10" t="s">
        <v>650</v>
      </c>
      <c r="C583" s="9">
        <v>4</v>
      </c>
      <c r="D583" s="9" t="s">
        <v>77</v>
      </c>
      <c r="E583" s="9" t="s">
        <v>12</v>
      </c>
      <c r="F583" s="9" t="s">
        <v>258</v>
      </c>
      <c r="G583" s="11" t="s">
        <v>14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9">
        <v>1456</v>
      </c>
      <c r="B584" s="10" t="s">
        <v>651</v>
      </c>
      <c r="C584" s="9">
        <v>1</v>
      </c>
      <c r="D584" s="9" t="s">
        <v>77</v>
      </c>
      <c r="E584" s="9" t="s">
        <v>21</v>
      </c>
      <c r="F584" s="9" t="s">
        <v>258</v>
      </c>
      <c r="G584" s="11" t="s">
        <v>22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9">
        <v>1457</v>
      </c>
      <c r="B585" s="10" t="s">
        <v>652</v>
      </c>
      <c r="C585" s="9">
        <v>4</v>
      </c>
      <c r="D585" s="9" t="s">
        <v>77</v>
      </c>
      <c r="E585" s="9" t="s">
        <v>12</v>
      </c>
      <c r="F585" s="9" t="s">
        <v>258</v>
      </c>
      <c r="G585" s="11" t="s">
        <v>14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9">
        <v>1458</v>
      </c>
      <c r="B586" s="10" t="s">
        <v>653</v>
      </c>
      <c r="C586" s="9">
        <v>4</v>
      </c>
      <c r="D586" s="9" t="s">
        <v>77</v>
      </c>
      <c r="E586" s="9" t="s">
        <v>12</v>
      </c>
      <c r="F586" s="9" t="s">
        <v>258</v>
      </c>
      <c r="G586" s="11" t="s">
        <v>14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9">
        <v>1459</v>
      </c>
      <c r="B587" s="10" t="s">
        <v>654</v>
      </c>
      <c r="C587" s="9">
        <v>7</v>
      </c>
      <c r="D587" s="9" t="s">
        <v>77</v>
      </c>
      <c r="E587" s="9" t="s">
        <v>21</v>
      </c>
      <c r="F587" s="9" t="s">
        <v>590</v>
      </c>
      <c r="G587" s="11" t="s">
        <v>137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9">
        <v>1460</v>
      </c>
      <c r="B588" s="10" t="s">
        <v>655</v>
      </c>
      <c r="C588" s="9">
        <v>3</v>
      </c>
      <c r="D588" s="9" t="s">
        <v>77</v>
      </c>
      <c r="E588" s="9" t="s">
        <v>12</v>
      </c>
      <c r="F588" s="9" t="s">
        <v>258</v>
      </c>
      <c r="G588" s="11" t="s">
        <v>14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9">
        <v>1461</v>
      </c>
      <c r="B589" s="10" t="s">
        <v>656</v>
      </c>
      <c r="C589" s="9">
        <v>1</v>
      </c>
      <c r="D589" s="9" t="s">
        <v>77</v>
      </c>
      <c r="E589" s="9" t="s">
        <v>21</v>
      </c>
      <c r="F589" s="9" t="s">
        <v>258</v>
      </c>
      <c r="G589" s="11" t="s">
        <v>22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9">
        <v>1462</v>
      </c>
      <c r="B590" s="10" t="s">
        <v>657</v>
      </c>
      <c r="C590" s="9">
        <v>8</v>
      </c>
      <c r="D590" s="9" t="s">
        <v>77</v>
      </c>
      <c r="E590" s="9" t="s">
        <v>12</v>
      </c>
      <c r="F590" s="9" t="s">
        <v>590</v>
      </c>
      <c r="G590" s="11" t="s">
        <v>139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9">
        <v>1463</v>
      </c>
      <c r="B591" s="10" t="s">
        <v>658</v>
      </c>
      <c r="C591" s="9">
        <v>8</v>
      </c>
      <c r="D591" s="9" t="s">
        <v>77</v>
      </c>
      <c r="E591" s="9" t="s">
        <v>21</v>
      </c>
      <c r="F591" s="9" t="s">
        <v>590</v>
      </c>
      <c r="G591" s="11" t="s">
        <v>137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9">
        <v>1470</v>
      </c>
      <c r="B592" s="10" t="s">
        <v>659</v>
      </c>
      <c r="C592" s="9">
        <v>1</v>
      </c>
      <c r="D592" s="9" t="s">
        <v>71</v>
      </c>
      <c r="E592" s="9" t="s">
        <v>12</v>
      </c>
      <c r="F592" s="9" t="s">
        <v>258</v>
      </c>
      <c r="G592" s="11" t="s">
        <v>14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9">
        <v>1471</v>
      </c>
      <c r="B593" s="10" t="s">
        <v>660</v>
      </c>
      <c r="C593" s="9">
        <v>1</v>
      </c>
      <c r="D593" s="9" t="s">
        <v>71</v>
      </c>
      <c r="E593" s="9" t="s">
        <v>12</v>
      </c>
      <c r="F593" s="9" t="s">
        <v>258</v>
      </c>
      <c r="G593" s="11" t="s">
        <v>14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9">
        <v>1472</v>
      </c>
      <c r="B594" s="10" t="s">
        <v>661</v>
      </c>
      <c r="C594" s="9">
        <v>1</v>
      </c>
      <c r="D594" s="9" t="s">
        <v>71</v>
      </c>
      <c r="E594" s="9" t="s">
        <v>21</v>
      </c>
      <c r="F594" s="9" t="s">
        <v>258</v>
      </c>
      <c r="G594" s="11" t="s">
        <v>22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9">
        <v>1473</v>
      </c>
      <c r="B595" s="10" t="s">
        <v>662</v>
      </c>
      <c r="C595" s="9">
        <v>1</v>
      </c>
      <c r="D595" s="9" t="s">
        <v>71</v>
      </c>
      <c r="E595" s="9" t="s">
        <v>21</v>
      </c>
      <c r="F595" s="9" t="s">
        <v>258</v>
      </c>
      <c r="G595" s="11" t="s">
        <v>22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9">
        <v>1474</v>
      </c>
      <c r="B596" s="10" t="s">
        <v>663</v>
      </c>
      <c r="C596" s="9">
        <v>2</v>
      </c>
      <c r="D596" s="9" t="s">
        <v>71</v>
      </c>
      <c r="E596" s="9" t="s">
        <v>12</v>
      </c>
      <c r="F596" s="9" t="s">
        <v>258</v>
      </c>
      <c r="G596" s="11" t="s">
        <v>14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9">
        <v>1475</v>
      </c>
      <c r="B597" s="10" t="s">
        <v>664</v>
      </c>
      <c r="C597" s="9">
        <v>2</v>
      </c>
      <c r="D597" s="9" t="s">
        <v>71</v>
      </c>
      <c r="E597" s="9" t="s">
        <v>21</v>
      </c>
      <c r="F597" s="9" t="s">
        <v>258</v>
      </c>
      <c r="G597" s="11" t="s">
        <v>22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9">
        <v>1476</v>
      </c>
      <c r="B598" s="10" t="s">
        <v>665</v>
      </c>
      <c r="C598" s="9">
        <v>3</v>
      </c>
      <c r="D598" s="9" t="s">
        <v>71</v>
      </c>
      <c r="E598" s="9" t="s">
        <v>21</v>
      </c>
      <c r="F598" s="9" t="s">
        <v>258</v>
      </c>
      <c r="G598" s="11" t="s">
        <v>22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9">
        <v>1477</v>
      </c>
      <c r="B599" s="10" t="s">
        <v>666</v>
      </c>
      <c r="C599" s="9">
        <v>4</v>
      </c>
      <c r="D599" s="9" t="s">
        <v>71</v>
      </c>
      <c r="E599" s="9" t="s">
        <v>12</v>
      </c>
      <c r="F599" s="9" t="s">
        <v>258</v>
      </c>
      <c r="G599" s="11" t="s">
        <v>14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9">
        <v>1478</v>
      </c>
      <c r="B600" s="10" t="s">
        <v>667</v>
      </c>
      <c r="C600" s="9">
        <v>4</v>
      </c>
      <c r="D600" s="9" t="s">
        <v>71</v>
      </c>
      <c r="E600" s="9" t="s">
        <v>12</v>
      </c>
      <c r="F600" s="9" t="s">
        <v>258</v>
      </c>
      <c r="G600" s="11" t="s">
        <v>14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9">
        <v>1479</v>
      </c>
      <c r="B601" s="10" t="s">
        <v>668</v>
      </c>
      <c r="C601" s="9">
        <v>5</v>
      </c>
      <c r="D601" s="9" t="s">
        <v>71</v>
      </c>
      <c r="E601" s="9" t="s">
        <v>12</v>
      </c>
      <c r="F601" s="9" t="s">
        <v>89</v>
      </c>
      <c r="G601" s="11" t="s">
        <v>93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9">
        <v>1480</v>
      </c>
      <c r="B602" s="10" t="s">
        <v>669</v>
      </c>
      <c r="C602" s="9">
        <v>5</v>
      </c>
      <c r="D602" s="9" t="s">
        <v>71</v>
      </c>
      <c r="E602" s="9" t="s">
        <v>12</v>
      </c>
      <c r="F602" s="9" t="s">
        <v>89</v>
      </c>
      <c r="G602" s="11" t="s">
        <v>93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9">
        <v>1481</v>
      </c>
      <c r="B603" s="10" t="s">
        <v>670</v>
      </c>
      <c r="C603" s="9">
        <v>5</v>
      </c>
      <c r="D603" s="9" t="s">
        <v>71</v>
      </c>
      <c r="E603" s="9" t="s">
        <v>12</v>
      </c>
      <c r="F603" s="9" t="s">
        <v>89</v>
      </c>
      <c r="G603" s="11" t="s">
        <v>93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9">
        <v>1482</v>
      </c>
      <c r="B604" s="10" t="s">
        <v>671</v>
      </c>
      <c r="C604" s="9">
        <v>6</v>
      </c>
      <c r="D604" s="9" t="s">
        <v>71</v>
      </c>
      <c r="E604" s="9" t="s">
        <v>21</v>
      </c>
      <c r="F604" s="9" t="s">
        <v>89</v>
      </c>
      <c r="G604" s="11" t="s">
        <v>90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9">
        <v>1483</v>
      </c>
      <c r="B605" s="10" t="s">
        <v>672</v>
      </c>
      <c r="C605" s="9">
        <v>8</v>
      </c>
      <c r="D605" s="9" t="s">
        <v>71</v>
      </c>
      <c r="E605" s="9" t="s">
        <v>21</v>
      </c>
      <c r="F605" s="9" t="s">
        <v>136</v>
      </c>
      <c r="G605" s="11" t="s">
        <v>137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44">
        <v>1421</v>
      </c>
      <c r="B606" s="44" t="s">
        <v>1070</v>
      </c>
      <c r="C606" s="44">
        <v>8</v>
      </c>
      <c r="D606" s="44" t="s">
        <v>27</v>
      </c>
      <c r="E606" s="44" t="s">
        <v>21</v>
      </c>
      <c r="F606" s="44" t="s">
        <v>590</v>
      </c>
      <c r="G606" s="44" t="s">
        <v>137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44"/>
      <c r="B607" s="44"/>
      <c r="C607" s="44"/>
      <c r="D607" s="44"/>
      <c r="E607" s="44"/>
      <c r="F607" s="44"/>
      <c r="G607" s="44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44"/>
      <c r="B608" s="44"/>
      <c r="C608" s="44"/>
      <c r="D608" s="44"/>
      <c r="E608" s="44"/>
      <c r="F608" s="44"/>
      <c r="G608" s="44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44"/>
      <c r="B609" s="44"/>
      <c r="C609" s="44"/>
      <c r="D609" s="44"/>
      <c r="E609" s="44"/>
      <c r="F609" s="44"/>
      <c r="G609" s="44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44"/>
      <c r="B610" s="44"/>
      <c r="C610" s="44"/>
      <c r="D610" s="44"/>
      <c r="E610" s="44"/>
      <c r="F610" s="44"/>
      <c r="G610" s="44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44"/>
      <c r="B611" s="44"/>
      <c r="C611" s="44"/>
      <c r="D611" s="44"/>
      <c r="E611" s="44"/>
      <c r="F611" s="44"/>
      <c r="G611" s="44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44"/>
      <c r="B612" s="44"/>
      <c r="C612" s="44"/>
      <c r="D612" s="44"/>
      <c r="E612" s="44"/>
      <c r="F612" s="44"/>
      <c r="G612" s="44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44"/>
      <c r="B613" s="44"/>
      <c r="C613" s="44"/>
      <c r="D613" s="44"/>
      <c r="E613" s="44"/>
      <c r="F613" s="44"/>
      <c r="G613" s="44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44"/>
      <c r="B614" s="44"/>
      <c r="C614" s="44"/>
      <c r="D614" s="44"/>
      <c r="E614" s="44"/>
      <c r="F614" s="44"/>
      <c r="G614" s="44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44"/>
      <c r="B615" s="44"/>
      <c r="C615" s="44"/>
      <c r="D615" s="44"/>
      <c r="E615" s="44"/>
      <c r="F615" s="44"/>
      <c r="G615" s="44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44"/>
      <c r="B616" s="44"/>
      <c r="C616" s="44"/>
      <c r="D616" s="44"/>
      <c r="E616" s="44"/>
      <c r="F616" s="44"/>
      <c r="G616" s="44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44"/>
      <c r="B617" s="44"/>
      <c r="C617" s="44"/>
      <c r="D617" s="44"/>
      <c r="E617" s="44"/>
      <c r="F617" s="44"/>
      <c r="G617" s="44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44"/>
      <c r="B618" s="44"/>
      <c r="C618" s="44"/>
      <c r="D618" s="44"/>
      <c r="E618" s="44"/>
      <c r="F618" s="44"/>
      <c r="G618" s="44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44"/>
      <c r="B619" s="44"/>
      <c r="C619" s="44"/>
      <c r="D619" s="44"/>
      <c r="E619" s="44"/>
      <c r="F619" s="44"/>
      <c r="G619" s="44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44"/>
      <c r="B620" s="44"/>
      <c r="C620" s="44"/>
      <c r="D620" s="44"/>
      <c r="E620" s="44"/>
      <c r="F620" s="44"/>
      <c r="G620" s="44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44"/>
      <c r="B621" s="44"/>
      <c r="C621" s="44"/>
      <c r="D621" s="44"/>
      <c r="E621" s="44"/>
      <c r="F621" s="44"/>
      <c r="G621" s="44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44"/>
      <c r="B622" s="44"/>
      <c r="C622" s="44"/>
      <c r="D622" s="44"/>
      <c r="E622" s="44"/>
      <c r="F622" s="44"/>
      <c r="G622" s="44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44"/>
      <c r="B623" s="44"/>
      <c r="C623" s="44"/>
      <c r="D623" s="44"/>
      <c r="E623" s="44"/>
      <c r="F623" s="44"/>
      <c r="G623" s="44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44"/>
      <c r="B624" s="44"/>
      <c r="C624" s="44"/>
      <c r="D624" s="44"/>
      <c r="E624" s="44"/>
      <c r="F624" s="44"/>
      <c r="G624" s="44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44"/>
      <c r="B625" s="44"/>
      <c r="C625" s="44"/>
      <c r="D625" s="44"/>
      <c r="E625" s="44"/>
      <c r="F625" s="44"/>
      <c r="G625" s="44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44"/>
      <c r="B626" s="44"/>
      <c r="C626" s="44"/>
      <c r="D626" s="44"/>
      <c r="E626" s="44"/>
      <c r="F626" s="44"/>
      <c r="G626" s="44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44"/>
      <c r="B627" s="44"/>
      <c r="C627" s="44"/>
      <c r="D627" s="44"/>
      <c r="E627" s="44"/>
      <c r="F627" s="44"/>
      <c r="G627" s="44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44"/>
      <c r="B628" s="44"/>
      <c r="C628" s="44"/>
      <c r="D628" s="44"/>
      <c r="E628" s="44"/>
      <c r="F628" s="44"/>
      <c r="G628" s="44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44"/>
      <c r="B629" s="44"/>
      <c r="C629" s="44"/>
      <c r="D629" s="44"/>
      <c r="E629" s="44"/>
      <c r="F629" s="44"/>
      <c r="G629" s="44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44"/>
      <c r="B630" s="44"/>
      <c r="C630" s="44"/>
      <c r="D630" s="44"/>
      <c r="E630" s="44"/>
      <c r="F630" s="44"/>
      <c r="G630" s="44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44"/>
      <c r="B631" s="44"/>
      <c r="C631" s="44"/>
      <c r="D631" s="44"/>
      <c r="E631" s="44"/>
      <c r="F631" s="44"/>
      <c r="G631" s="44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44"/>
      <c r="B632" s="44"/>
      <c r="C632" s="44"/>
      <c r="D632" s="44"/>
      <c r="E632" s="44"/>
      <c r="F632" s="44"/>
      <c r="G632" s="44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44"/>
      <c r="B633" s="44"/>
      <c r="C633" s="44"/>
      <c r="D633" s="44"/>
      <c r="E633" s="44"/>
      <c r="F633" s="44"/>
      <c r="G633" s="44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44"/>
      <c r="B634" s="44"/>
      <c r="C634" s="44"/>
      <c r="D634" s="44"/>
      <c r="E634" s="44"/>
      <c r="F634" s="44"/>
      <c r="G634" s="44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44"/>
      <c r="B635" s="44"/>
      <c r="C635" s="44"/>
      <c r="D635" s="44"/>
      <c r="E635" s="44"/>
      <c r="F635" s="44"/>
      <c r="G635" s="44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44"/>
      <c r="B636" s="44"/>
      <c r="C636" s="44"/>
      <c r="D636" s="44"/>
      <c r="E636" s="44"/>
      <c r="F636" s="44"/>
      <c r="G636" s="44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44"/>
      <c r="B637" s="44"/>
      <c r="C637" s="44"/>
      <c r="D637" s="44"/>
      <c r="E637" s="44"/>
      <c r="F637" s="44"/>
      <c r="G637" s="44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44"/>
      <c r="B638" s="44"/>
      <c r="C638" s="44"/>
      <c r="D638" s="44"/>
      <c r="E638" s="44"/>
      <c r="F638" s="44"/>
      <c r="G638" s="44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44"/>
      <c r="B639" s="44"/>
      <c r="C639" s="44"/>
      <c r="D639" s="44"/>
      <c r="E639" s="44"/>
      <c r="F639" s="44"/>
      <c r="G639" s="44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44"/>
      <c r="B640" s="44"/>
      <c r="C640" s="44"/>
      <c r="D640" s="44"/>
      <c r="E640" s="44"/>
      <c r="F640" s="44"/>
      <c r="G640" s="44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44"/>
      <c r="B641" s="44"/>
      <c r="C641" s="44"/>
      <c r="D641" s="44"/>
      <c r="E641" s="44"/>
      <c r="F641" s="44"/>
      <c r="G641" s="44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44"/>
      <c r="B642" s="44"/>
      <c r="C642" s="44"/>
      <c r="D642" s="44"/>
      <c r="E642" s="44"/>
      <c r="F642" s="44"/>
      <c r="G642" s="44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44"/>
      <c r="B643" s="44"/>
      <c r="C643" s="44"/>
      <c r="D643" s="44"/>
      <c r="E643" s="44"/>
      <c r="F643" s="44"/>
      <c r="G643" s="44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44"/>
      <c r="B644" s="44"/>
      <c r="C644" s="44"/>
      <c r="D644" s="44"/>
      <c r="E644" s="44"/>
      <c r="F644" s="44"/>
      <c r="G644" s="44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44"/>
      <c r="B645" s="44"/>
      <c r="C645" s="44"/>
      <c r="D645" s="44"/>
      <c r="E645" s="44"/>
      <c r="F645" s="44"/>
      <c r="G645" s="44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44"/>
      <c r="B646" s="44"/>
      <c r="C646" s="44"/>
      <c r="D646" s="44"/>
      <c r="E646" s="44"/>
      <c r="F646" s="44"/>
      <c r="G646" s="44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44"/>
      <c r="B647" s="44"/>
      <c r="C647" s="44"/>
      <c r="D647" s="44"/>
      <c r="E647" s="44"/>
      <c r="F647" s="44"/>
      <c r="G647" s="44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44"/>
      <c r="B648" s="44"/>
      <c r="C648" s="44"/>
      <c r="D648" s="44"/>
      <c r="E648" s="44"/>
      <c r="F648" s="44"/>
      <c r="G648" s="44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44"/>
      <c r="B649" s="44"/>
      <c r="C649" s="44"/>
      <c r="D649" s="44"/>
      <c r="E649" s="44"/>
      <c r="F649" s="44"/>
      <c r="G649" s="44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44"/>
      <c r="B650" s="44"/>
      <c r="C650" s="44"/>
      <c r="D650" s="44"/>
      <c r="E650" s="44"/>
      <c r="F650" s="44"/>
      <c r="G650" s="44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44"/>
      <c r="B651" s="44"/>
      <c r="C651" s="44"/>
      <c r="D651" s="44"/>
      <c r="E651" s="44"/>
      <c r="F651" s="44"/>
      <c r="G651" s="44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44"/>
      <c r="B652" s="44"/>
      <c r="C652" s="44"/>
      <c r="D652" s="44"/>
      <c r="E652" s="44"/>
      <c r="F652" s="44"/>
      <c r="G652" s="44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44"/>
      <c r="B653" s="44"/>
      <c r="C653" s="44"/>
      <c r="D653" s="44"/>
      <c r="E653" s="44"/>
      <c r="F653" s="44"/>
      <c r="G653" s="44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44"/>
      <c r="B654" s="44"/>
      <c r="C654" s="44"/>
      <c r="D654" s="44"/>
      <c r="E654" s="44"/>
      <c r="F654" s="44"/>
      <c r="G654" s="44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44"/>
      <c r="B655" s="44"/>
      <c r="C655" s="44"/>
      <c r="D655" s="44"/>
      <c r="E655" s="44"/>
      <c r="F655" s="44"/>
      <c r="G655" s="44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44"/>
      <c r="B656" s="44"/>
      <c r="C656" s="44"/>
      <c r="D656" s="44"/>
      <c r="E656" s="44"/>
      <c r="F656" s="44"/>
      <c r="G656" s="44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44"/>
      <c r="B657" s="44"/>
      <c r="C657" s="44"/>
      <c r="D657" s="44"/>
      <c r="E657" s="44"/>
      <c r="F657" s="44"/>
      <c r="G657" s="44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44"/>
      <c r="B658" s="44"/>
      <c r="C658" s="44"/>
      <c r="D658" s="44"/>
      <c r="E658" s="44"/>
      <c r="F658" s="44"/>
      <c r="G658" s="44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44"/>
      <c r="B659" s="44"/>
      <c r="C659" s="44"/>
      <c r="D659" s="44"/>
      <c r="E659" s="44"/>
      <c r="F659" s="44"/>
      <c r="G659" s="44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44"/>
      <c r="B660" s="44"/>
      <c r="C660" s="44"/>
      <c r="D660" s="44"/>
      <c r="E660" s="44"/>
      <c r="F660" s="44"/>
      <c r="G660" s="44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44"/>
      <c r="B661" s="44"/>
      <c r="C661" s="44"/>
      <c r="D661" s="44"/>
      <c r="E661" s="44"/>
      <c r="F661" s="44"/>
      <c r="G661" s="44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44"/>
      <c r="B662" s="44"/>
      <c r="C662" s="44"/>
      <c r="D662" s="44"/>
      <c r="E662" s="44"/>
      <c r="F662" s="44"/>
      <c r="G662" s="44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44"/>
      <c r="B663" s="44"/>
      <c r="C663" s="44"/>
      <c r="D663" s="44"/>
      <c r="E663" s="44"/>
      <c r="F663" s="44"/>
      <c r="G663" s="44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44"/>
      <c r="B664" s="44"/>
      <c r="C664" s="44"/>
      <c r="D664" s="44"/>
      <c r="E664" s="44"/>
      <c r="F664" s="44"/>
      <c r="G664" s="44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44"/>
      <c r="B665" s="44"/>
      <c r="C665" s="44"/>
      <c r="D665" s="44"/>
      <c r="E665" s="44"/>
      <c r="F665" s="44"/>
      <c r="G665" s="44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44"/>
      <c r="B666" s="44"/>
      <c r="C666" s="44"/>
      <c r="D666" s="44"/>
      <c r="E666" s="44"/>
      <c r="F666" s="44"/>
      <c r="G666" s="44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44"/>
      <c r="B667" s="44"/>
      <c r="C667" s="44"/>
      <c r="D667" s="44"/>
      <c r="E667" s="44"/>
      <c r="F667" s="44"/>
      <c r="G667" s="44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44"/>
      <c r="B668" s="44"/>
      <c r="C668" s="44"/>
      <c r="D668" s="44"/>
      <c r="E668" s="44"/>
      <c r="F668" s="44"/>
      <c r="G668" s="44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44"/>
      <c r="B669" s="44"/>
      <c r="C669" s="44"/>
      <c r="D669" s="44"/>
      <c r="E669" s="44"/>
      <c r="F669" s="44"/>
      <c r="G669" s="44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44"/>
      <c r="B670" s="44"/>
      <c r="C670" s="44"/>
      <c r="D670" s="44"/>
      <c r="E670" s="44"/>
      <c r="F670" s="44"/>
      <c r="G670" s="44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44"/>
      <c r="B671" s="44"/>
      <c r="C671" s="44"/>
      <c r="D671" s="44"/>
      <c r="E671" s="44"/>
      <c r="F671" s="44"/>
      <c r="G671" s="44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44"/>
      <c r="B672" s="44"/>
      <c r="C672" s="44"/>
      <c r="D672" s="44"/>
      <c r="E672" s="44"/>
      <c r="F672" s="44"/>
      <c r="G672" s="44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44"/>
      <c r="B673" s="44"/>
      <c r="C673" s="44"/>
      <c r="D673" s="44"/>
      <c r="E673" s="44"/>
      <c r="F673" s="44"/>
      <c r="G673" s="44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44"/>
      <c r="B674" s="44"/>
      <c r="C674" s="44"/>
      <c r="D674" s="44"/>
      <c r="E674" s="44"/>
      <c r="F674" s="44"/>
      <c r="G674" s="44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44"/>
      <c r="B675" s="44"/>
      <c r="C675" s="44"/>
      <c r="D675" s="44"/>
      <c r="E675" s="44"/>
      <c r="F675" s="44"/>
      <c r="G675" s="44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44"/>
      <c r="B676" s="44"/>
      <c r="C676" s="44"/>
      <c r="D676" s="44"/>
      <c r="E676" s="44"/>
      <c r="F676" s="44"/>
      <c r="G676" s="44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44"/>
      <c r="B677" s="44"/>
      <c r="C677" s="44"/>
      <c r="D677" s="44"/>
      <c r="E677" s="44"/>
      <c r="F677" s="44"/>
      <c r="G677" s="44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44"/>
      <c r="B678" s="44"/>
      <c r="C678" s="44"/>
      <c r="D678" s="44"/>
      <c r="E678" s="44"/>
      <c r="F678" s="44"/>
      <c r="G678" s="44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44"/>
      <c r="B679" s="44"/>
      <c r="C679" s="44"/>
      <c r="D679" s="44"/>
      <c r="E679" s="44"/>
      <c r="F679" s="44"/>
      <c r="G679" s="44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44"/>
      <c r="B680" s="44"/>
      <c r="C680" s="44"/>
      <c r="D680" s="44"/>
      <c r="E680" s="44"/>
      <c r="F680" s="44"/>
      <c r="G680" s="44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44"/>
      <c r="B681" s="44"/>
      <c r="C681" s="44"/>
      <c r="D681" s="44"/>
      <c r="E681" s="44"/>
      <c r="F681" s="44"/>
      <c r="G681" s="44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44"/>
      <c r="B682" s="44"/>
      <c r="C682" s="44"/>
      <c r="D682" s="44"/>
      <c r="E682" s="44"/>
      <c r="F682" s="44"/>
      <c r="G682" s="44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44"/>
      <c r="B683" s="44"/>
      <c r="C683" s="44"/>
      <c r="D683" s="44"/>
      <c r="E683" s="44"/>
      <c r="F683" s="44"/>
      <c r="G683" s="44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44"/>
      <c r="B684" s="44"/>
      <c r="C684" s="44"/>
      <c r="D684" s="44"/>
      <c r="E684" s="44"/>
      <c r="F684" s="44"/>
      <c r="G684" s="44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44"/>
      <c r="B685" s="44"/>
      <c r="C685" s="44"/>
      <c r="D685" s="44"/>
      <c r="E685" s="44"/>
      <c r="F685" s="44"/>
      <c r="G685" s="44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44"/>
      <c r="B686" s="44"/>
      <c r="C686" s="44"/>
      <c r="D686" s="44"/>
      <c r="E686" s="44"/>
      <c r="F686" s="44"/>
      <c r="G686" s="44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44"/>
      <c r="B687" s="44"/>
      <c r="C687" s="44"/>
      <c r="D687" s="44"/>
      <c r="E687" s="44"/>
      <c r="F687" s="44"/>
      <c r="G687" s="44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44"/>
      <c r="B688" s="44"/>
      <c r="C688" s="44"/>
      <c r="D688" s="44"/>
      <c r="E688" s="44"/>
      <c r="F688" s="44"/>
      <c r="G688" s="44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44"/>
      <c r="B689" s="44"/>
      <c r="C689" s="44"/>
      <c r="D689" s="44"/>
      <c r="E689" s="44"/>
      <c r="F689" s="44"/>
      <c r="G689" s="44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44"/>
      <c r="B690" s="44"/>
      <c r="C690" s="44"/>
      <c r="D690" s="44"/>
      <c r="E690" s="44"/>
      <c r="F690" s="44"/>
      <c r="G690" s="44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44"/>
      <c r="B691" s="44"/>
      <c r="C691" s="44"/>
      <c r="D691" s="44"/>
      <c r="E691" s="44"/>
      <c r="F691" s="44"/>
      <c r="G691" s="44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44"/>
      <c r="B692" s="44"/>
      <c r="C692" s="44"/>
      <c r="D692" s="44"/>
      <c r="E692" s="44"/>
      <c r="F692" s="44"/>
      <c r="G692" s="44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44"/>
      <c r="B693" s="44"/>
      <c r="C693" s="44"/>
      <c r="D693" s="44"/>
      <c r="E693" s="44"/>
      <c r="F693" s="44"/>
      <c r="G693" s="44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44"/>
      <c r="B694" s="44"/>
      <c r="C694" s="44"/>
      <c r="D694" s="44"/>
      <c r="E694" s="44"/>
      <c r="F694" s="44"/>
      <c r="G694" s="44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44"/>
      <c r="B695" s="44"/>
      <c r="C695" s="44"/>
      <c r="D695" s="44"/>
      <c r="E695" s="44"/>
      <c r="F695" s="44"/>
      <c r="G695" s="44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44"/>
      <c r="B696" s="44"/>
      <c r="C696" s="44"/>
      <c r="D696" s="44"/>
      <c r="E696" s="44"/>
      <c r="F696" s="44"/>
      <c r="G696" s="44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44"/>
      <c r="B697" s="44"/>
      <c r="C697" s="44"/>
      <c r="D697" s="44"/>
      <c r="E697" s="44"/>
      <c r="F697" s="44"/>
      <c r="G697" s="44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44"/>
      <c r="B698" s="44"/>
      <c r="C698" s="44"/>
      <c r="D698" s="44"/>
      <c r="E698" s="44"/>
      <c r="F698" s="44"/>
      <c r="G698" s="44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44"/>
      <c r="B699" s="44"/>
      <c r="C699" s="44"/>
      <c r="D699" s="44"/>
      <c r="E699" s="44"/>
      <c r="F699" s="44"/>
      <c r="G699" s="44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44"/>
      <c r="B700" s="44"/>
      <c r="C700" s="44"/>
      <c r="D700" s="44"/>
      <c r="E700" s="44"/>
      <c r="F700" s="44"/>
      <c r="G700" s="44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44"/>
      <c r="B701" s="44"/>
      <c r="C701" s="44"/>
      <c r="D701" s="44"/>
      <c r="E701" s="44"/>
      <c r="F701" s="44"/>
      <c r="G701" s="44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44"/>
      <c r="B702" s="44"/>
      <c r="C702" s="44"/>
      <c r="D702" s="44"/>
      <c r="E702" s="44"/>
      <c r="F702" s="44"/>
      <c r="G702" s="44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44"/>
      <c r="B703" s="44"/>
      <c r="C703" s="44"/>
      <c r="D703" s="44"/>
      <c r="E703" s="44"/>
      <c r="F703" s="44"/>
      <c r="G703" s="44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44"/>
      <c r="B704" s="44"/>
      <c r="C704" s="44"/>
      <c r="D704" s="44"/>
      <c r="E704" s="44"/>
      <c r="F704" s="44"/>
      <c r="G704" s="44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44"/>
      <c r="B705" s="44"/>
      <c r="C705" s="44"/>
      <c r="D705" s="44"/>
      <c r="E705" s="44"/>
      <c r="F705" s="44"/>
      <c r="G705" s="44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44"/>
      <c r="B706" s="44"/>
      <c r="C706" s="44"/>
      <c r="D706" s="44"/>
      <c r="E706" s="44"/>
      <c r="F706" s="44"/>
      <c r="G706" s="44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44"/>
      <c r="B707" s="44"/>
      <c r="C707" s="44"/>
      <c r="D707" s="44"/>
      <c r="E707" s="44"/>
      <c r="F707" s="44"/>
      <c r="G707" s="44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44"/>
      <c r="B708" s="44"/>
      <c r="C708" s="44"/>
      <c r="D708" s="44"/>
      <c r="E708" s="44"/>
      <c r="F708" s="44"/>
      <c r="G708" s="44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44"/>
      <c r="B709" s="44"/>
      <c r="C709" s="44"/>
      <c r="D709" s="44"/>
      <c r="E709" s="44"/>
      <c r="F709" s="44"/>
      <c r="G709" s="44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44"/>
      <c r="B710" s="44"/>
      <c r="C710" s="44"/>
      <c r="D710" s="44"/>
      <c r="E710" s="44"/>
      <c r="F710" s="44"/>
      <c r="G710" s="44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44"/>
      <c r="B711" s="44"/>
      <c r="C711" s="44"/>
      <c r="D711" s="44"/>
      <c r="E711" s="44"/>
      <c r="F711" s="44"/>
      <c r="G711" s="44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44"/>
      <c r="B712" s="44"/>
      <c r="C712" s="44"/>
      <c r="D712" s="44"/>
      <c r="E712" s="44"/>
      <c r="F712" s="44"/>
      <c r="G712" s="44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44"/>
      <c r="B713" s="44"/>
      <c r="C713" s="44"/>
      <c r="D713" s="44"/>
      <c r="E713" s="44"/>
      <c r="F713" s="44"/>
      <c r="G713" s="44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44"/>
      <c r="B714" s="44"/>
      <c r="C714" s="44"/>
      <c r="D714" s="44"/>
      <c r="E714" s="44"/>
      <c r="F714" s="44"/>
      <c r="G714" s="44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44"/>
      <c r="B715" s="44"/>
      <c r="C715" s="44"/>
      <c r="D715" s="44"/>
      <c r="E715" s="44"/>
      <c r="F715" s="44"/>
      <c r="G715" s="44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44"/>
      <c r="B716" s="44"/>
      <c r="C716" s="44"/>
      <c r="D716" s="44"/>
      <c r="E716" s="44"/>
      <c r="F716" s="44"/>
      <c r="G716" s="44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44"/>
      <c r="B717" s="44"/>
      <c r="C717" s="44"/>
      <c r="D717" s="44"/>
      <c r="E717" s="44"/>
      <c r="F717" s="44"/>
      <c r="G717" s="44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44"/>
      <c r="B718" s="44"/>
      <c r="C718" s="44"/>
      <c r="D718" s="44"/>
      <c r="E718" s="44"/>
      <c r="F718" s="44"/>
      <c r="G718" s="44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44"/>
      <c r="B719" s="44"/>
      <c r="C719" s="44"/>
      <c r="D719" s="44"/>
      <c r="E719" s="44"/>
      <c r="F719" s="44"/>
      <c r="G719" s="44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44"/>
      <c r="B720" s="44"/>
      <c r="C720" s="44"/>
      <c r="D720" s="44"/>
      <c r="E720" s="44"/>
      <c r="F720" s="44"/>
      <c r="G720" s="44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44"/>
      <c r="B721" s="44"/>
      <c r="C721" s="44"/>
      <c r="D721" s="44"/>
      <c r="E721" s="44"/>
      <c r="F721" s="44"/>
      <c r="G721" s="44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44"/>
      <c r="B722" s="44"/>
      <c r="C722" s="44"/>
      <c r="D722" s="44"/>
      <c r="E722" s="44"/>
      <c r="F722" s="44"/>
      <c r="G722" s="44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44"/>
      <c r="B723" s="44"/>
      <c r="C723" s="44"/>
      <c r="D723" s="44"/>
      <c r="E723" s="44"/>
      <c r="F723" s="44"/>
      <c r="G723" s="44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44"/>
      <c r="B724" s="44"/>
      <c r="C724" s="44"/>
      <c r="D724" s="44"/>
      <c r="E724" s="44"/>
      <c r="F724" s="44"/>
      <c r="G724" s="44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44"/>
      <c r="B725" s="44"/>
      <c r="C725" s="44"/>
      <c r="D725" s="44"/>
      <c r="E725" s="44"/>
      <c r="F725" s="44"/>
      <c r="G725" s="44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44"/>
      <c r="B726" s="44"/>
      <c r="C726" s="44"/>
      <c r="D726" s="44"/>
      <c r="E726" s="44"/>
      <c r="F726" s="44"/>
      <c r="G726" s="44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44"/>
      <c r="B727" s="44"/>
      <c r="C727" s="44"/>
      <c r="D727" s="44"/>
      <c r="E727" s="44"/>
      <c r="F727" s="44"/>
      <c r="G727" s="44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44"/>
      <c r="B728" s="44"/>
      <c r="C728" s="44"/>
      <c r="D728" s="44"/>
      <c r="E728" s="44"/>
      <c r="F728" s="44"/>
      <c r="G728" s="44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44"/>
      <c r="B729" s="44"/>
      <c r="C729" s="44"/>
      <c r="D729" s="44"/>
      <c r="E729" s="44"/>
      <c r="F729" s="44"/>
      <c r="G729" s="44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44"/>
      <c r="B730" s="44"/>
      <c r="C730" s="44"/>
      <c r="D730" s="44"/>
      <c r="E730" s="44"/>
      <c r="F730" s="44"/>
      <c r="G730" s="44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44"/>
      <c r="B731" s="44"/>
      <c r="C731" s="44"/>
      <c r="D731" s="44"/>
      <c r="E731" s="44"/>
      <c r="F731" s="44"/>
      <c r="G731" s="44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44"/>
      <c r="B732" s="44"/>
      <c r="C732" s="44"/>
      <c r="D732" s="44"/>
      <c r="E732" s="44"/>
      <c r="F732" s="44"/>
      <c r="G732" s="44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44"/>
      <c r="B733" s="44"/>
      <c r="C733" s="44"/>
      <c r="D733" s="44"/>
      <c r="E733" s="44"/>
      <c r="F733" s="44"/>
      <c r="G733" s="44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44"/>
      <c r="B734" s="44"/>
      <c r="C734" s="44"/>
      <c r="D734" s="44"/>
      <c r="E734" s="44"/>
      <c r="F734" s="44"/>
      <c r="G734" s="44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44"/>
      <c r="B735" s="44"/>
      <c r="C735" s="44"/>
      <c r="D735" s="44"/>
      <c r="E735" s="44"/>
      <c r="F735" s="44"/>
      <c r="G735" s="44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44"/>
      <c r="B736" s="44"/>
      <c r="C736" s="44"/>
      <c r="D736" s="44"/>
      <c r="E736" s="44"/>
      <c r="F736" s="44"/>
      <c r="G736" s="44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44"/>
      <c r="B737" s="44"/>
      <c r="C737" s="44"/>
      <c r="D737" s="44"/>
      <c r="E737" s="44"/>
      <c r="F737" s="44"/>
      <c r="G737" s="44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44"/>
      <c r="B738" s="44"/>
      <c r="C738" s="44"/>
      <c r="D738" s="44"/>
      <c r="E738" s="44"/>
      <c r="F738" s="44"/>
      <c r="G738" s="44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44"/>
      <c r="B739" s="44"/>
      <c r="C739" s="44"/>
      <c r="D739" s="44"/>
      <c r="E739" s="44"/>
      <c r="F739" s="44"/>
      <c r="G739" s="44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44"/>
      <c r="B740" s="44"/>
      <c r="C740" s="44"/>
      <c r="D740" s="44"/>
      <c r="E740" s="44"/>
      <c r="F740" s="44"/>
      <c r="G740" s="44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44"/>
      <c r="B741" s="44"/>
      <c r="C741" s="44"/>
      <c r="D741" s="44"/>
      <c r="E741" s="44"/>
      <c r="F741" s="44"/>
      <c r="G741" s="44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44"/>
      <c r="B742" s="44"/>
      <c r="C742" s="44"/>
      <c r="D742" s="44"/>
      <c r="E742" s="44"/>
      <c r="F742" s="44"/>
      <c r="G742" s="44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44"/>
      <c r="B743" s="44"/>
      <c r="C743" s="44"/>
      <c r="D743" s="44"/>
      <c r="E743" s="44"/>
      <c r="F743" s="44"/>
      <c r="G743" s="44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44"/>
      <c r="B744" s="44"/>
      <c r="C744" s="44"/>
      <c r="D744" s="44"/>
      <c r="E744" s="44"/>
      <c r="F744" s="44"/>
      <c r="G744" s="44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44"/>
      <c r="B745" s="44"/>
      <c r="C745" s="44"/>
      <c r="D745" s="44"/>
      <c r="E745" s="44"/>
      <c r="F745" s="44"/>
      <c r="G745" s="44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44"/>
      <c r="B746" s="44"/>
      <c r="C746" s="44"/>
      <c r="D746" s="44"/>
      <c r="E746" s="44"/>
      <c r="F746" s="44"/>
      <c r="G746" s="44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44"/>
      <c r="B747" s="44"/>
      <c r="C747" s="44"/>
      <c r="D747" s="44"/>
      <c r="E747" s="44"/>
      <c r="F747" s="44"/>
      <c r="G747" s="44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44"/>
      <c r="B748" s="44"/>
      <c r="C748" s="44"/>
      <c r="D748" s="44"/>
      <c r="E748" s="44"/>
      <c r="F748" s="44"/>
      <c r="G748" s="44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44"/>
      <c r="B749" s="44"/>
      <c r="C749" s="44"/>
      <c r="D749" s="44"/>
      <c r="E749" s="44"/>
      <c r="F749" s="44"/>
      <c r="G749" s="44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44"/>
      <c r="B750" s="44"/>
      <c r="C750" s="44"/>
      <c r="D750" s="44"/>
      <c r="E750" s="44"/>
      <c r="F750" s="44"/>
      <c r="G750" s="44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44"/>
      <c r="B751" s="44"/>
      <c r="C751" s="44"/>
      <c r="D751" s="44"/>
      <c r="E751" s="44"/>
      <c r="F751" s="44"/>
      <c r="G751" s="44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44"/>
      <c r="B752" s="44"/>
      <c r="C752" s="44"/>
      <c r="D752" s="44"/>
      <c r="E752" s="44"/>
      <c r="F752" s="44"/>
      <c r="G752" s="44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44"/>
      <c r="B753" s="44"/>
      <c r="C753" s="44"/>
      <c r="D753" s="44"/>
      <c r="E753" s="44"/>
      <c r="F753" s="44"/>
      <c r="G753" s="44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44"/>
      <c r="B754" s="44"/>
      <c r="C754" s="44"/>
      <c r="D754" s="44"/>
      <c r="E754" s="44"/>
      <c r="F754" s="44"/>
      <c r="G754" s="44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44"/>
      <c r="B755" s="44"/>
      <c r="C755" s="44"/>
      <c r="D755" s="44"/>
      <c r="E755" s="44"/>
      <c r="F755" s="44"/>
      <c r="G755" s="44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44"/>
      <c r="B756" s="44"/>
      <c r="C756" s="44"/>
      <c r="D756" s="44"/>
      <c r="E756" s="44"/>
      <c r="F756" s="44"/>
      <c r="G756" s="44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44"/>
      <c r="B757" s="44"/>
      <c r="C757" s="44"/>
      <c r="D757" s="44"/>
      <c r="E757" s="44"/>
      <c r="F757" s="44"/>
      <c r="G757" s="44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44"/>
      <c r="B758" s="44"/>
      <c r="C758" s="44"/>
      <c r="D758" s="44"/>
      <c r="E758" s="44"/>
      <c r="F758" s="44"/>
      <c r="G758" s="44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44"/>
      <c r="B759" s="44"/>
      <c r="C759" s="44"/>
      <c r="D759" s="44"/>
      <c r="E759" s="44"/>
      <c r="F759" s="44"/>
      <c r="G759" s="44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44"/>
      <c r="B760" s="44"/>
      <c r="C760" s="44"/>
      <c r="D760" s="44"/>
      <c r="E760" s="44"/>
      <c r="F760" s="44"/>
      <c r="G760" s="44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44"/>
      <c r="B761" s="44"/>
      <c r="C761" s="44"/>
      <c r="D761" s="44"/>
      <c r="E761" s="44"/>
      <c r="F761" s="44"/>
      <c r="G761" s="44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44"/>
      <c r="B762" s="44"/>
      <c r="C762" s="44"/>
      <c r="D762" s="44"/>
      <c r="E762" s="44"/>
      <c r="F762" s="44"/>
      <c r="G762" s="44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44"/>
      <c r="B763" s="44"/>
      <c r="C763" s="44"/>
      <c r="D763" s="44"/>
      <c r="E763" s="44"/>
      <c r="F763" s="44"/>
      <c r="G763" s="44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44"/>
      <c r="B764" s="44"/>
      <c r="C764" s="44"/>
      <c r="D764" s="44"/>
      <c r="E764" s="44"/>
      <c r="F764" s="44"/>
      <c r="G764" s="44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44"/>
      <c r="B765" s="44"/>
      <c r="C765" s="44"/>
      <c r="D765" s="44"/>
      <c r="E765" s="44"/>
      <c r="F765" s="44"/>
      <c r="G765" s="44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44"/>
      <c r="B766" s="44"/>
      <c r="C766" s="44"/>
      <c r="D766" s="44"/>
      <c r="E766" s="44"/>
      <c r="F766" s="44"/>
      <c r="G766" s="44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44"/>
      <c r="B767" s="44"/>
      <c r="C767" s="44"/>
      <c r="D767" s="44"/>
      <c r="E767" s="44"/>
      <c r="F767" s="44"/>
      <c r="G767" s="44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44"/>
      <c r="B768" s="44"/>
      <c r="C768" s="44"/>
      <c r="D768" s="44"/>
      <c r="E768" s="44"/>
      <c r="F768" s="44"/>
      <c r="G768" s="44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44"/>
      <c r="B769" s="44"/>
      <c r="C769" s="44"/>
      <c r="D769" s="44"/>
      <c r="E769" s="44"/>
      <c r="F769" s="44"/>
      <c r="G769" s="44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44"/>
      <c r="B770" s="44"/>
      <c r="C770" s="44"/>
      <c r="D770" s="44"/>
      <c r="E770" s="44"/>
      <c r="F770" s="44"/>
      <c r="G770" s="44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44"/>
      <c r="B771" s="44"/>
      <c r="C771" s="44"/>
      <c r="D771" s="44"/>
      <c r="E771" s="44"/>
      <c r="F771" s="44"/>
      <c r="G771" s="44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44"/>
      <c r="B772" s="44"/>
      <c r="C772" s="44"/>
      <c r="D772" s="44"/>
      <c r="E772" s="44"/>
      <c r="F772" s="44"/>
      <c r="G772" s="44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44"/>
      <c r="B773" s="44"/>
      <c r="C773" s="44"/>
      <c r="D773" s="44"/>
      <c r="E773" s="44"/>
      <c r="F773" s="44"/>
      <c r="G773" s="44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44"/>
      <c r="B774" s="44"/>
      <c r="C774" s="44"/>
      <c r="D774" s="44"/>
      <c r="E774" s="44"/>
      <c r="F774" s="44"/>
      <c r="G774" s="44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44"/>
      <c r="B775" s="44"/>
      <c r="C775" s="44"/>
      <c r="D775" s="44"/>
      <c r="E775" s="44"/>
      <c r="F775" s="44"/>
      <c r="G775" s="44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44"/>
      <c r="B776" s="44"/>
      <c r="C776" s="44"/>
      <c r="D776" s="44"/>
      <c r="E776" s="44"/>
      <c r="F776" s="44"/>
      <c r="G776" s="44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44"/>
      <c r="B777" s="44"/>
      <c r="C777" s="44"/>
      <c r="D777" s="44"/>
      <c r="E777" s="44"/>
      <c r="F777" s="44"/>
      <c r="G777" s="44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44"/>
      <c r="B778" s="44"/>
      <c r="C778" s="44"/>
      <c r="D778" s="44"/>
      <c r="E778" s="44"/>
      <c r="F778" s="44"/>
      <c r="G778" s="44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44"/>
      <c r="B779" s="44"/>
      <c r="C779" s="44"/>
      <c r="D779" s="44"/>
      <c r="E779" s="44"/>
      <c r="F779" s="44"/>
      <c r="G779" s="44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44"/>
      <c r="B780" s="44"/>
      <c r="C780" s="44"/>
      <c r="D780" s="44"/>
      <c r="E780" s="44"/>
      <c r="F780" s="44"/>
      <c r="G780" s="44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44"/>
      <c r="B781" s="44"/>
      <c r="C781" s="44"/>
      <c r="D781" s="44"/>
      <c r="E781" s="44"/>
      <c r="F781" s="44"/>
      <c r="G781" s="44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44"/>
      <c r="B782" s="44"/>
      <c r="C782" s="44"/>
      <c r="D782" s="44"/>
      <c r="E782" s="44"/>
      <c r="F782" s="44"/>
      <c r="G782" s="44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44"/>
      <c r="B783" s="44"/>
      <c r="C783" s="44"/>
      <c r="D783" s="44"/>
      <c r="E783" s="44"/>
      <c r="F783" s="44"/>
      <c r="G783" s="44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44"/>
      <c r="B784" s="44"/>
      <c r="C784" s="44"/>
      <c r="D784" s="44"/>
      <c r="E784" s="44"/>
      <c r="F784" s="44"/>
      <c r="G784" s="44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44"/>
      <c r="B785" s="44"/>
      <c r="C785" s="44"/>
      <c r="D785" s="44"/>
      <c r="E785" s="44"/>
      <c r="F785" s="44"/>
      <c r="G785" s="44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44"/>
      <c r="B786" s="44"/>
      <c r="C786" s="44"/>
      <c r="D786" s="44"/>
      <c r="E786" s="44"/>
      <c r="F786" s="44"/>
      <c r="G786" s="44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44"/>
      <c r="B787" s="44"/>
      <c r="C787" s="44"/>
      <c r="D787" s="44"/>
      <c r="E787" s="44"/>
      <c r="F787" s="44"/>
      <c r="G787" s="44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44"/>
      <c r="B788" s="44"/>
      <c r="C788" s="44"/>
      <c r="D788" s="44"/>
      <c r="E788" s="44"/>
      <c r="F788" s="44"/>
      <c r="G788" s="44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44"/>
      <c r="B789" s="44"/>
      <c r="C789" s="44"/>
      <c r="D789" s="44"/>
      <c r="E789" s="44"/>
      <c r="F789" s="44"/>
      <c r="G789" s="44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44"/>
      <c r="B790" s="44"/>
      <c r="C790" s="44"/>
      <c r="D790" s="44"/>
      <c r="E790" s="44"/>
      <c r="F790" s="44"/>
      <c r="G790" s="44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44"/>
      <c r="B791" s="44"/>
      <c r="C791" s="44"/>
      <c r="D791" s="44"/>
      <c r="E791" s="44"/>
      <c r="F791" s="44"/>
      <c r="G791" s="44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44"/>
      <c r="B792" s="44"/>
      <c r="C792" s="44"/>
      <c r="D792" s="44"/>
      <c r="E792" s="44"/>
      <c r="F792" s="44"/>
      <c r="G792" s="44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44"/>
      <c r="B793" s="44"/>
      <c r="C793" s="44"/>
      <c r="D793" s="44"/>
      <c r="E793" s="44"/>
      <c r="F793" s="44"/>
      <c r="G793" s="44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44"/>
      <c r="B794" s="44"/>
      <c r="C794" s="44"/>
      <c r="D794" s="44"/>
      <c r="E794" s="44"/>
      <c r="F794" s="44"/>
      <c r="G794" s="44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44"/>
      <c r="B795" s="44"/>
      <c r="C795" s="44"/>
      <c r="D795" s="44"/>
      <c r="E795" s="44"/>
      <c r="F795" s="44"/>
      <c r="G795" s="44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44"/>
      <c r="B796" s="44"/>
      <c r="C796" s="44"/>
      <c r="D796" s="44"/>
      <c r="E796" s="44"/>
      <c r="F796" s="44"/>
      <c r="G796" s="44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44"/>
      <c r="B797" s="44"/>
      <c r="C797" s="44"/>
      <c r="D797" s="44"/>
      <c r="E797" s="44"/>
      <c r="F797" s="44"/>
      <c r="G797" s="44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44"/>
      <c r="B798" s="44"/>
      <c r="C798" s="44"/>
      <c r="D798" s="44"/>
      <c r="E798" s="44"/>
      <c r="F798" s="44"/>
      <c r="G798" s="44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44"/>
      <c r="B799" s="44"/>
      <c r="C799" s="44"/>
      <c r="D799" s="44"/>
      <c r="E799" s="44"/>
      <c r="F799" s="44"/>
      <c r="G799" s="44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44"/>
      <c r="B800" s="44"/>
      <c r="C800" s="44"/>
      <c r="D800" s="44"/>
      <c r="E800" s="44"/>
      <c r="F800" s="44"/>
      <c r="G800" s="44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44"/>
      <c r="B801" s="44"/>
      <c r="C801" s="44"/>
      <c r="D801" s="44"/>
      <c r="E801" s="44"/>
      <c r="F801" s="44"/>
      <c r="G801" s="44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44"/>
      <c r="B802" s="44"/>
      <c r="C802" s="44"/>
      <c r="D802" s="44"/>
      <c r="E802" s="44"/>
      <c r="F802" s="44"/>
      <c r="G802" s="44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44"/>
      <c r="B803" s="44"/>
      <c r="C803" s="44"/>
      <c r="D803" s="44"/>
      <c r="E803" s="44"/>
      <c r="F803" s="44"/>
      <c r="G803" s="44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44"/>
      <c r="B804" s="44"/>
      <c r="C804" s="44"/>
      <c r="D804" s="44"/>
      <c r="E804" s="44"/>
      <c r="F804" s="44"/>
      <c r="G804" s="44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44"/>
      <c r="B805" s="44"/>
      <c r="C805" s="44"/>
      <c r="D805" s="44"/>
      <c r="E805" s="44"/>
      <c r="F805" s="44"/>
      <c r="G805" s="44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44"/>
      <c r="B806" s="44"/>
      <c r="C806" s="44"/>
      <c r="D806" s="44"/>
      <c r="E806" s="44"/>
      <c r="F806" s="44"/>
      <c r="G806" s="44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44"/>
      <c r="B807" s="44"/>
      <c r="C807" s="44"/>
      <c r="D807" s="44"/>
      <c r="E807" s="44"/>
      <c r="F807" s="44"/>
      <c r="G807" s="44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44"/>
      <c r="B808" s="44"/>
      <c r="C808" s="44"/>
      <c r="D808" s="44"/>
      <c r="E808" s="44"/>
      <c r="F808" s="44"/>
      <c r="G808" s="44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44"/>
      <c r="B809" s="44"/>
      <c r="C809" s="44"/>
      <c r="D809" s="44"/>
      <c r="E809" s="44"/>
      <c r="F809" s="44"/>
      <c r="G809" s="44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44"/>
      <c r="B810" s="44"/>
      <c r="C810" s="44"/>
      <c r="D810" s="44"/>
      <c r="E810" s="44"/>
      <c r="F810" s="44"/>
      <c r="G810" s="44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44"/>
      <c r="B811" s="44"/>
      <c r="C811" s="44"/>
      <c r="D811" s="44"/>
      <c r="E811" s="44"/>
      <c r="F811" s="44"/>
      <c r="G811" s="44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44"/>
      <c r="B812" s="44"/>
      <c r="C812" s="44"/>
      <c r="D812" s="44"/>
      <c r="E812" s="44"/>
      <c r="F812" s="44"/>
      <c r="G812" s="44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44"/>
      <c r="B813" s="44"/>
      <c r="C813" s="44"/>
      <c r="D813" s="44"/>
      <c r="E813" s="44"/>
      <c r="F813" s="44"/>
      <c r="G813" s="44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44"/>
      <c r="B814" s="44"/>
      <c r="C814" s="44"/>
      <c r="D814" s="44"/>
      <c r="E814" s="44"/>
      <c r="F814" s="44"/>
      <c r="G814" s="44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44"/>
      <c r="B815" s="44"/>
      <c r="C815" s="44"/>
      <c r="D815" s="44"/>
      <c r="E815" s="44"/>
      <c r="F815" s="44"/>
      <c r="G815" s="44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44"/>
      <c r="B816" s="44"/>
      <c r="C816" s="44"/>
      <c r="D816" s="44"/>
      <c r="E816" s="44"/>
      <c r="F816" s="44"/>
      <c r="G816" s="44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44"/>
      <c r="B817" s="44"/>
      <c r="C817" s="44"/>
      <c r="D817" s="44"/>
      <c r="E817" s="44"/>
      <c r="F817" s="44"/>
      <c r="G817" s="44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44"/>
      <c r="B818" s="44"/>
      <c r="C818" s="44"/>
      <c r="D818" s="44"/>
      <c r="E818" s="44"/>
      <c r="F818" s="44"/>
      <c r="G818" s="44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44"/>
      <c r="B819" s="44"/>
      <c r="C819" s="44"/>
      <c r="D819" s="44"/>
      <c r="E819" s="44"/>
      <c r="F819" s="44"/>
      <c r="G819" s="44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44"/>
      <c r="B820" s="44"/>
      <c r="C820" s="44"/>
      <c r="D820" s="44"/>
      <c r="E820" s="44"/>
      <c r="F820" s="44"/>
      <c r="G820" s="44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44"/>
      <c r="B821" s="44"/>
      <c r="C821" s="44"/>
      <c r="D821" s="44"/>
      <c r="E821" s="44"/>
      <c r="F821" s="44"/>
      <c r="G821" s="44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44"/>
      <c r="B822" s="44"/>
      <c r="C822" s="44"/>
      <c r="D822" s="44"/>
      <c r="E822" s="44"/>
      <c r="F822" s="44"/>
      <c r="G822" s="44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44"/>
      <c r="B823" s="44"/>
      <c r="C823" s="44"/>
      <c r="D823" s="44"/>
      <c r="E823" s="44"/>
      <c r="F823" s="44"/>
      <c r="G823" s="44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44"/>
      <c r="B824" s="44"/>
      <c r="C824" s="44"/>
      <c r="D824" s="44"/>
      <c r="E824" s="44"/>
      <c r="F824" s="44"/>
      <c r="G824" s="44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44"/>
      <c r="B825" s="44"/>
      <c r="C825" s="44"/>
      <c r="D825" s="44"/>
      <c r="E825" s="44"/>
      <c r="F825" s="44"/>
      <c r="G825" s="44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44"/>
      <c r="B826" s="44"/>
      <c r="C826" s="44"/>
      <c r="D826" s="44"/>
      <c r="E826" s="44"/>
      <c r="F826" s="44"/>
      <c r="G826" s="44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44"/>
      <c r="B827" s="44"/>
      <c r="C827" s="44"/>
      <c r="D827" s="44"/>
      <c r="E827" s="44"/>
      <c r="F827" s="44"/>
      <c r="G827" s="44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44"/>
      <c r="B828" s="44"/>
      <c r="C828" s="44"/>
      <c r="D828" s="44"/>
      <c r="E828" s="44"/>
      <c r="F828" s="44"/>
      <c r="G828" s="44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44"/>
      <c r="B829" s="44"/>
      <c r="C829" s="44"/>
      <c r="D829" s="44"/>
      <c r="E829" s="44"/>
      <c r="F829" s="44"/>
      <c r="G829" s="44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44"/>
      <c r="B830" s="44"/>
      <c r="C830" s="44"/>
      <c r="D830" s="44"/>
      <c r="E830" s="44"/>
      <c r="F830" s="44"/>
      <c r="G830" s="44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44"/>
      <c r="B831" s="44"/>
      <c r="C831" s="44"/>
      <c r="D831" s="44"/>
      <c r="E831" s="44"/>
      <c r="F831" s="44"/>
      <c r="G831" s="44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44"/>
      <c r="B832" s="44"/>
      <c r="C832" s="44"/>
      <c r="D832" s="44"/>
      <c r="E832" s="44"/>
      <c r="F832" s="44"/>
      <c r="G832" s="44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44"/>
      <c r="B833" s="44"/>
      <c r="C833" s="44"/>
      <c r="D833" s="44"/>
      <c r="E833" s="44"/>
      <c r="F833" s="44"/>
      <c r="G833" s="44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44"/>
      <c r="B834" s="44"/>
      <c r="C834" s="44"/>
      <c r="D834" s="44"/>
      <c r="E834" s="44"/>
      <c r="F834" s="44"/>
      <c r="G834" s="44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44"/>
      <c r="B835" s="44"/>
      <c r="C835" s="44"/>
      <c r="D835" s="44"/>
      <c r="E835" s="44"/>
      <c r="F835" s="44"/>
      <c r="G835" s="44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44"/>
      <c r="B836" s="44"/>
      <c r="C836" s="44"/>
      <c r="D836" s="44"/>
      <c r="E836" s="44"/>
      <c r="F836" s="44"/>
      <c r="G836" s="44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44"/>
      <c r="B837" s="44"/>
      <c r="C837" s="44"/>
      <c r="D837" s="44"/>
      <c r="E837" s="44"/>
      <c r="F837" s="44"/>
      <c r="G837" s="44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44"/>
      <c r="B838" s="44"/>
      <c r="C838" s="44"/>
      <c r="D838" s="44"/>
      <c r="E838" s="44"/>
      <c r="F838" s="44"/>
      <c r="G838" s="44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44"/>
      <c r="B839" s="44"/>
      <c r="C839" s="44"/>
      <c r="D839" s="44"/>
      <c r="E839" s="44"/>
      <c r="F839" s="44"/>
      <c r="G839" s="44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44"/>
      <c r="B840" s="44"/>
      <c r="C840" s="44"/>
      <c r="D840" s="44"/>
      <c r="E840" s="44"/>
      <c r="F840" s="44"/>
      <c r="G840" s="44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44"/>
      <c r="B841" s="44"/>
      <c r="C841" s="44"/>
      <c r="D841" s="44"/>
      <c r="E841" s="44"/>
      <c r="F841" s="44"/>
      <c r="G841" s="44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44"/>
      <c r="B842" s="44"/>
      <c r="C842" s="44"/>
      <c r="D842" s="44"/>
      <c r="E842" s="44"/>
      <c r="F842" s="44"/>
      <c r="G842" s="44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44"/>
      <c r="B843" s="44"/>
      <c r="C843" s="44"/>
      <c r="D843" s="44"/>
      <c r="E843" s="44"/>
      <c r="F843" s="44"/>
      <c r="G843" s="44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44"/>
      <c r="B844" s="44"/>
      <c r="C844" s="44"/>
      <c r="D844" s="44"/>
      <c r="E844" s="44"/>
      <c r="F844" s="44"/>
      <c r="G844" s="44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44"/>
      <c r="B845" s="44"/>
      <c r="C845" s="44"/>
      <c r="D845" s="44"/>
      <c r="E845" s="44"/>
      <c r="F845" s="44"/>
      <c r="G845" s="44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44"/>
      <c r="B846" s="44"/>
      <c r="C846" s="44"/>
      <c r="D846" s="44"/>
      <c r="E846" s="44"/>
      <c r="F846" s="44"/>
      <c r="G846" s="44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44"/>
      <c r="B847" s="44"/>
      <c r="C847" s="44"/>
      <c r="D847" s="44"/>
      <c r="E847" s="44"/>
      <c r="F847" s="44"/>
      <c r="G847" s="44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44"/>
      <c r="B848" s="44"/>
      <c r="C848" s="44"/>
      <c r="D848" s="44"/>
      <c r="E848" s="44"/>
      <c r="F848" s="44"/>
      <c r="G848" s="44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44"/>
      <c r="B849" s="44"/>
      <c r="C849" s="44"/>
      <c r="D849" s="44"/>
      <c r="E849" s="44"/>
      <c r="F849" s="44"/>
      <c r="G849" s="44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44"/>
      <c r="B850" s="44"/>
      <c r="C850" s="44"/>
      <c r="D850" s="44"/>
      <c r="E850" s="44"/>
      <c r="F850" s="44"/>
      <c r="G850" s="44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44"/>
      <c r="B851" s="44"/>
      <c r="C851" s="44"/>
      <c r="D851" s="44"/>
      <c r="E851" s="44"/>
      <c r="F851" s="44"/>
      <c r="G851" s="44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44"/>
      <c r="B852" s="44"/>
      <c r="C852" s="44"/>
      <c r="D852" s="44"/>
      <c r="E852" s="44"/>
      <c r="F852" s="44"/>
      <c r="G852" s="44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44"/>
      <c r="B853" s="44"/>
      <c r="C853" s="44"/>
      <c r="D853" s="44"/>
      <c r="E853" s="44"/>
      <c r="F853" s="44"/>
      <c r="G853" s="44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44"/>
      <c r="B854" s="44"/>
      <c r="C854" s="44"/>
      <c r="D854" s="44"/>
      <c r="E854" s="44"/>
      <c r="F854" s="44"/>
      <c r="G854" s="44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44"/>
      <c r="B855" s="44"/>
      <c r="C855" s="44"/>
      <c r="D855" s="44"/>
      <c r="E855" s="44"/>
      <c r="F855" s="44"/>
      <c r="G855" s="44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44"/>
      <c r="B856" s="44"/>
      <c r="C856" s="44"/>
      <c r="D856" s="44"/>
      <c r="E856" s="44"/>
      <c r="F856" s="44"/>
      <c r="G856" s="44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44"/>
      <c r="B857" s="44"/>
      <c r="C857" s="44"/>
      <c r="D857" s="44"/>
      <c r="E857" s="44"/>
      <c r="F857" s="44"/>
      <c r="G857" s="44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44"/>
      <c r="B858" s="44"/>
      <c r="C858" s="44"/>
      <c r="D858" s="44"/>
      <c r="E858" s="44"/>
      <c r="F858" s="44"/>
      <c r="G858" s="44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44"/>
      <c r="B859" s="44"/>
      <c r="C859" s="44"/>
      <c r="D859" s="44"/>
      <c r="E859" s="44"/>
      <c r="F859" s="44"/>
      <c r="G859" s="44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44"/>
      <c r="B860" s="44"/>
      <c r="C860" s="44"/>
      <c r="D860" s="44"/>
      <c r="E860" s="44"/>
      <c r="F860" s="44"/>
      <c r="G860" s="44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44"/>
      <c r="B861" s="44"/>
      <c r="C861" s="44"/>
      <c r="D861" s="44"/>
      <c r="E861" s="44"/>
      <c r="F861" s="44"/>
      <c r="G861" s="44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44"/>
      <c r="B862" s="44"/>
      <c r="C862" s="44"/>
      <c r="D862" s="44"/>
      <c r="E862" s="44"/>
      <c r="F862" s="44"/>
      <c r="G862" s="44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44"/>
      <c r="B863" s="44"/>
      <c r="C863" s="44"/>
      <c r="D863" s="44"/>
      <c r="E863" s="44"/>
      <c r="F863" s="44"/>
      <c r="G863" s="44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44"/>
      <c r="B864" s="44"/>
      <c r="C864" s="44"/>
      <c r="D864" s="44"/>
      <c r="E864" s="44"/>
      <c r="F864" s="44"/>
      <c r="G864" s="44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44"/>
      <c r="B865" s="44"/>
      <c r="C865" s="44"/>
      <c r="D865" s="44"/>
      <c r="E865" s="44"/>
      <c r="F865" s="44"/>
      <c r="G865" s="44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44"/>
      <c r="B866" s="44"/>
      <c r="C866" s="44"/>
      <c r="D866" s="44"/>
      <c r="E866" s="44"/>
      <c r="F866" s="44"/>
      <c r="G866" s="44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44"/>
      <c r="B867" s="44"/>
      <c r="C867" s="44"/>
      <c r="D867" s="44"/>
      <c r="E867" s="44"/>
      <c r="F867" s="44"/>
      <c r="G867" s="44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44"/>
      <c r="B868" s="44"/>
      <c r="C868" s="44"/>
      <c r="D868" s="44"/>
      <c r="E868" s="44"/>
      <c r="F868" s="44"/>
      <c r="G868" s="44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44"/>
      <c r="B869" s="44"/>
      <c r="C869" s="44"/>
      <c r="D869" s="44"/>
      <c r="E869" s="44"/>
      <c r="F869" s="44"/>
      <c r="G869" s="44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44"/>
      <c r="B870" s="44"/>
      <c r="C870" s="44"/>
      <c r="D870" s="44"/>
      <c r="E870" s="44"/>
      <c r="F870" s="44"/>
      <c r="G870" s="44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44"/>
      <c r="B871" s="44"/>
      <c r="C871" s="44"/>
      <c r="D871" s="44"/>
      <c r="E871" s="44"/>
      <c r="F871" s="44"/>
      <c r="G871" s="44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44"/>
      <c r="B872" s="44"/>
      <c r="C872" s="44"/>
      <c r="D872" s="44"/>
      <c r="E872" s="44"/>
      <c r="F872" s="44"/>
      <c r="G872" s="44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44"/>
      <c r="B873" s="44"/>
      <c r="C873" s="44"/>
      <c r="D873" s="44"/>
      <c r="E873" s="44"/>
      <c r="F873" s="44"/>
      <c r="G873" s="44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44"/>
      <c r="B874" s="44"/>
      <c r="C874" s="44"/>
      <c r="D874" s="44"/>
      <c r="E874" s="44"/>
      <c r="F874" s="44"/>
      <c r="G874" s="44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44"/>
      <c r="B875" s="44"/>
      <c r="C875" s="44"/>
      <c r="D875" s="44"/>
      <c r="E875" s="44"/>
      <c r="F875" s="44"/>
      <c r="G875" s="44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44"/>
      <c r="B876" s="44"/>
      <c r="C876" s="44"/>
      <c r="D876" s="44"/>
      <c r="E876" s="44"/>
      <c r="F876" s="44"/>
      <c r="G876" s="44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44"/>
      <c r="B877" s="44"/>
      <c r="C877" s="44"/>
      <c r="D877" s="44"/>
      <c r="E877" s="44"/>
      <c r="F877" s="44"/>
      <c r="G877" s="44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44"/>
      <c r="B878" s="44"/>
      <c r="C878" s="44"/>
      <c r="D878" s="44"/>
      <c r="E878" s="44"/>
      <c r="F878" s="44"/>
      <c r="G878" s="44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44"/>
      <c r="B879" s="44"/>
      <c r="C879" s="44"/>
      <c r="D879" s="44"/>
      <c r="E879" s="44"/>
      <c r="F879" s="44"/>
      <c r="G879" s="44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44"/>
      <c r="B880" s="44"/>
      <c r="C880" s="44"/>
      <c r="D880" s="44"/>
      <c r="E880" s="44"/>
      <c r="F880" s="44"/>
      <c r="G880" s="44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44"/>
      <c r="B881" s="44"/>
      <c r="C881" s="44"/>
      <c r="D881" s="44"/>
      <c r="E881" s="44"/>
      <c r="F881" s="44"/>
      <c r="G881" s="44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44"/>
      <c r="B882" s="44"/>
      <c r="C882" s="44"/>
      <c r="D882" s="44"/>
      <c r="E882" s="44"/>
      <c r="F882" s="44"/>
      <c r="G882" s="44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44"/>
      <c r="B883" s="44"/>
      <c r="C883" s="44"/>
      <c r="D883" s="44"/>
      <c r="E883" s="44"/>
      <c r="F883" s="44"/>
      <c r="G883" s="44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44"/>
      <c r="B884" s="44"/>
      <c r="C884" s="44"/>
      <c r="D884" s="44"/>
      <c r="E884" s="44"/>
      <c r="F884" s="44"/>
      <c r="G884" s="44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44"/>
      <c r="B885" s="44"/>
      <c r="C885" s="44"/>
      <c r="D885" s="44"/>
      <c r="E885" s="44"/>
      <c r="F885" s="44"/>
      <c r="G885" s="44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44"/>
      <c r="B886" s="44"/>
      <c r="C886" s="44"/>
      <c r="D886" s="44"/>
      <c r="E886" s="44"/>
      <c r="F886" s="44"/>
      <c r="G886" s="44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44"/>
      <c r="B887" s="44"/>
      <c r="C887" s="44"/>
      <c r="D887" s="44"/>
      <c r="E887" s="44"/>
      <c r="F887" s="44"/>
      <c r="G887" s="44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44"/>
      <c r="B888" s="44"/>
      <c r="C888" s="44"/>
      <c r="D888" s="44"/>
      <c r="E888" s="44"/>
      <c r="F888" s="44"/>
      <c r="G888" s="44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44"/>
      <c r="B889" s="44"/>
      <c r="C889" s="44"/>
      <c r="D889" s="44"/>
      <c r="E889" s="44"/>
      <c r="F889" s="44"/>
      <c r="G889" s="44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44"/>
      <c r="B890" s="44"/>
      <c r="C890" s="44"/>
      <c r="D890" s="44"/>
      <c r="E890" s="44"/>
      <c r="F890" s="44"/>
      <c r="G890" s="44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44"/>
      <c r="B891" s="44"/>
      <c r="C891" s="44"/>
      <c r="D891" s="44"/>
      <c r="E891" s="44"/>
      <c r="F891" s="44"/>
      <c r="G891" s="44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44"/>
      <c r="B892" s="44"/>
      <c r="C892" s="44"/>
      <c r="D892" s="44"/>
      <c r="E892" s="44"/>
      <c r="F892" s="44"/>
      <c r="G892" s="44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44"/>
      <c r="B893" s="44"/>
      <c r="C893" s="44"/>
      <c r="D893" s="44"/>
      <c r="E893" s="44"/>
      <c r="F893" s="44"/>
      <c r="G893" s="44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44"/>
      <c r="B894" s="44"/>
      <c r="C894" s="44"/>
      <c r="D894" s="44"/>
      <c r="E894" s="44"/>
      <c r="F894" s="44"/>
      <c r="G894" s="44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44"/>
      <c r="B895" s="44"/>
      <c r="C895" s="44"/>
      <c r="D895" s="44"/>
      <c r="E895" s="44"/>
      <c r="F895" s="44"/>
      <c r="G895" s="44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44"/>
      <c r="B896" s="44"/>
      <c r="C896" s="44"/>
      <c r="D896" s="44"/>
      <c r="E896" s="44"/>
      <c r="F896" s="44"/>
      <c r="G896" s="44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44"/>
      <c r="B897" s="44"/>
      <c r="C897" s="44"/>
      <c r="D897" s="44"/>
      <c r="E897" s="44"/>
      <c r="F897" s="44"/>
      <c r="G897" s="44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44"/>
      <c r="B898" s="44"/>
      <c r="C898" s="44"/>
      <c r="D898" s="44"/>
      <c r="E898" s="44"/>
      <c r="F898" s="44"/>
      <c r="G898" s="44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44"/>
      <c r="B899" s="44"/>
      <c r="C899" s="44"/>
      <c r="D899" s="44"/>
      <c r="E899" s="44"/>
      <c r="F899" s="44"/>
      <c r="G899" s="44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44"/>
      <c r="B900" s="44"/>
      <c r="C900" s="44"/>
      <c r="D900" s="44"/>
      <c r="E900" s="44"/>
      <c r="F900" s="44"/>
      <c r="G900" s="44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44"/>
      <c r="B901" s="44"/>
      <c r="C901" s="44"/>
      <c r="D901" s="44"/>
      <c r="E901" s="44"/>
      <c r="F901" s="44"/>
      <c r="G901" s="44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44"/>
      <c r="B902" s="44"/>
      <c r="C902" s="44"/>
      <c r="D902" s="44"/>
      <c r="E902" s="44"/>
      <c r="F902" s="44"/>
      <c r="G902" s="44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44"/>
      <c r="B903" s="44"/>
      <c r="C903" s="44"/>
      <c r="D903" s="44"/>
      <c r="E903" s="44"/>
      <c r="F903" s="44"/>
      <c r="G903" s="44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44"/>
      <c r="B904" s="44"/>
      <c r="C904" s="44"/>
      <c r="D904" s="44"/>
      <c r="E904" s="44"/>
      <c r="F904" s="44"/>
      <c r="G904" s="44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44"/>
      <c r="B905" s="44"/>
      <c r="C905" s="44"/>
      <c r="D905" s="44"/>
      <c r="E905" s="44"/>
      <c r="F905" s="44"/>
      <c r="G905" s="44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44"/>
      <c r="B906" s="44"/>
      <c r="C906" s="44"/>
      <c r="D906" s="44"/>
      <c r="E906" s="44"/>
      <c r="F906" s="44"/>
      <c r="G906" s="44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44"/>
      <c r="B907" s="44"/>
      <c r="C907" s="44"/>
      <c r="D907" s="44"/>
      <c r="E907" s="44"/>
      <c r="F907" s="44"/>
      <c r="G907" s="44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44"/>
      <c r="B908" s="44"/>
      <c r="C908" s="44"/>
      <c r="D908" s="44"/>
      <c r="E908" s="44"/>
      <c r="F908" s="44"/>
      <c r="G908" s="44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44"/>
      <c r="B909" s="44"/>
      <c r="C909" s="44"/>
      <c r="D909" s="44"/>
      <c r="E909" s="44"/>
      <c r="F909" s="44"/>
      <c r="G909" s="44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44"/>
      <c r="B910" s="44"/>
      <c r="C910" s="44"/>
      <c r="D910" s="44"/>
      <c r="E910" s="44"/>
      <c r="F910" s="44"/>
      <c r="G910" s="44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44"/>
      <c r="B911" s="44"/>
      <c r="C911" s="44"/>
      <c r="D911" s="44"/>
      <c r="E911" s="44"/>
      <c r="F911" s="44"/>
      <c r="G911" s="44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44"/>
      <c r="B912" s="44"/>
      <c r="C912" s="44"/>
      <c r="D912" s="44"/>
      <c r="E912" s="44"/>
      <c r="F912" s="44"/>
      <c r="G912" s="44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44"/>
      <c r="B913" s="44"/>
      <c r="C913" s="44"/>
      <c r="D913" s="44"/>
      <c r="E913" s="44"/>
      <c r="F913" s="44"/>
      <c r="G913" s="44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44"/>
      <c r="B914" s="44"/>
      <c r="C914" s="44"/>
      <c r="D914" s="44"/>
      <c r="E914" s="44"/>
      <c r="F914" s="44"/>
      <c r="G914" s="44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44"/>
      <c r="B915" s="44"/>
      <c r="C915" s="44"/>
      <c r="D915" s="44"/>
      <c r="E915" s="44"/>
      <c r="F915" s="44"/>
      <c r="G915" s="44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44"/>
      <c r="B916" s="44"/>
      <c r="C916" s="44"/>
      <c r="D916" s="44"/>
      <c r="E916" s="44"/>
      <c r="F916" s="44"/>
      <c r="G916" s="44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44"/>
      <c r="B917" s="44"/>
      <c r="C917" s="44"/>
      <c r="D917" s="44"/>
      <c r="E917" s="44"/>
      <c r="F917" s="44"/>
      <c r="G917" s="44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44"/>
      <c r="B918" s="44"/>
      <c r="C918" s="44"/>
      <c r="D918" s="44"/>
      <c r="E918" s="44"/>
      <c r="F918" s="44"/>
      <c r="G918" s="44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44"/>
      <c r="B919" s="44"/>
      <c r="C919" s="44"/>
      <c r="D919" s="44"/>
      <c r="E919" s="44"/>
      <c r="F919" s="44"/>
      <c r="G919" s="44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44"/>
      <c r="B920" s="44"/>
      <c r="C920" s="44"/>
      <c r="D920" s="44"/>
      <c r="E920" s="44"/>
      <c r="F920" s="44"/>
      <c r="G920" s="44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44"/>
      <c r="B921" s="44"/>
      <c r="C921" s="44"/>
      <c r="D921" s="44"/>
      <c r="E921" s="44"/>
      <c r="F921" s="44"/>
      <c r="G921" s="44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44"/>
      <c r="B922" s="44"/>
      <c r="C922" s="44"/>
      <c r="D922" s="44"/>
      <c r="E922" s="44"/>
      <c r="F922" s="44"/>
      <c r="G922" s="44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44"/>
      <c r="B923" s="44"/>
      <c r="C923" s="44"/>
      <c r="D923" s="44"/>
      <c r="E923" s="44"/>
      <c r="F923" s="44"/>
      <c r="G923" s="44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44"/>
      <c r="B924" s="44"/>
      <c r="C924" s="44"/>
      <c r="D924" s="44"/>
      <c r="E924" s="44"/>
      <c r="F924" s="44"/>
      <c r="G924" s="44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44"/>
      <c r="B925" s="44"/>
      <c r="C925" s="44"/>
      <c r="D925" s="44"/>
      <c r="E925" s="44"/>
      <c r="F925" s="44"/>
      <c r="G925" s="44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44"/>
      <c r="B926" s="44"/>
      <c r="C926" s="44"/>
      <c r="D926" s="44"/>
      <c r="E926" s="44"/>
      <c r="F926" s="44"/>
      <c r="G926" s="44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44"/>
      <c r="B927" s="44"/>
      <c r="C927" s="44"/>
      <c r="D927" s="44"/>
      <c r="E927" s="44"/>
      <c r="F927" s="44"/>
      <c r="G927" s="44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44"/>
      <c r="B928" s="44"/>
      <c r="C928" s="44"/>
      <c r="D928" s="44"/>
      <c r="E928" s="44"/>
      <c r="F928" s="44"/>
      <c r="G928" s="44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44"/>
      <c r="B929" s="44"/>
      <c r="C929" s="44"/>
      <c r="D929" s="44"/>
      <c r="E929" s="44"/>
      <c r="F929" s="44"/>
      <c r="G929" s="44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44"/>
      <c r="B930" s="44"/>
      <c r="C930" s="44"/>
      <c r="D930" s="44"/>
      <c r="E930" s="44"/>
      <c r="F930" s="44"/>
      <c r="G930" s="44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44"/>
      <c r="B931" s="44"/>
      <c r="C931" s="44"/>
      <c r="D931" s="44"/>
      <c r="E931" s="44"/>
      <c r="F931" s="44"/>
      <c r="G931" s="44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44"/>
      <c r="B932" s="44"/>
      <c r="C932" s="44"/>
      <c r="D932" s="44"/>
      <c r="E932" s="44"/>
      <c r="F932" s="44"/>
      <c r="G932" s="44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44"/>
      <c r="B933" s="44"/>
      <c r="C933" s="44"/>
      <c r="D933" s="44"/>
      <c r="E933" s="44"/>
      <c r="F933" s="44"/>
      <c r="G933" s="44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44"/>
      <c r="B934" s="44"/>
      <c r="C934" s="44"/>
      <c r="D934" s="44"/>
      <c r="E934" s="44"/>
      <c r="F934" s="44"/>
      <c r="G934" s="44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44"/>
      <c r="B935" s="44"/>
      <c r="C935" s="44"/>
      <c r="D935" s="44"/>
      <c r="E935" s="44"/>
      <c r="F935" s="44"/>
      <c r="G935" s="44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44"/>
      <c r="B936" s="44"/>
      <c r="C936" s="44"/>
      <c r="D936" s="44"/>
      <c r="E936" s="44"/>
      <c r="F936" s="44"/>
      <c r="G936" s="44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44"/>
      <c r="B937" s="44"/>
      <c r="C937" s="44"/>
      <c r="D937" s="44"/>
      <c r="E937" s="44"/>
      <c r="F937" s="44"/>
      <c r="G937" s="44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44"/>
      <c r="B938" s="44"/>
      <c r="C938" s="44"/>
      <c r="D938" s="44"/>
      <c r="E938" s="44"/>
      <c r="F938" s="44"/>
      <c r="G938" s="44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44"/>
      <c r="B939" s="44"/>
      <c r="C939" s="44"/>
      <c r="D939" s="44"/>
      <c r="E939" s="44"/>
      <c r="F939" s="44"/>
      <c r="G939" s="44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44"/>
      <c r="B940" s="44"/>
      <c r="C940" s="44"/>
      <c r="D940" s="44"/>
      <c r="E940" s="44"/>
      <c r="F940" s="44"/>
      <c r="G940" s="44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44"/>
      <c r="B941" s="44"/>
      <c r="C941" s="44"/>
      <c r="D941" s="44"/>
      <c r="E941" s="44"/>
      <c r="F941" s="44"/>
      <c r="G941" s="44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44"/>
      <c r="B942" s="44"/>
      <c r="C942" s="44"/>
      <c r="D942" s="44"/>
      <c r="E942" s="44"/>
      <c r="F942" s="44"/>
      <c r="G942" s="44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44"/>
      <c r="B943" s="44"/>
      <c r="C943" s="44"/>
      <c r="D943" s="44"/>
      <c r="E943" s="44"/>
      <c r="F943" s="44"/>
      <c r="G943" s="44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44"/>
      <c r="B944" s="44"/>
      <c r="C944" s="44"/>
      <c r="D944" s="44"/>
      <c r="E944" s="44"/>
      <c r="F944" s="44"/>
      <c r="G944" s="44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44"/>
      <c r="B945" s="44"/>
      <c r="C945" s="44"/>
      <c r="D945" s="44"/>
      <c r="E945" s="44"/>
      <c r="F945" s="44"/>
      <c r="G945" s="44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44"/>
      <c r="B946" s="44"/>
      <c r="C946" s="44"/>
      <c r="D946" s="44"/>
      <c r="E946" s="44"/>
      <c r="F946" s="44"/>
      <c r="G946" s="44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44"/>
      <c r="B947" s="44"/>
      <c r="C947" s="44"/>
      <c r="D947" s="44"/>
      <c r="E947" s="44"/>
      <c r="F947" s="44"/>
      <c r="G947" s="44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44"/>
      <c r="B948" s="44"/>
      <c r="C948" s="44"/>
      <c r="D948" s="44"/>
      <c r="E948" s="44"/>
      <c r="F948" s="44"/>
      <c r="G948" s="44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44"/>
      <c r="B949" s="44"/>
      <c r="C949" s="44"/>
      <c r="D949" s="44"/>
      <c r="E949" s="44"/>
      <c r="F949" s="44"/>
      <c r="G949" s="44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44"/>
      <c r="B950" s="44"/>
      <c r="C950" s="44"/>
      <c r="D950" s="44"/>
      <c r="E950" s="44"/>
      <c r="F950" s="44"/>
      <c r="G950" s="44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44"/>
      <c r="B951" s="44"/>
      <c r="C951" s="44"/>
      <c r="D951" s="44"/>
      <c r="E951" s="44"/>
      <c r="F951" s="44"/>
      <c r="G951" s="44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44"/>
      <c r="B952" s="44"/>
      <c r="C952" s="44"/>
      <c r="D952" s="44"/>
      <c r="E952" s="44"/>
      <c r="F952" s="44"/>
      <c r="G952" s="44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44"/>
      <c r="B953" s="44"/>
      <c r="C953" s="44"/>
      <c r="D953" s="44"/>
      <c r="E953" s="44"/>
      <c r="F953" s="44"/>
      <c r="G953" s="44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44"/>
      <c r="B954" s="44"/>
      <c r="C954" s="44"/>
      <c r="D954" s="44"/>
      <c r="E954" s="44"/>
      <c r="F954" s="44"/>
      <c r="G954" s="44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44"/>
      <c r="B955" s="44"/>
      <c r="C955" s="44"/>
      <c r="D955" s="44"/>
      <c r="E955" s="44"/>
      <c r="F955" s="44"/>
      <c r="G955" s="44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44"/>
      <c r="B956" s="44"/>
      <c r="C956" s="44"/>
      <c r="D956" s="44"/>
      <c r="E956" s="44"/>
      <c r="F956" s="44"/>
      <c r="G956" s="44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44"/>
      <c r="B957" s="44"/>
      <c r="C957" s="44"/>
      <c r="D957" s="44"/>
      <c r="E957" s="44"/>
      <c r="F957" s="44"/>
      <c r="G957" s="44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44"/>
      <c r="B958" s="44"/>
      <c r="C958" s="44"/>
      <c r="D958" s="44"/>
      <c r="E958" s="44"/>
      <c r="F958" s="44"/>
      <c r="G958" s="44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44"/>
      <c r="B959" s="44"/>
      <c r="C959" s="44"/>
      <c r="D959" s="44"/>
      <c r="E959" s="44"/>
      <c r="F959" s="44"/>
      <c r="G959" s="44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44"/>
      <c r="B960" s="44"/>
      <c r="C960" s="44"/>
      <c r="D960" s="44"/>
      <c r="E960" s="44"/>
      <c r="F960" s="44"/>
      <c r="G960" s="44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44"/>
      <c r="B961" s="44"/>
      <c r="C961" s="44"/>
      <c r="D961" s="44"/>
      <c r="E961" s="44"/>
      <c r="F961" s="44"/>
      <c r="G961" s="44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44"/>
      <c r="B962" s="44"/>
      <c r="C962" s="44"/>
      <c r="D962" s="44"/>
      <c r="E962" s="44"/>
      <c r="F962" s="44"/>
      <c r="G962" s="44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44"/>
      <c r="B963" s="44"/>
      <c r="C963" s="44"/>
      <c r="D963" s="44"/>
      <c r="E963" s="44"/>
      <c r="F963" s="44"/>
      <c r="G963" s="44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44"/>
      <c r="B964" s="44"/>
      <c r="C964" s="44"/>
      <c r="D964" s="44"/>
      <c r="E964" s="44"/>
      <c r="F964" s="44"/>
      <c r="G964" s="44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44"/>
      <c r="B965" s="44"/>
      <c r="C965" s="44"/>
      <c r="D965" s="44"/>
      <c r="E965" s="44"/>
      <c r="F965" s="44"/>
      <c r="G965" s="44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44"/>
      <c r="B966" s="44"/>
      <c r="C966" s="44"/>
      <c r="D966" s="44"/>
      <c r="E966" s="44"/>
      <c r="F966" s="44"/>
      <c r="G966" s="44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44"/>
      <c r="B967" s="44"/>
      <c r="C967" s="44"/>
      <c r="D967" s="44"/>
      <c r="E967" s="44"/>
      <c r="F967" s="44"/>
      <c r="G967" s="44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44"/>
      <c r="B968" s="44"/>
      <c r="C968" s="44"/>
      <c r="D968" s="44"/>
      <c r="E968" s="44"/>
      <c r="F968" s="44"/>
      <c r="G968" s="44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44"/>
      <c r="B969" s="44"/>
      <c r="C969" s="44"/>
      <c r="D969" s="44"/>
      <c r="E969" s="44"/>
      <c r="F969" s="44"/>
      <c r="G969" s="44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44"/>
      <c r="B970" s="44"/>
      <c r="C970" s="44"/>
      <c r="D970" s="44"/>
      <c r="E970" s="44"/>
      <c r="F970" s="44"/>
      <c r="G970" s="44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44"/>
      <c r="B971" s="44"/>
      <c r="C971" s="44"/>
      <c r="D971" s="44"/>
      <c r="E971" s="44"/>
      <c r="F971" s="44"/>
      <c r="G971" s="44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44"/>
      <c r="B972" s="44"/>
      <c r="C972" s="44"/>
      <c r="D972" s="44"/>
      <c r="E972" s="44"/>
      <c r="F972" s="44"/>
      <c r="G972" s="44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44"/>
      <c r="B973" s="44"/>
      <c r="C973" s="44"/>
      <c r="D973" s="44"/>
      <c r="E973" s="44"/>
      <c r="F973" s="44"/>
      <c r="G973" s="44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44"/>
      <c r="B974" s="44"/>
      <c r="C974" s="44"/>
      <c r="D974" s="44"/>
      <c r="E974" s="44"/>
      <c r="F974" s="44"/>
      <c r="G974" s="44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44"/>
      <c r="B975" s="44"/>
      <c r="C975" s="44"/>
      <c r="D975" s="44"/>
      <c r="E975" s="44"/>
      <c r="F975" s="44"/>
      <c r="G975" s="44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44"/>
      <c r="B976" s="44"/>
      <c r="C976" s="44"/>
      <c r="D976" s="44"/>
      <c r="E976" s="44"/>
      <c r="F976" s="44"/>
      <c r="G976" s="44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44"/>
      <c r="B977" s="44"/>
      <c r="C977" s="44"/>
      <c r="D977" s="44"/>
      <c r="E977" s="44"/>
      <c r="F977" s="44"/>
      <c r="G977" s="44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44"/>
      <c r="B978" s="44"/>
      <c r="C978" s="44"/>
      <c r="D978" s="44"/>
      <c r="E978" s="44"/>
      <c r="F978" s="44"/>
      <c r="G978" s="44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44"/>
      <c r="B979" s="44"/>
      <c r="C979" s="44"/>
      <c r="D979" s="44"/>
      <c r="E979" s="44"/>
      <c r="F979" s="44"/>
      <c r="G979" s="44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44"/>
      <c r="B980" s="44"/>
      <c r="C980" s="44"/>
      <c r="D980" s="44"/>
      <c r="E980" s="44"/>
      <c r="F980" s="44"/>
      <c r="G980" s="44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44"/>
      <c r="B981" s="44"/>
      <c r="C981" s="44"/>
      <c r="D981" s="44"/>
      <c r="E981" s="44"/>
      <c r="F981" s="44"/>
      <c r="G981" s="44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44"/>
      <c r="B982" s="44"/>
      <c r="C982" s="44"/>
      <c r="D982" s="44"/>
      <c r="E982" s="44"/>
      <c r="F982" s="44"/>
      <c r="G982" s="44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44"/>
      <c r="B983" s="44"/>
      <c r="C983" s="44"/>
      <c r="D983" s="44"/>
      <c r="E983" s="44"/>
      <c r="F983" s="44"/>
      <c r="G983" s="44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44"/>
      <c r="B984" s="44"/>
      <c r="C984" s="44"/>
      <c r="D984" s="44"/>
      <c r="E984" s="44"/>
      <c r="F984" s="44"/>
      <c r="G984" s="44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44"/>
      <c r="B985" s="44"/>
      <c r="C985" s="44"/>
      <c r="D985" s="44"/>
      <c r="E985" s="44"/>
      <c r="F985" s="44"/>
      <c r="G985" s="44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44"/>
      <c r="B986" s="44"/>
      <c r="C986" s="44"/>
      <c r="D986" s="44"/>
      <c r="E986" s="44"/>
      <c r="F986" s="44"/>
      <c r="G986" s="44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44"/>
      <c r="B987" s="44"/>
      <c r="C987" s="44"/>
      <c r="D987" s="44"/>
      <c r="E987" s="44"/>
      <c r="F987" s="44"/>
      <c r="G987" s="44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44"/>
      <c r="B988" s="44"/>
      <c r="C988" s="44"/>
      <c r="D988" s="44"/>
      <c r="E988" s="44"/>
      <c r="F988" s="44"/>
      <c r="G988" s="44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44"/>
      <c r="B989" s="44"/>
      <c r="C989" s="44"/>
      <c r="D989" s="44"/>
      <c r="E989" s="44"/>
      <c r="F989" s="44"/>
      <c r="G989" s="44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44"/>
      <c r="B990" s="44"/>
      <c r="C990" s="44"/>
      <c r="D990" s="44"/>
      <c r="E990" s="44"/>
      <c r="F990" s="44"/>
      <c r="G990" s="44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44"/>
      <c r="B991" s="44"/>
      <c r="C991" s="44"/>
      <c r="D991" s="44"/>
      <c r="E991" s="44"/>
      <c r="F991" s="44"/>
      <c r="G991" s="44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44"/>
      <c r="B992" s="44"/>
      <c r="C992" s="44"/>
      <c r="D992" s="44"/>
      <c r="E992" s="44"/>
      <c r="F992" s="44"/>
      <c r="G992" s="44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44"/>
      <c r="B993" s="44"/>
      <c r="C993" s="44"/>
      <c r="D993" s="44"/>
      <c r="E993" s="44"/>
      <c r="F993" s="44"/>
      <c r="G993" s="44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44"/>
      <c r="B994" s="44"/>
      <c r="C994" s="44"/>
      <c r="D994" s="44"/>
      <c r="E994" s="44"/>
      <c r="F994" s="44"/>
      <c r="G994" s="44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44"/>
      <c r="B995" s="44"/>
      <c r="C995" s="44"/>
      <c r="D995" s="44"/>
      <c r="E995" s="44"/>
      <c r="F995" s="44"/>
      <c r="G995" s="44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44"/>
      <c r="B996" s="44"/>
      <c r="C996" s="44"/>
      <c r="D996" s="44"/>
      <c r="E996" s="44"/>
      <c r="F996" s="44"/>
      <c r="G996" s="44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44"/>
      <c r="B997" s="44"/>
      <c r="C997" s="44"/>
      <c r="D997" s="44"/>
      <c r="E997" s="44"/>
      <c r="F997" s="44"/>
      <c r="G997" s="44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44"/>
      <c r="B998" s="44"/>
      <c r="C998" s="44"/>
      <c r="D998" s="44"/>
      <c r="E998" s="44"/>
      <c r="F998" s="44"/>
      <c r="G998" s="44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44"/>
      <c r="B999" s="44"/>
      <c r="C999" s="44"/>
      <c r="D999" s="44"/>
      <c r="E999" s="44"/>
      <c r="F999" s="44"/>
      <c r="G999" s="44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44"/>
      <c r="B1000" s="44"/>
      <c r="C1000" s="44"/>
      <c r="D1000" s="44"/>
      <c r="E1000" s="44"/>
      <c r="F1000" s="44"/>
      <c r="G1000" s="44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867"/>
  <sheetViews>
    <sheetView workbookViewId="0">
      <pane ySplit="1" topLeftCell="A2" activePane="bottomLeft" state="frozen"/>
      <selection pane="bottomLeft" activeCell="B125" sqref="B125:L125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6" t="s">
        <v>716</v>
      </c>
      <c r="B1" s="96" t="s">
        <v>674</v>
      </c>
      <c r="C1" s="96" t="s">
        <v>675</v>
      </c>
      <c r="D1" s="96" t="s">
        <v>676</v>
      </c>
      <c r="E1" s="96" t="s">
        <v>677</v>
      </c>
      <c r="F1" s="96" t="s">
        <v>1</v>
      </c>
      <c r="G1" s="96" t="s">
        <v>3</v>
      </c>
      <c r="H1" s="96" t="s">
        <v>678</v>
      </c>
      <c r="I1" s="96" t="s">
        <v>2</v>
      </c>
      <c r="J1" s="96" t="s">
        <v>5</v>
      </c>
      <c r="K1" s="96" t="s">
        <v>679</v>
      </c>
      <c r="L1" s="96" t="s">
        <v>680</v>
      </c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27" ht="14.25" customHeight="1">
      <c r="A2" s="98" t="s">
        <v>716</v>
      </c>
      <c r="B2" s="50">
        <v>7</v>
      </c>
      <c r="C2" s="50">
        <v>27.96</v>
      </c>
      <c r="D2" s="50">
        <v>8</v>
      </c>
      <c r="E2" s="50">
        <v>743</v>
      </c>
      <c r="F2" s="51" t="str">
        <f>+VLOOKUP(E2,Participants!$A$1:$F$798,2,FALSE)</f>
        <v>Quentin Peterson</v>
      </c>
      <c r="G2" s="51" t="str">
        <f>+VLOOKUP(E2,Participants!$A$1:$F$798,4,FALSE)</f>
        <v>KIL</v>
      </c>
      <c r="H2" s="51" t="str">
        <f>+VLOOKUP(E2,Participants!$A$1:$F$798,5,FALSE)</f>
        <v>M</v>
      </c>
      <c r="I2" s="51">
        <f>+VLOOKUP(E2,Participants!$A$1:$F$798,3,FALSE)</f>
        <v>6</v>
      </c>
      <c r="J2" s="51" t="str">
        <f>+VLOOKUP(E2,Participants!$A$1:$G$798,7,FALSE)</f>
        <v>JV BOYS</v>
      </c>
      <c r="K2" s="51">
        <v>1</v>
      </c>
      <c r="L2" s="51">
        <v>10</v>
      </c>
    </row>
    <row r="3" spans="1:27" ht="14.25" customHeight="1">
      <c r="A3" s="98" t="s">
        <v>716</v>
      </c>
      <c r="B3" s="52">
        <v>10</v>
      </c>
      <c r="C3" s="52">
        <v>31.47</v>
      </c>
      <c r="D3" s="52">
        <v>1</v>
      </c>
      <c r="E3" s="52">
        <v>1362</v>
      </c>
      <c r="F3" s="12" t="str">
        <f>+VLOOKUP(E3,Participants!$A$1:$F$798,2,FALSE)</f>
        <v>Eric Wheeler</v>
      </c>
      <c r="G3" s="12" t="str">
        <f>+VLOOKUP(E3,Participants!$A$1:$F$798,4,FALSE)</f>
        <v>BFS</v>
      </c>
      <c r="H3" s="12" t="str">
        <f>+VLOOKUP(E3,Participants!$A$1:$F$798,5,FALSE)</f>
        <v>M</v>
      </c>
      <c r="I3" s="12">
        <f>+VLOOKUP(E3,Participants!$A$1:$F$798,3,FALSE)</f>
        <v>6</v>
      </c>
      <c r="J3" s="12" t="str">
        <f>+VLOOKUP(E3,Participants!$A$1:$G$798,7,FALSE)</f>
        <v>JV BOYS</v>
      </c>
      <c r="K3" s="12">
        <f>K2+1</f>
        <v>2</v>
      </c>
      <c r="L3" s="12">
        <v>8</v>
      </c>
    </row>
    <row r="4" spans="1:27" ht="14.25" customHeight="1">
      <c r="A4" s="98" t="s">
        <v>716</v>
      </c>
      <c r="B4" s="50">
        <v>9</v>
      </c>
      <c r="C4" s="50">
        <v>31.97</v>
      </c>
      <c r="D4" s="50">
        <v>2</v>
      </c>
      <c r="E4" s="50">
        <v>237</v>
      </c>
      <c r="F4" s="51" t="str">
        <f>+VLOOKUP(E4,Participants!$A$1:$F$798,2,FALSE)</f>
        <v>Santino Studeny</v>
      </c>
      <c r="G4" s="51" t="str">
        <f>+VLOOKUP(E4,Participants!$A$1:$F$798,4,FALSE)</f>
        <v>HCA</v>
      </c>
      <c r="H4" s="51" t="str">
        <f>+VLOOKUP(E4,Participants!$A$1:$F$798,5,FALSE)</f>
        <v>M</v>
      </c>
      <c r="I4" s="51">
        <f>+VLOOKUP(E4,Participants!$A$1:$F$798,3,FALSE)</f>
        <v>6</v>
      </c>
      <c r="J4" s="51" t="str">
        <f>+VLOOKUP(E4,Participants!$A$1:$G$798,7,FALSE)</f>
        <v>JV BOYS</v>
      </c>
      <c r="K4" s="12">
        <f t="shared" ref="K4:K27" si="0">K3+1</f>
        <v>3</v>
      </c>
      <c r="L4" s="51">
        <v>6</v>
      </c>
    </row>
    <row r="5" spans="1:27" ht="14.25" customHeight="1">
      <c r="A5" s="98" t="s">
        <v>716</v>
      </c>
      <c r="B5" s="50">
        <v>9</v>
      </c>
      <c r="C5" s="50">
        <v>32.520000000000003</v>
      </c>
      <c r="D5" s="50">
        <v>5</v>
      </c>
      <c r="E5" s="50">
        <v>1354</v>
      </c>
      <c r="F5" s="51" t="str">
        <f>+VLOOKUP(E5,Participants!$A$1:$F$798,2,FALSE)</f>
        <v>Kolten Kumer</v>
      </c>
      <c r="G5" s="51" t="str">
        <f>+VLOOKUP(E5,Participants!$A$1:$F$798,4,FALSE)</f>
        <v>BFS</v>
      </c>
      <c r="H5" s="51" t="str">
        <f>+VLOOKUP(E5,Participants!$A$1:$F$798,5,FALSE)</f>
        <v>M</v>
      </c>
      <c r="I5" s="51">
        <f>+VLOOKUP(E5,Participants!$A$1:$F$798,3,FALSE)</f>
        <v>5</v>
      </c>
      <c r="J5" s="51" t="str">
        <f>+VLOOKUP(E5,Participants!$A$1:$G$798,7,FALSE)</f>
        <v>JV BOYS</v>
      </c>
      <c r="K5" s="12">
        <f t="shared" si="0"/>
        <v>4</v>
      </c>
      <c r="L5" s="51">
        <v>5</v>
      </c>
    </row>
    <row r="6" spans="1:27" ht="14.25" customHeight="1">
      <c r="A6" s="98" t="s">
        <v>716</v>
      </c>
      <c r="B6" s="52">
        <v>8</v>
      </c>
      <c r="C6" s="52">
        <v>32.54</v>
      </c>
      <c r="D6" s="52">
        <v>5</v>
      </c>
      <c r="E6" s="52">
        <v>1361</v>
      </c>
      <c r="F6" s="12" t="str">
        <f>+VLOOKUP(E6,Participants!$A$1:$F$798,2,FALSE)</f>
        <v>Carter Trout</v>
      </c>
      <c r="G6" s="12" t="str">
        <f>+VLOOKUP(E6,Participants!$A$1:$F$798,4,FALSE)</f>
        <v>BFS</v>
      </c>
      <c r="H6" s="12" t="str">
        <f>+VLOOKUP(E6,Participants!$A$1:$F$798,5,FALSE)</f>
        <v>M</v>
      </c>
      <c r="I6" s="12">
        <f>+VLOOKUP(E6,Participants!$A$1:$F$798,3,FALSE)</f>
        <v>6</v>
      </c>
      <c r="J6" s="12" t="str">
        <f>+VLOOKUP(E6,Participants!$A$1:$G$798,7,FALSE)</f>
        <v>JV BOYS</v>
      </c>
      <c r="K6" s="12">
        <f t="shared" si="0"/>
        <v>5</v>
      </c>
      <c r="L6" s="12">
        <v>4</v>
      </c>
    </row>
    <row r="7" spans="1:27" ht="14.25" customHeight="1">
      <c r="A7" s="98" t="s">
        <v>716</v>
      </c>
      <c r="B7" s="50">
        <v>9</v>
      </c>
      <c r="C7" s="50">
        <v>32.880000000000003</v>
      </c>
      <c r="D7" s="50">
        <v>4</v>
      </c>
      <c r="E7" s="50">
        <v>1360</v>
      </c>
      <c r="F7" s="51" t="str">
        <f>+VLOOKUP(E7,Participants!$A$1:$F$798,2,FALSE)</f>
        <v>Enzo Pecararo</v>
      </c>
      <c r="G7" s="51" t="str">
        <f>+VLOOKUP(E7,Participants!$A$1:$F$798,4,FALSE)</f>
        <v>BFS</v>
      </c>
      <c r="H7" s="51" t="str">
        <f>+VLOOKUP(E7,Participants!$A$1:$F$798,5,FALSE)</f>
        <v>M</v>
      </c>
      <c r="I7" s="51">
        <f>+VLOOKUP(E7,Participants!$A$1:$F$798,3,FALSE)</f>
        <v>6</v>
      </c>
      <c r="J7" s="51" t="str">
        <f>+VLOOKUP(E7,Participants!$A$1:$G$798,7,FALSE)</f>
        <v>JV BOYS</v>
      </c>
      <c r="K7" s="12">
        <f t="shared" si="0"/>
        <v>6</v>
      </c>
      <c r="L7" s="51">
        <v>3</v>
      </c>
    </row>
    <row r="8" spans="1:27" ht="14.25" customHeight="1">
      <c r="A8" s="98" t="s">
        <v>716</v>
      </c>
      <c r="B8" s="52">
        <v>8</v>
      </c>
      <c r="C8" s="52">
        <v>32.99</v>
      </c>
      <c r="D8" s="52">
        <v>1</v>
      </c>
      <c r="E8" s="52">
        <v>852</v>
      </c>
      <c r="F8" s="12" t="str">
        <f>+VLOOKUP(E8,Participants!$A$1:$F$798,2,FALSE)</f>
        <v>Lucas Martin</v>
      </c>
      <c r="G8" s="12" t="str">
        <f>+VLOOKUP(E8,Participants!$A$1:$F$798,4,FALSE)</f>
        <v>GRE</v>
      </c>
      <c r="H8" s="12" t="str">
        <f>+VLOOKUP(E8,Participants!$A$1:$F$798,5,FALSE)</f>
        <v>M</v>
      </c>
      <c r="I8" s="12">
        <f>+VLOOKUP(E8,Participants!$A$1:$F$798,3,FALSE)</f>
        <v>5</v>
      </c>
      <c r="J8" s="12" t="str">
        <f>+VLOOKUP(E8,Participants!$A$1:$G$798,7,FALSE)</f>
        <v>JV BOYS</v>
      </c>
      <c r="K8" s="12">
        <f t="shared" si="0"/>
        <v>7</v>
      </c>
      <c r="L8" s="12">
        <v>2</v>
      </c>
    </row>
    <row r="9" spans="1:27" ht="14.25" customHeight="1">
      <c r="A9" s="98" t="s">
        <v>716</v>
      </c>
      <c r="B9" s="52">
        <v>10</v>
      </c>
      <c r="C9" s="52">
        <v>33.04</v>
      </c>
      <c r="D9" s="52">
        <v>2</v>
      </c>
      <c r="E9" s="52">
        <v>897</v>
      </c>
      <c r="F9" s="12" t="str">
        <f>+VLOOKUP(E9,Participants!$A$1:$F$798,2,FALSE)</f>
        <v>Christopher Kacsur</v>
      </c>
      <c r="G9" s="12" t="str">
        <f>+VLOOKUP(E9,Participants!$A$1:$F$798,4,FALSE)</f>
        <v>AGS</v>
      </c>
      <c r="H9" s="12" t="str">
        <f>+VLOOKUP(E9,Participants!$A$1:$F$798,5,FALSE)</f>
        <v>M</v>
      </c>
      <c r="I9" s="12">
        <f>+VLOOKUP(E9,Participants!$A$1:$F$798,3,FALSE)</f>
        <v>5</v>
      </c>
      <c r="J9" s="12" t="str">
        <f>+VLOOKUP(E9,Participants!$A$1:$G$798,7,FALSE)</f>
        <v>JV BOYS</v>
      </c>
      <c r="K9" s="12">
        <f t="shared" si="0"/>
        <v>8</v>
      </c>
      <c r="L9" s="12">
        <v>1</v>
      </c>
    </row>
    <row r="10" spans="1:27" ht="14.25" customHeight="1">
      <c r="A10" s="98" t="s">
        <v>716</v>
      </c>
      <c r="B10" s="52">
        <v>10</v>
      </c>
      <c r="C10" s="52">
        <v>33.21</v>
      </c>
      <c r="D10" s="52">
        <v>4</v>
      </c>
      <c r="E10" s="52">
        <v>737</v>
      </c>
      <c r="F10" s="12" t="str">
        <f>+VLOOKUP(E10,Participants!$A$1:$F$798,2,FALSE)</f>
        <v>Thomas Baier</v>
      </c>
      <c r="G10" s="12" t="str">
        <f>+VLOOKUP(E10,Participants!$A$1:$F$798,4,FALSE)</f>
        <v>KIL</v>
      </c>
      <c r="H10" s="12" t="str">
        <f>+VLOOKUP(E10,Participants!$A$1:$F$798,5,FALSE)</f>
        <v>M</v>
      </c>
      <c r="I10" s="12">
        <f>+VLOOKUP(E10,Participants!$A$1:$F$798,3,FALSE)</f>
        <v>6</v>
      </c>
      <c r="J10" s="12" t="str">
        <f>+VLOOKUP(E10,Participants!$A$1:$G$798,7,FALSE)</f>
        <v>JV BOYS</v>
      </c>
      <c r="K10" s="12">
        <f t="shared" si="0"/>
        <v>9</v>
      </c>
      <c r="L10" s="12"/>
    </row>
    <row r="11" spans="1:27" ht="14.25" customHeight="1">
      <c r="A11" s="98" t="s">
        <v>716</v>
      </c>
      <c r="B11" s="50">
        <v>7</v>
      </c>
      <c r="C11" s="50">
        <v>33.28</v>
      </c>
      <c r="D11" s="50">
        <v>3</v>
      </c>
      <c r="E11" s="50">
        <v>1221</v>
      </c>
      <c r="F11" s="51" t="str">
        <f>+VLOOKUP(E11,Participants!$A$1:$F$798,2,FALSE)</f>
        <v>Jack Leyenaar</v>
      </c>
      <c r="G11" s="51" t="str">
        <f>+VLOOKUP(E11,Participants!$A$1:$F$798,4,FALSE)</f>
        <v>AAC</v>
      </c>
      <c r="H11" s="51" t="str">
        <f>+VLOOKUP(E11,Participants!$A$1:$F$798,5,FALSE)</f>
        <v>M</v>
      </c>
      <c r="I11" s="51">
        <f>+VLOOKUP(E11,Participants!$A$1:$F$798,3,FALSE)</f>
        <v>6</v>
      </c>
      <c r="J11" s="51" t="str">
        <f>+VLOOKUP(E11,Participants!$A$1:$G$798,7,FALSE)</f>
        <v>JV BOYS</v>
      </c>
      <c r="K11" s="12">
        <f t="shared" si="0"/>
        <v>10</v>
      </c>
      <c r="L11" s="51"/>
    </row>
    <row r="12" spans="1:27" ht="14.25" customHeight="1">
      <c r="A12" s="98" t="s">
        <v>716</v>
      </c>
      <c r="B12" s="52">
        <v>8</v>
      </c>
      <c r="C12" s="52">
        <v>34.909999999999997</v>
      </c>
      <c r="D12" s="52">
        <v>3</v>
      </c>
      <c r="E12" s="52">
        <v>168</v>
      </c>
      <c r="F12" s="12" t="str">
        <f>+VLOOKUP(E12,Participants!$A$1:$F$798,2,FALSE)</f>
        <v>Cortez Boyce</v>
      </c>
      <c r="G12" s="12" t="str">
        <f>+VLOOKUP(E12,Participants!$A$1:$F$798,4,FALSE)</f>
        <v>NCA</v>
      </c>
      <c r="H12" s="12" t="str">
        <f>+VLOOKUP(E12,Participants!$A$1:$F$798,5,FALSE)</f>
        <v>M</v>
      </c>
      <c r="I12" s="12">
        <f>+VLOOKUP(E12,Participants!$A$1:$F$798,3,FALSE)</f>
        <v>5</v>
      </c>
      <c r="J12" s="12" t="str">
        <f>+VLOOKUP(E12,Participants!$A$1:$G$798,7,FALSE)</f>
        <v>JV BOYS</v>
      </c>
      <c r="K12" s="12">
        <f t="shared" si="0"/>
        <v>11</v>
      </c>
      <c r="L12" s="12"/>
    </row>
    <row r="13" spans="1:27" ht="14.25" customHeight="1">
      <c r="A13" s="98" t="s">
        <v>716</v>
      </c>
      <c r="B13" s="50">
        <v>9</v>
      </c>
      <c r="C13" s="50">
        <v>35.1</v>
      </c>
      <c r="D13" s="50">
        <v>1</v>
      </c>
      <c r="E13" s="50">
        <v>899</v>
      </c>
      <c r="F13" s="51" t="str">
        <f>+VLOOKUP(E13,Participants!$A$1:$F$798,2,FALSE)</f>
        <v>Nicholas Rohrdanz</v>
      </c>
      <c r="G13" s="51" t="str">
        <f>+VLOOKUP(E13,Participants!$A$1:$F$798,4,FALSE)</f>
        <v>AGS</v>
      </c>
      <c r="H13" s="51" t="str">
        <f>+VLOOKUP(E13,Participants!$A$1:$F$798,5,FALSE)</f>
        <v>M</v>
      </c>
      <c r="I13" s="51">
        <f>+VLOOKUP(E13,Participants!$A$1:$F$798,3,FALSE)</f>
        <v>5</v>
      </c>
      <c r="J13" s="51" t="str">
        <f>+VLOOKUP(E13,Participants!$A$1:$G$798,7,FALSE)</f>
        <v>JV BOYS</v>
      </c>
      <c r="K13" s="12">
        <f t="shared" si="0"/>
        <v>12</v>
      </c>
      <c r="L13" s="51"/>
    </row>
    <row r="14" spans="1:27" ht="14.25" customHeight="1">
      <c r="A14" s="98" t="s">
        <v>716</v>
      </c>
      <c r="B14" s="52">
        <v>8</v>
      </c>
      <c r="C14" s="52">
        <v>35.15</v>
      </c>
      <c r="D14" s="52">
        <v>4</v>
      </c>
      <c r="E14" s="52">
        <v>902</v>
      </c>
      <c r="F14" s="12" t="str">
        <f>+VLOOKUP(E14,Participants!$A$1:$F$798,2,FALSE)</f>
        <v>Lucas Wertelet</v>
      </c>
      <c r="G14" s="12" t="str">
        <f>+VLOOKUP(E14,Participants!$A$1:$F$798,4,FALSE)</f>
        <v>AGS</v>
      </c>
      <c r="H14" s="12" t="str">
        <f>+VLOOKUP(E14,Participants!$A$1:$F$798,5,FALSE)</f>
        <v>M</v>
      </c>
      <c r="I14" s="12">
        <f>+VLOOKUP(E14,Participants!$A$1:$F$798,3,FALSE)</f>
        <v>5</v>
      </c>
      <c r="J14" s="12" t="str">
        <f>+VLOOKUP(E14,Participants!$A$1:$G$798,7,FALSE)</f>
        <v>JV BOYS</v>
      </c>
      <c r="K14" s="12">
        <f t="shared" si="0"/>
        <v>13</v>
      </c>
      <c r="L14" s="12"/>
    </row>
    <row r="15" spans="1:27" ht="14.25" customHeight="1">
      <c r="A15" s="98" t="s">
        <v>716</v>
      </c>
      <c r="B15" s="52">
        <v>8</v>
      </c>
      <c r="C15" s="52">
        <v>35.17</v>
      </c>
      <c r="D15" s="52">
        <v>7</v>
      </c>
      <c r="E15" s="52">
        <v>1357</v>
      </c>
      <c r="F15" s="12" t="str">
        <f>+VLOOKUP(E15,Participants!$A$1:$F$798,2,FALSE)</f>
        <v>Isaiah Thomas</v>
      </c>
      <c r="G15" s="12" t="str">
        <f>+VLOOKUP(E15,Participants!$A$1:$F$798,4,FALSE)</f>
        <v>BFS</v>
      </c>
      <c r="H15" s="12" t="str">
        <f>+VLOOKUP(E15,Participants!$A$1:$F$798,5,FALSE)</f>
        <v>M</v>
      </c>
      <c r="I15" s="12">
        <f>+VLOOKUP(E15,Participants!$A$1:$F$798,3,FALSE)</f>
        <v>6</v>
      </c>
      <c r="J15" s="12" t="str">
        <f>+VLOOKUP(E15,Participants!$A$1:$G$798,7,FALSE)</f>
        <v>JV BOYS</v>
      </c>
      <c r="K15" s="12">
        <f t="shared" si="0"/>
        <v>14</v>
      </c>
      <c r="L15" s="12"/>
    </row>
    <row r="16" spans="1:27" ht="14.25" customHeight="1">
      <c r="A16" s="98" t="s">
        <v>716</v>
      </c>
      <c r="B16" s="52">
        <v>8</v>
      </c>
      <c r="C16" s="52">
        <v>35.42</v>
      </c>
      <c r="D16" s="52">
        <v>6</v>
      </c>
      <c r="E16" s="52">
        <v>755</v>
      </c>
      <c r="F16" s="12" t="str">
        <f>+VLOOKUP(E16,Participants!$A$1:$F$798,2,FALSE)</f>
        <v>Jack Masuga</v>
      </c>
      <c r="G16" s="12" t="str">
        <f>+VLOOKUP(E16,Participants!$A$1:$F$798,4,FALSE)</f>
        <v>KIL</v>
      </c>
      <c r="H16" s="12" t="str">
        <f>+VLOOKUP(E16,Participants!$A$1:$F$798,5,FALSE)</f>
        <v>M</v>
      </c>
      <c r="I16" s="12">
        <f>+VLOOKUP(E16,Participants!$A$1:$F$798,3,FALSE)</f>
        <v>6</v>
      </c>
      <c r="J16" s="12" t="str">
        <f>+VLOOKUP(E16,Participants!$A$1:$G$798,7,FALSE)</f>
        <v>JV BOYS</v>
      </c>
      <c r="K16" s="12">
        <f t="shared" si="0"/>
        <v>15</v>
      </c>
      <c r="L16" s="12"/>
    </row>
    <row r="17" spans="1:12" ht="14.25" customHeight="1">
      <c r="A17" s="98" t="s">
        <v>716</v>
      </c>
      <c r="B17" s="50">
        <v>7</v>
      </c>
      <c r="C17" s="50">
        <v>36.21</v>
      </c>
      <c r="D17" s="50">
        <v>7</v>
      </c>
      <c r="E17" s="50">
        <v>487</v>
      </c>
      <c r="F17" s="51" t="str">
        <f>+VLOOKUP(E17,Participants!$A$1:$F$798,2,FALSE)</f>
        <v>Derek Ricciardella</v>
      </c>
      <c r="G17" s="51" t="str">
        <f>+VLOOKUP(E17,Participants!$A$1:$F$798,4,FALSE)</f>
        <v>BCS</v>
      </c>
      <c r="H17" s="51" t="str">
        <f>+VLOOKUP(E17,Participants!$A$1:$F$798,5,FALSE)</f>
        <v>M</v>
      </c>
      <c r="I17" s="51">
        <f>+VLOOKUP(E17,Participants!$A$1:$F$798,3,FALSE)</f>
        <v>6</v>
      </c>
      <c r="J17" s="51" t="str">
        <f>+VLOOKUP(E17,Participants!$A$1:$G$798,7,FALSE)</f>
        <v>JV BOYS</v>
      </c>
      <c r="K17" s="12">
        <f t="shared" si="0"/>
        <v>16</v>
      </c>
      <c r="L17" s="51"/>
    </row>
    <row r="18" spans="1:12" ht="14.25" customHeight="1">
      <c r="A18" s="98" t="s">
        <v>716</v>
      </c>
      <c r="B18" s="50">
        <v>7</v>
      </c>
      <c r="C18" s="50">
        <v>37.07</v>
      </c>
      <c r="D18" s="50">
        <v>4</v>
      </c>
      <c r="E18" s="50">
        <v>1358</v>
      </c>
      <c r="F18" s="51" t="str">
        <f>+VLOOKUP(E18,Participants!$A$1:$F$798,2,FALSE)</f>
        <v>Wes Sachar</v>
      </c>
      <c r="G18" s="51" t="str">
        <f>+VLOOKUP(E18,Participants!$A$1:$F$798,4,FALSE)</f>
        <v>BFS</v>
      </c>
      <c r="H18" s="51" t="str">
        <f>+VLOOKUP(E18,Participants!$A$1:$F$798,5,FALSE)</f>
        <v>M</v>
      </c>
      <c r="I18" s="51">
        <f>+VLOOKUP(E18,Participants!$A$1:$F$798,3,FALSE)</f>
        <v>6</v>
      </c>
      <c r="J18" s="51" t="str">
        <f>+VLOOKUP(E18,Participants!$A$1:$G$798,7,FALSE)</f>
        <v>JV BOYS</v>
      </c>
      <c r="K18" s="12">
        <f t="shared" si="0"/>
        <v>17</v>
      </c>
      <c r="L18" s="51"/>
    </row>
    <row r="19" spans="1:12" ht="14.25" customHeight="1">
      <c r="A19" s="98" t="s">
        <v>716</v>
      </c>
      <c r="B19" s="52">
        <v>8</v>
      </c>
      <c r="C19" s="52">
        <v>37.81</v>
      </c>
      <c r="D19" s="52">
        <v>2</v>
      </c>
      <c r="E19" s="52">
        <v>227</v>
      </c>
      <c r="F19" s="12" t="str">
        <f>+VLOOKUP(E19,Participants!$A$1:$F$798,2,FALSE)</f>
        <v>Joe Meissner</v>
      </c>
      <c r="G19" s="12" t="str">
        <f>+VLOOKUP(E19,Participants!$A$1:$F$798,4,FALSE)</f>
        <v>HCA</v>
      </c>
      <c r="H19" s="12" t="str">
        <f>+VLOOKUP(E19,Participants!$A$1:$F$798,5,FALSE)</f>
        <v>M</v>
      </c>
      <c r="I19" s="12">
        <f>+VLOOKUP(E19,Participants!$A$1:$F$798,3,FALSE)</f>
        <v>6</v>
      </c>
      <c r="J19" s="12" t="str">
        <f>+VLOOKUP(E19,Participants!$A$1:$G$798,7,FALSE)</f>
        <v>JV BOYS</v>
      </c>
      <c r="K19" s="12">
        <f t="shared" si="0"/>
        <v>18</v>
      </c>
      <c r="L19" s="12"/>
    </row>
    <row r="20" spans="1:12" ht="14.25" customHeight="1">
      <c r="A20" s="98" t="s">
        <v>716</v>
      </c>
      <c r="B20" s="50">
        <v>9</v>
      </c>
      <c r="C20" s="50">
        <v>37.89</v>
      </c>
      <c r="D20" s="50">
        <v>3</v>
      </c>
      <c r="E20" s="50">
        <v>1432</v>
      </c>
      <c r="F20" s="51" t="str">
        <f>+VLOOKUP(E20,Participants!$A$1:$F$798,2,FALSE)</f>
        <v>Luke Martin</v>
      </c>
      <c r="G20" s="51" t="str">
        <f>+VLOOKUP(E20,Participants!$A$1:$F$798,4,FALSE)</f>
        <v>SSPP</v>
      </c>
      <c r="H20" s="51" t="str">
        <f>+VLOOKUP(E20,Participants!$A$1:$F$798,5,FALSE)</f>
        <v>M</v>
      </c>
      <c r="I20" s="51">
        <f>+VLOOKUP(E20,Participants!$A$1:$F$798,3,FALSE)</f>
        <v>5</v>
      </c>
      <c r="J20" s="51" t="str">
        <f>+VLOOKUP(E20,Participants!$A$1:$G$798,7,FALSE)</f>
        <v>JV BOYS</v>
      </c>
      <c r="K20" s="12">
        <f t="shared" si="0"/>
        <v>19</v>
      </c>
      <c r="L20" s="51"/>
    </row>
    <row r="21" spans="1:12" ht="14.25" customHeight="1">
      <c r="A21" s="98" t="s">
        <v>716</v>
      </c>
      <c r="B21" s="50">
        <v>7</v>
      </c>
      <c r="C21" s="50">
        <v>38.14</v>
      </c>
      <c r="D21" s="50">
        <v>2</v>
      </c>
      <c r="E21" s="50">
        <v>892</v>
      </c>
      <c r="F21" s="51" t="str">
        <f>+VLOOKUP(E21,Participants!$A$1:$F$798,2,FALSE)</f>
        <v>Joseph Davoli</v>
      </c>
      <c r="G21" s="51" t="str">
        <f>+VLOOKUP(E21,Participants!$A$1:$F$798,4,FALSE)</f>
        <v>AGS</v>
      </c>
      <c r="H21" s="51" t="str">
        <f>+VLOOKUP(E21,Participants!$A$1:$F$798,5,FALSE)</f>
        <v>M</v>
      </c>
      <c r="I21" s="51">
        <f>+VLOOKUP(E21,Participants!$A$1:$F$798,3,FALSE)</f>
        <v>5</v>
      </c>
      <c r="J21" s="51" t="str">
        <f>+VLOOKUP(E21,Participants!$A$1:$G$798,7,FALSE)</f>
        <v>JV BOYS</v>
      </c>
      <c r="K21" s="12">
        <f t="shared" si="0"/>
        <v>20</v>
      </c>
      <c r="L21" s="51"/>
    </row>
    <row r="22" spans="1:12" ht="14.25" customHeight="1">
      <c r="A22" s="98" t="s">
        <v>716</v>
      </c>
      <c r="B22" s="52">
        <v>8</v>
      </c>
      <c r="C22" s="52">
        <v>38.549999999999997</v>
      </c>
      <c r="D22" s="52">
        <v>8</v>
      </c>
      <c r="E22" s="52">
        <v>1441</v>
      </c>
      <c r="F22" s="12" t="str">
        <f>+VLOOKUP(E22,Participants!$A$1:$F$798,2,FALSE)</f>
        <v>Jake Liller</v>
      </c>
      <c r="G22" s="12" t="str">
        <f>+VLOOKUP(E22,Participants!$A$1:$F$798,4,FALSE)</f>
        <v>SSPP</v>
      </c>
      <c r="H22" s="12" t="str">
        <f>+VLOOKUP(E22,Participants!$A$1:$F$798,5,FALSE)</f>
        <v>M</v>
      </c>
      <c r="I22" s="12">
        <f>+VLOOKUP(E22,Participants!$A$1:$F$798,3,FALSE)</f>
        <v>5</v>
      </c>
      <c r="J22" s="12" t="str">
        <f>+VLOOKUP(E22,Participants!$A$1:$G$798,7,FALSE)</f>
        <v>JV BOYS</v>
      </c>
      <c r="K22" s="12">
        <f t="shared" si="0"/>
        <v>21</v>
      </c>
      <c r="L22" s="12"/>
    </row>
    <row r="23" spans="1:12" ht="14.25" customHeight="1">
      <c r="A23" s="98" t="s">
        <v>716</v>
      </c>
      <c r="B23" s="52">
        <v>10</v>
      </c>
      <c r="C23" s="52">
        <v>40.36</v>
      </c>
      <c r="D23" s="52">
        <v>3</v>
      </c>
      <c r="E23" s="52">
        <v>1359</v>
      </c>
      <c r="F23" s="12" t="str">
        <f>+VLOOKUP(E23,Participants!$A$1:$F$798,2,FALSE)</f>
        <v>Zachary Lehman</v>
      </c>
      <c r="G23" s="12" t="str">
        <f>+VLOOKUP(E23,Participants!$A$1:$F$798,4,FALSE)</f>
        <v>BFS</v>
      </c>
      <c r="H23" s="12" t="str">
        <f>+VLOOKUP(E23,Participants!$A$1:$F$798,5,FALSE)</f>
        <v>M</v>
      </c>
      <c r="I23" s="12">
        <f>+VLOOKUP(E23,Participants!$A$1:$F$798,3,FALSE)</f>
        <v>6</v>
      </c>
      <c r="J23" s="12" t="str">
        <f>+VLOOKUP(E23,Participants!$A$1:$G$798,7,FALSE)</f>
        <v>JV BOYS</v>
      </c>
      <c r="K23" s="12">
        <f t="shared" si="0"/>
        <v>22</v>
      </c>
      <c r="L23" s="12"/>
    </row>
    <row r="24" spans="1:12" ht="14.25" customHeight="1">
      <c r="A24" s="98" t="s">
        <v>716</v>
      </c>
      <c r="B24" s="50">
        <v>7</v>
      </c>
      <c r="C24" s="50">
        <v>41.34</v>
      </c>
      <c r="D24" s="50">
        <v>6</v>
      </c>
      <c r="E24" s="50">
        <v>733</v>
      </c>
      <c r="F24" s="51" t="str">
        <f>+VLOOKUP(E24,Participants!$A$1:$F$798,2,FALSE)</f>
        <v>Michael Scaltz</v>
      </c>
      <c r="G24" s="51" t="str">
        <f>+VLOOKUP(E24,Participants!$A$1:$F$798,4,FALSE)</f>
        <v>KIL</v>
      </c>
      <c r="H24" s="51" t="str">
        <f>+VLOOKUP(E24,Participants!$A$1:$F$798,5,FALSE)</f>
        <v>M</v>
      </c>
      <c r="I24" s="51">
        <f>+VLOOKUP(E24,Participants!$A$1:$F$798,3,FALSE)</f>
        <v>5</v>
      </c>
      <c r="J24" s="51" t="str">
        <f>+VLOOKUP(E24,Participants!$A$1:$G$798,7,FALSE)</f>
        <v>JV BOYS</v>
      </c>
      <c r="K24" s="12">
        <f t="shared" si="0"/>
        <v>23</v>
      </c>
      <c r="L24" s="51"/>
    </row>
    <row r="25" spans="1:12" ht="14.25" customHeight="1">
      <c r="A25" s="98" t="s">
        <v>716</v>
      </c>
      <c r="B25" s="50">
        <v>7</v>
      </c>
      <c r="C25" s="50">
        <v>42.22</v>
      </c>
      <c r="D25" s="50">
        <v>1</v>
      </c>
      <c r="E25" s="50">
        <v>854</v>
      </c>
      <c r="F25" s="51" t="str">
        <f>+VLOOKUP(E25,Participants!$A$1:$F$798,2,FALSE)</f>
        <v>Dylan Sparacino</v>
      </c>
      <c r="G25" s="51" t="str">
        <f>+VLOOKUP(E25,Participants!$A$1:$F$798,4,FALSE)</f>
        <v>GRE</v>
      </c>
      <c r="H25" s="51" t="str">
        <f>+VLOOKUP(E25,Participants!$A$1:$F$798,5,FALSE)</f>
        <v>M</v>
      </c>
      <c r="I25" s="51">
        <f>+VLOOKUP(E25,Participants!$A$1:$F$798,3,FALSE)</f>
        <v>5</v>
      </c>
      <c r="J25" s="51" t="str">
        <f>+VLOOKUP(E25,Participants!$A$1:$G$798,7,FALSE)</f>
        <v>JV BOYS</v>
      </c>
      <c r="K25" s="12">
        <f t="shared" si="0"/>
        <v>24</v>
      </c>
      <c r="L25" s="51"/>
    </row>
    <row r="26" spans="1:12" ht="14.25" customHeight="1">
      <c r="A26" s="98" t="s">
        <v>716</v>
      </c>
      <c r="B26" s="52">
        <v>10</v>
      </c>
      <c r="C26" s="52">
        <v>45.38</v>
      </c>
      <c r="D26" s="52">
        <v>5</v>
      </c>
      <c r="E26" s="52">
        <v>1350</v>
      </c>
      <c r="F26" s="12" t="str">
        <f>+VLOOKUP(E26,Participants!$A$1:$F$798,2,FALSE)</f>
        <v>Moe Kennedy</v>
      </c>
      <c r="G26" s="12" t="str">
        <f>+VLOOKUP(E26,Participants!$A$1:$F$798,4,FALSE)</f>
        <v>BFS</v>
      </c>
      <c r="H26" s="12" t="str">
        <f>+VLOOKUP(E26,Participants!$A$1:$F$798,5,FALSE)</f>
        <v>M</v>
      </c>
      <c r="I26" s="12">
        <f>+VLOOKUP(E26,Participants!$A$1:$F$798,3,FALSE)</f>
        <v>5</v>
      </c>
      <c r="J26" s="12" t="str">
        <f>+VLOOKUP(E26,Participants!$A$1:$G$798,7,FALSE)</f>
        <v>JV BOYS</v>
      </c>
      <c r="K26" s="12">
        <f t="shared" si="0"/>
        <v>25</v>
      </c>
      <c r="L26" s="12"/>
    </row>
    <row r="27" spans="1:12" ht="14.25" customHeight="1">
      <c r="A27" s="98" t="s">
        <v>716</v>
      </c>
      <c r="B27" s="50">
        <v>7</v>
      </c>
      <c r="C27" s="50">
        <v>48.48</v>
      </c>
      <c r="D27" s="50">
        <v>5</v>
      </c>
      <c r="E27" s="50">
        <v>642</v>
      </c>
      <c r="F27" s="51" t="str">
        <f>+VLOOKUP(E27,Participants!$A$1:$F$798,2,FALSE)</f>
        <v>John Norberg</v>
      </c>
      <c r="G27" s="51" t="str">
        <f>+VLOOKUP(E27,Participants!$A$1:$F$798,4,FALSE)</f>
        <v>SJS</v>
      </c>
      <c r="H27" s="51" t="str">
        <f>+VLOOKUP(E27,Participants!$A$1:$F$798,5,FALSE)</f>
        <v>M</v>
      </c>
      <c r="I27" s="51">
        <f>+VLOOKUP(E27,Participants!$A$1:$F$798,3,FALSE)</f>
        <v>5</v>
      </c>
      <c r="J27" s="51" t="str">
        <f>+VLOOKUP(E27,Participants!$A$1:$G$798,7,FALSE)</f>
        <v>JV BOYS</v>
      </c>
      <c r="K27" s="12">
        <f t="shared" si="0"/>
        <v>26</v>
      </c>
      <c r="L27" s="51"/>
    </row>
    <row r="28" spans="1:12" ht="14.25" customHeight="1">
      <c r="A28" s="98"/>
      <c r="B28" s="50"/>
      <c r="C28" s="50"/>
      <c r="D28" s="50"/>
      <c r="E28" s="50"/>
      <c r="F28" s="51"/>
      <c r="G28" s="51"/>
      <c r="H28" s="51"/>
      <c r="I28" s="51"/>
      <c r="J28" s="51"/>
      <c r="K28" s="51"/>
      <c r="L28" s="51"/>
    </row>
    <row r="29" spans="1:12" ht="14.25" customHeight="1">
      <c r="A29" s="98" t="s">
        <v>716</v>
      </c>
      <c r="B29" s="52">
        <v>6</v>
      </c>
      <c r="C29" s="52">
        <v>30.07</v>
      </c>
      <c r="D29" s="52">
        <v>4</v>
      </c>
      <c r="E29" s="52">
        <v>1373</v>
      </c>
      <c r="F29" s="12" t="str">
        <f>+VLOOKUP(E29,Participants!$A$1:$F$798,2,FALSE)</f>
        <v>Kate Mulzet</v>
      </c>
      <c r="G29" s="12" t="str">
        <f>+VLOOKUP(E29,Participants!$A$1:$F$798,4,FALSE)</f>
        <v>BFS</v>
      </c>
      <c r="H29" s="12" t="str">
        <f>+VLOOKUP(E29,Participants!$A$1:$F$798,5,FALSE)</f>
        <v>F</v>
      </c>
      <c r="I29" s="12">
        <f>+VLOOKUP(E29,Participants!$A$1:$F$798,3,FALSE)</f>
        <v>6</v>
      </c>
      <c r="J29" s="12" t="str">
        <f>+VLOOKUP(E29,Participants!$A$1:$G$798,7,FALSE)</f>
        <v>JV GIRLS</v>
      </c>
      <c r="K29" s="12">
        <v>1</v>
      </c>
      <c r="L29" s="12">
        <v>10</v>
      </c>
    </row>
    <row r="30" spans="1:12" ht="14.25" customHeight="1">
      <c r="A30" s="98" t="s">
        <v>716</v>
      </c>
      <c r="B30" s="50">
        <v>5</v>
      </c>
      <c r="C30" s="50">
        <v>30.32</v>
      </c>
      <c r="D30" s="50">
        <v>8</v>
      </c>
      <c r="E30" s="50">
        <v>606</v>
      </c>
      <c r="F30" s="51" t="str">
        <f>+VLOOKUP(E30,Participants!$A$1:$F$798,2,FALSE)</f>
        <v>Alana Eiler</v>
      </c>
      <c r="G30" s="51" t="str">
        <f>+VLOOKUP(E30,Participants!$A$1:$F$798,4,FALSE)</f>
        <v>BTA</v>
      </c>
      <c r="H30" s="51" t="str">
        <f>+VLOOKUP(E30,Participants!$A$1:$F$798,5,FALSE)</f>
        <v>F</v>
      </c>
      <c r="I30" s="51">
        <f>+VLOOKUP(E30,Participants!$A$1:$F$798,3,FALSE)</f>
        <v>6</v>
      </c>
      <c r="J30" s="51" t="str">
        <f>+VLOOKUP(E30,Participants!$A$1:$G$798,7,FALSE)</f>
        <v>JV GIRLS</v>
      </c>
      <c r="K30" s="51">
        <f>K29+1</f>
        <v>2</v>
      </c>
      <c r="L30" s="51">
        <v>8</v>
      </c>
    </row>
    <row r="31" spans="1:12" ht="14.25" customHeight="1">
      <c r="A31" s="98" t="s">
        <v>716</v>
      </c>
      <c r="B31" s="52">
        <v>4</v>
      </c>
      <c r="C31" s="52">
        <v>30.95</v>
      </c>
      <c r="D31" s="52">
        <v>6</v>
      </c>
      <c r="E31" s="52">
        <v>740</v>
      </c>
      <c r="F31" s="12" t="str">
        <f>+VLOOKUP(E31,Participants!$A$1:$F$798,2,FALSE)</f>
        <v>Mia Battalini</v>
      </c>
      <c r="G31" s="12" t="str">
        <f>+VLOOKUP(E31,Participants!$A$1:$F$798,4,FALSE)</f>
        <v>KIL</v>
      </c>
      <c r="H31" s="12" t="str">
        <f>+VLOOKUP(E31,Participants!$A$1:$F$798,5,FALSE)</f>
        <v>F</v>
      </c>
      <c r="I31" s="12">
        <f>+VLOOKUP(E31,Participants!$A$1:$F$798,3,FALSE)</f>
        <v>6</v>
      </c>
      <c r="J31" s="12" t="str">
        <f>+VLOOKUP(E31,Participants!$A$1:$G$798,7,FALSE)</f>
        <v>JV GIRLS</v>
      </c>
      <c r="K31" s="51">
        <f t="shared" ref="K31:K73" si="1">K30+1</f>
        <v>3</v>
      </c>
      <c r="L31" s="12">
        <v>6</v>
      </c>
    </row>
    <row r="32" spans="1:12" ht="14.25" customHeight="1">
      <c r="A32" s="98" t="s">
        <v>716</v>
      </c>
      <c r="B32" s="52">
        <v>6</v>
      </c>
      <c r="C32" s="52">
        <v>31.28</v>
      </c>
      <c r="D32" s="52">
        <v>5</v>
      </c>
      <c r="E32" s="52">
        <v>741</v>
      </c>
      <c r="F32" s="12" t="str">
        <f>+VLOOKUP(E32,Participants!$A$1:$F$798,2,FALSE)</f>
        <v>Mia Liscinsky</v>
      </c>
      <c r="G32" s="12" t="str">
        <f>+VLOOKUP(E32,Participants!$A$1:$F$798,4,FALSE)</f>
        <v>KIL</v>
      </c>
      <c r="H32" s="12" t="str">
        <f>+VLOOKUP(E32,Participants!$A$1:$F$798,5,FALSE)</f>
        <v>F</v>
      </c>
      <c r="I32" s="12">
        <f>+VLOOKUP(E32,Participants!$A$1:$F$798,3,FALSE)</f>
        <v>6</v>
      </c>
      <c r="J32" s="12" t="str">
        <f>+VLOOKUP(E32,Participants!$A$1:$G$798,7,FALSE)</f>
        <v>JV GIRLS</v>
      </c>
      <c r="K32" s="51">
        <f t="shared" si="1"/>
        <v>4</v>
      </c>
      <c r="L32" s="12">
        <v>5</v>
      </c>
    </row>
    <row r="33" spans="1:12" ht="14.25" customHeight="1">
      <c r="A33" s="98" t="s">
        <v>716</v>
      </c>
      <c r="B33" s="50">
        <v>3</v>
      </c>
      <c r="C33" s="50">
        <v>31.93</v>
      </c>
      <c r="D33" s="50">
        <v>2</v>
      </c>
      <c r="E33" s="50">
        <v>1234</v>
      </c>
      <c r="F33" s="51" t="str">
        <f>+VLOOKUP(E33,Participants!$A$1:$F$798,2,FALSE)</f>
        <v>Teresa Ravotti</v>
      </c>
      <c r="G33" s="51" t="str">
        <f>+VLOOKUP(E33,Participants!$A$1:$F$798,4,FALSE)</f>
        <v>AAC</v>
      </c>
      <c r="H33" s="51" t="str">
        <f>+VLOOKUP(E33,Participants!$A$1:$F$798,5,FALSE)</f>
        <v>F</v>
      </c>
      <c r="I33" s="51">
        <f>+VLOOKUP(E33,Participants!$A$1:$F$798,3,FALSE)</f>
        <v>6</v>
      </c>
      <c r="J33" s="51" t="str">
        <f>+VLOOKUP(E33,Participants!$A$1:$G$798,7,FALSE)</f>
        <v>JV GIRLS</v>
      </c>
      <c r="K33" s="51">
        <f t="shared" si="1"/>
        <v>5</v>
      </c>
      <c r="L33" s="51">
        <v>4</v>
      </c>
    </row>
    <row r="34" spans="1:12" ht="14.25" customHeight="1">
      <c r="A34" s="98" t="s">
        <v>716</v>
      </c>
      <c r="B34" s="50">
        <v>3</v>
      </c>
      <c r="C34" s="50">
        <v>31.98</v>
      </c>
      <c r="D34" s="50">
        <v>6</v>
      </c>
      <c r="E34" s="50">
        <v>757</v>
      </c>
      <c r="F34" s="51" t="str">
        <f>+VLOOKUP(E34,Participants!$A$1:$F$798,2,FALSE)</f>
        <v>Payton McElravy</v>
      </c>
      <c r="G34" s="51" t="str">
        <f>+VLOOKUP(E34,Participants!$A$1:$F$798,4,FALSE)</f>
        <v>KIL</v>
      </c>
      <c r="H34" s="51" t="str">
        <f>+VLOOKUP(E34,Participants!$A$1:$F$798,5,FALSE)</f>
        <v>F</v>
      </c>
      <c r="I34" s="51">
        <f>+VLOOKUP(E34,Participants!$A$1:$F$798,3,FALSE)</f>
        <v>6</v>
      </c>
      <c r="J34" s="51" t="str">
        <f>+VLOOKUP(E34,Participants!$A$1:$G$798,7,FALSE)</f>
        <v>JV GIRLS</v>
      </c>
      <c r="K34" s="51">
        <f t="shared" si="1"/>
        <v>6</v>
      </c>
      <c r="L34" s="51">
        <v>3</v>
      </c>
    </row>
    <row r="35" spans="1:12" ht="14.25" customHeight="1">
      <c r="A35" s="98" t="s">
        <v>716</v>
      </c>
      <c r="B35" s="52">
        <v>6</v>
      </c>
      <c r="C35" s="52">
        <v>32</v>
      </c>
      <c r="D35" s="52">
        <v>3</v>
      </c>
      <c r="E35" s="52">
        <v>221</v>
      </c>
      <c r="F35" s="12" t="str">
        <f>+VLOOKUP(E35,Participants!$A$1:$F$798,2,FALSE)</f>
        <v>Brigid Joyce</v>
      </c>
      <c r="G35" s="12" t="str">
        <f>+VLOOKUP(E35,Participants!$A$1:$F$798,4,FALSE)</f>
        <v>HCA</v>
      </c>
      <c r="H35" s="12" t="str">
        <f>+VLOOKUP(E35,Participants!$A$1:$F$798,5,FALSE)</f>
        <v>F</v>
      </c>
      <c r="I35" s="12">
        <f>+VLOOKUP(E35,Participants!$A$1:$F$798,3,FALSE)</f>
        <v>5</v>
      </c>
      <c r="J35" s="12" t="str">
        <f>+VLOOKUP(E35,Participants!$A$1:$G$798,7,FALSE)</f>
        <v>JV GIRLS</v>
      </c>
      <c r="K35" s="51">
        <f t="shared" si="1"/>
        <v>7</v>
      </c>
      <c r="L35" s="12">
        <v>2</v>
      </c>
    </row>
    <row r="36" spans="1:12" ht="14.25" customHeight="1">
      <c r="A36" s="98" t="s">
        <v>716</v>
      </c>
      <c r="B36" s="50">
        <v>5</v>
      </c>
      <c r="C36" s="50">
        <v>32.22</v>
      </c>
      <c r="D36" s="50">
        <v>4</v>
      </c>
      <c r="E36" s="50">
        <v>1370</v>
      </c>
      <c r="F36" s="51" t="str">
        <f>+VLOOKUP(E36,Participants!$A$1:$F$798,2,FALSE)</f>
        <v>Kaitlyn Lindenfelser</v>
      </c>
      <c r="G36" s="51" t="str">
        <f>+VLOOKUP(E36,Participants!$A$1:$F$798,4,FALSE)</f>
        <v>BFS</v>
      </c>
      <c r="H36" s="51" t="str">
        <f>+VLOOKUP(E36,Participants!$A$1:$F$798,5,FALSE)</f>
        <v>F</v>
      </c>
      <c r="I36" s="51">
        <f>+VLOOKUP(E36,Participants!$A$1:$F$798,3,FALSE)</f>
        <v>5</v>
      </c>
      <c r="J36" s="51" t="str">
        <f>+VLOOKUP(E36,Participants!$A$1:$G$798,7,FALSE)</f>
        <v>JV GIRLS</v>
      </c>
      <c r="K36" s="51">
        <f t="shared" si="1"/>
        <v>8</v>
      </c>
      <c r="L36" s="51">
        <v>1</v>
      </c>
    </row>
    <row r="37" spans="1:12" ht="14.25" customHeight="1">
      <c r="A37" s="98" t="s">
        <v>716</v>
      </c>
      <c r="B37" s="52">
        <v>4</v>
      </c>
      <c r="C37" s="52">
        <v>32.369999999999997</v>
      </c>
      <c r="D37" s="52">
        <v>8</v>
      </c>
      <c r="E37" s="52">
        <v>602</v>
      </c>
      <c r="F37" s="12" t="str">
        <f>+VLOOKUP(E37,Participants!$A$1:$F$798,2,FALSE)</f>
        <v>Ashlyn Murray</v>
      </c>
      <c r="G37" s="12" t="str">
        <f>+VLOOKUP(E37,Participants!$A$1:$F$798,4,FALSE)</f>
        <v>BTA</v>
      </c>
      <c r="H37" s="12" t="str">
        <f>+VLOOKUP(E37,Participants!$A$1:$F$798,5,FALSE)</f>
        <v>F</v>
      </c>
      <c r="I37" s="12">
        <f>+VLOOKUP(E37,Participants!$A$1:$F$798,3,FALSE)</f>
        <v>5</v>
      </c>
      <c r="J37" s="12" t="str">
        <f>+VLOOKUP(E37,Participants!$A$1:$G$798,7,FALSE)</f>
        <v>JV GIRLS</v>
      </c>
      <c r="K37" s="51">
        <f t="shared" si="1"/>
        <v>9</v>
      </c>
      <c r="L37" s="12"/>
    </row>
    <row r="38" spans="1:12" ht="14.25" customHeight="1">
      <c r="A38" s="98" t="s">
        <v>716</v>
      </c>
      <c r="B38" s="52">
        <v>2</v>
      </c>
      <c r="C38" s="52">
        <v>32.78</v>
      </c>
      <c r="D38" s="52">
        <v>6</v>
      </c>
      <c r="E38" s="52">
        <v>754</v>
      </c>
      <c r="F38" s="12" t="str">
        <f>+VLOOKUP(E38,Participants!$A$1:$F$798,2,FALSE)</f>
        <v>Sofie Rentz</v>
      </c>
      <c r="G38" s="12" t="str">
        <f>+VLOOKUP(E38,Participants!$A$1:$F$798,4,FALSE)</f>
        <v>KIL</v>
      </c>
      <c r="H38" s="12" t="str">
        <f>+VLOOKUP(E38,Participants!$A$1:$F$798,5,FALSE)</f>
        <v>F</v>
      </c>
      <c r="I38" s="12">
        <f>+VLOOKUP(E38,Participants!$A$1:$F$798,3,FALSE)</f>
        <v>6</v>
      </c>
      <c r="J38" s="12" t="str">
        <f>+VLOOKUP(E38,Participants!$A$1:$G$798,7,FALSE)</f>
        <v>JV GIRLS</v>
      </c>
      <c r="K38" s="51">
        <f t="shared" si="1"/>
        <v>10</v>
      </c>
      <c r="L38" s="12"/>
    </row>
    <row r="39" spans="1:12" ht="14.25" customHeight="1">
      <c r="A39" s="98" t="s">
        <v>716</v>
      </c>
      <c r="B39" s="52">
        <v>6</v>
      </c>
      <c r="C39" s="52">
        <v>33.35</v>
      </c>
      <c r="D39" s="52">
        <v>1</v>
      </c>
      <c r="E39" s="52">
        <v>170</v>
      </c>
      <c r="F39" s="12" t="str">
        <f>+VLOOKUP(E39,Participants!$A$1:$F$798,2,FALSE)</f>
        <v>Ellie Green</v>
      </c>
      <c r="G39" s="12" t="str">
        <f>+VLOOKUP(E39,Participants!$A$1:$F$798,4,FALSE)</f>
        <v>NCA</v>
      </c>
      <c r="H39" s="12" t="str">
        <f>+VLOOKUP(E39,Participants!$A$1:$F$798,5,FALSE)</f>
        <v>F</v>
      </c>
      <c r="I39" s="12">
        <f>+VLOOKUP(E39,Participants!$A$1:$F$798,3,FALSE)</f>
        <v>5</v>
      </c>
      <c r="J39" s="12" t="str">
        <f>+VLOOKUP(E39,Participants!$A$1:$G$798,7,FALSE)</f>
        <v>JV GIRLS</v>
      </c>
      <c r="K39" s="51">
        <f t="shared" si="1"/>
        <v>11</v>
      </c>
      <c r="L39" s="12"/>
    </row>
    <row r="40" spans="1:12" ht="14.25" customHeight="1">
      <c r="A40" s="98" t="s">
        <v>716</v>
      </c>
      <c r="B40" s="52">
        <v>4</v>
      </c>
      <c r="C40" s="52">
        <v>33.47</v>
      </c>
      <c r="D40" s="52">
        <v>4</v>
      </c>
      <c r="E40" s="52">
        <v>1377</v>
      </c>
      <c r="F40" s="12" t="str">
        <f>+VLOOKUP(E40,Participants!$A$1:$F$798,2,FALSE)</f>
        <v>Emma Schweikert</v>
      </c>
      <c r="G40" s="12" t="str">
        <f>+VLOOKUP(E40,Participants!$A$1:$F$798,4,FALSE)</f>
        <v>BFS</v>
      </c>
      <c r="H40" s="12" t="str">
        <f>+VLOOKUP(E40,Participants!$A$1:$F$798,5,FALSE)</f>
        <v>F</v>
      </c>
      <c r="I40" s="12">
        <f>+VLOOKUP(E40,Participants!$A$1:$F$798,3,FALSE)</f>
        <v>6</v>
      </c>
      <c r="J40" s="12" t="str">
        <f>+VLOOKUP(E40,Participants!$A$1:$G$798,7,FALSE)</f>
        <v>JV GIRLS</v>
      </c>
      <c r="K40" s="51">
        <f t="shared" si="1"/>
        <v>12</v>
      </c>
      <c r="L40" s="12"/>
    </row>
    <row r="41" spans="1:12" ht="14.25" customHeight="1">
      <c r="A41" s="98" t="s">
        <v>716</v>
      </c>
      <c r="B41" s="52">
        <v>2</v>
      </c>
      <c r="C41" s="52">
        <v>33.520000000000003</v>
      </c>
      <c r="D41" s="52">
        <v>8</v>
      </c>
      <c r="E41" s="52">
        <v>609</v>
      </c>
      <c r="F41" s="12" t="str">
        <f>+VLOOKUP(E41,Participants!$A$1:$F$798,2,FALSE)</f>
        <v>Kaylie Mitchell</v>
      </c>
      <c r="G41" s="12" t="str">
        <f>+VLOOKUP(E41,Participants!$A$1:$F$798,4,FALSE)</f>
        <v>BTA</v>
      </c>
      <c r="H41" s="12" t="str">
        <f>+VLOOKUP(E41,Participants!$A$1:$F$798,5,FALSE)</f>
        <v>F</v>
      </c>
      <c r="I41" s="12">
        <f>+VLOOKUP(E41,Participants!$A$1:$F$798,3,FALSE)</f>
        <v>6</v>
      </c>
      <c r="J41" s="12" t="str">
        <f>+VLOOKUP(E41,Participants!$A$1:$G$798,7,FALSE)</f>
        <v>JV GIRLS</v>
      </c>
      <c r="K41" s="51">
        <f t="shared" si="1"/>
        <v>13</v>
      </c>
      <c r="L41" s="12"/>
    </row>
    <row r="42" spans="1:12" ht="14.25" customHeight="1">
      <c r="A42" s="98" t="s">
        <v>716</v>
      </c>
      <c r="B42" s="52">
        <v>4</v>
      </c>
      <c r="C42" s="52">
        <v>33.659999999999997</v>
      </c>
      <c r="D42" s="52">
        <v>7</v>
      </c>
      <c r="E42" s="52">
        <v>969</v>
      </c>
      <c r="F42" s="12" t="str">
        <f>+VLOOKUP(E42,Participants!$A$1:$F$798,2,FALSE)</f>
        <v>Stiger Norah</v>
      </c>
      <c r="G42" s="12" t="str">
        <f>+VLOOKUP(E42,Participants!$A$1:$F$798,4,FALSE)</f>
        <v>CDT</v>
      </c>
      <c r="H42" s="12" t="str">
        <f>+VLOOKUP(E42,Participants!$A$1:$F$798,5,FALSE)</f>
        <v>F</v>
      </c>
      <c r="I42" s="12">
        <f>+VLOOKUP(E42,Participants!$A$1:$F$798,3,FALSE)</f>
        <v>5</v>
      </c>
      <c r="J42" s="12" t="str">
        <f>+VLOOKUP(E42,Participants!$A$1:$G$798,7,FALSE)</f>
        <v>JV GIRLS</v>
      </c>
      <c r="K42" s="51">
        <f t="shared" si="1"/>
        <v>14</v>
      </c>
      <c r="L42" s="12"/>
    </row>
    <row r="43" spans="1:12" ht="14.25" customHeight="1">
      <c r="A43" s="98" t="s">
        <v>716</v>
      </c>
      <c r="B43" s="50">
        <v>5</v>
      </c>
      <c r="C43" s="50">
        <v>34.9</v>
      </c>
      <c r="D43" s="50">
        <v>3</v>
      </c>
      <c r="E43" s="50">
        <v>230</v>
      </c>
      <c r="F43" s="51" t="str">
        <f>+VLOOKUP(E43,Participants!$A$1:$F$798,2,FALSE)</f>
        <v>Kathryn Rechtorik</v>
      </c>
      <c r="G43" s="51" t="str">
        <f>+VLOOKUP(E43,Participants!$A$1:$F$798,4,FALSE)</f>
        <v>HCA</v>
      </c>
      <c r="H43" s="51" t="str">
        <f>+VLOOKUP(E43,Participants!$A$1:$F$798,5,FALSE)</f>
        <v>F</v>
      </c>
      <c r="I43" s="51">
        <f>+VLOOKUP(E43,Participants!$A$1:$F$798,3,FALSE)</f>
        <v>6</v>
      </c>
      <c r="J43" s="51" t="str">
        <f>+VLOOKUP(E43,Participants!$A$1:$G$798,7,FALSE)</f>
        <v>JV GIRLS</v>
      </c>
      <c r="K43" s="51">
        <f t="shared" si="1"/>
        <v>15</v>
      </c>
      <c r="L43" s="51"/>
    </row>
    <row r="44" spans="1:12" ht="14.25" customHeight="1">
      <c r="A44" s="98" t="s">
        <v>716</v>
      </c>
      <c r="B44" s="50">
        <v>3</v>
      </c>
      <c r="C44" s="50">
        <v>34.96</v>
      </c>
      <c r="D44" s="50">
        <v>8</v>
      </c>
      <c r="E44" s="50">
        <v>604</v>
      </c>
      <c r="F44" s="51" t="str">
        <f>+VLOOKUP(E44,Participants!$A$1:$F$798,2,FALSE)</f>
        <v>Beckley Haught</v>
      </c>
      <c r="G44" s="51" t="str">
        <f>+VLOOKUP(E44,Participants!$A$1:$F$798,4,FALSE)</f>
        <v>BTA</v>
      </c>
      <c r="H44" s="51" t="str">
        <f>+VLOOKUP(E44,Participants!$A$1:$F$798,5,FALSE)</f>
        <v>F</v>
      </c>
      <c r="I44" s="51">
        <f>+VLOOKUP(E44,Participants!$A$1:$F$798,3,FALSE)</f>
        <v>5</v>
      </c>
      <c r="J44" s="51" t="str">
        <f>+VLOOKUP(E44,Participants!$A$1:$G$798,7,FALSE)</f>
        <v>JV GIRLS</v>
      </c>
      <c r="K44" s="51">
        <f t="shared" si="1"/>
        <v>16</v>
      </c>
      <c r="L44" s="51"/>
    </row>
    <row r="45" spans="1:12" ht="14.25" customHeight="1">
      <c r="A45" s="98" t="s">
        <v>716</v>
      </c>
      <c r="B45" s="50">
        <v>1</v>
      </c>
      <c r="C45" s="50">
        <v>35.08</v>
      </c>
      <c r="D45" s="50">
        <v>3</v>
      </c>
      <c r="E45" s="51">
        <v>232</v>
      </c>
      <c r="F45" s="51" t="str">
        <f>+VLOOKUP(E45,Participants!$A$1:$F$798,2,FALSE)</f>
        <v>Madeline Worgul</v>
      </c>
      <c r="G45" s="51" t="str">
        <f>+VLOOKUP(E45,Participants!$A$1:$F$798,4,FALSE)</f>
        <v>HCA</v>
      </c>
      <c r="H45" s="51" t="str">
        <f>+VLOOKUP(E45,Participants!$A$1:$F$798,5,FALSE)</f>
        <v>F</v>
      </c>
      <c r="I45" s="51">
        <f>+VLOOKUP(E45,Participants!$A$1:$F$798,3,FALSE)</f>
        <v>5</v>
      </c>
      <c r="J45" s="51" t="str">
        <f>+VLOOKUP(E45,Participants!$A$1:$G$798,7,FALSE)</f>
        <v>JV GIRLS</v>
      </c>
      <c r="K45" s="51">
        <f t="shared" si="1"/>
        <v>17</v>
      </c>
      <c r="L45" s="51"/>
    </row>
    <row r="46" spans="1:12" ht="14.25" customHeight="1">
      <c r="A46" s="98" t="s">
        <v>716</v>
      </c>
      <c r="B46" s="50">
        <v>1</v>
      </c>
      <c r="C46" s="50">
        <v>35.43</v>
      </c>
      <c r="D46" s="50">
        <v>7</v>
      </c>
      <c r="E46" s="50">
        <v>964</v>
      </c>
      <c r="F46" s="51" t="str">
        <f>+VLOOKUP(E46,Participants!$A$1:$F$798,2,FALSE)</f>
        <v>Grissom McKenzie</v>
      </c>
      <c r="G46" s="51" t="str">
        <f>+VLOOKUP(E46,Participants!$A$1:$F$798,4,FALSE)</f>
        <v>CDT</v>
      </c>
      <c r="H46" s="51" t="str">
        <f>+VLOOKUP(E46,Participants!$A$1:$F$798,5,FALSE)</f>
        <v>F</v>
      </c>
      <c r="I46" s="51">
        <f>+VLOOKUP(E46,Participants!$A$1:$F$798,3,FALSE)</f>
        <v>6</v>
      </c>
      <c r="J46" s="51" t="str">
        <f>+VLOOKUP(E46,Participants!$A$1:$G$798,7,FALSE)</f>
        <v>JV GIRLS</v>
      </c>
      <c r="K46" s="51">
        <f t="shared" si="1"/>
        <v>18</v>
      </c>
      <c r="L46" s="51"/>
    </row>
    <row r="47" spans="1:12" ht="14.25" customHeight="1">
      <c r="A47" s="98" t="s">
        <v>716</v>
      </c>
      <c r="B47" s="50">
        <v>3</v>
      </c>
      <c r="C47" s="50">
        <v>36.270000000000003</v>
      </c>
      <c r="D47" s="50">
        <v>7</v>
      </c>
      <c r="E47" s="50">
        <v>945</v>
      </c>
      <c r="F47" s="51" t="str">
        <f>+VLOOKUP(E47,Participants!$A$1:$F$798,2,FALSE)</f>
        <v>Adams Ellen</v>
      </c>
      <c r="G47" s="51" t="str">
        <f>+VLOOKUP(E47,Participants!$A$1:$F$798,4,FALSE)</f>
        <v>CDT</v>
      </c>
      <c r="H47" s="51" t="str">
        <f>+VLOOKUP(E47,Participants!$A$1:$F$798,5,FALSE)</f>
        <v>F</v>
      </c>
      <c r="I47" s="51">
        <f>+VLOOKUP(E47,Participants!$A$1:$F$798,3,FALSE)</f>
        <v>5</v>
      </c>
      <c r="J47" s="51" t="str">
        <f>+VLOOKUP(E47,Participants!$A$1:$G$798,7,FALSE)</f>
        <v>JV GIRLS</v>
      </c>
      <c r="K47" s="51">
        <f t="shared" si="1"/>
        <v>19</v>
      </c>
      <c r="L47" s="51"/>
    </row>
    <row r="48" spans="1:12" ht="14.25" customHeight="1">
      <c r="A48" s="98" t="s">
        <v>716</v>
      </c>
      <c r="B48" s="52">
        <v>2</v>
      </c>
      <c r="C48" s="52">
        <v>36.36</v>
      </c>
      <c r="D48" s="52">
        <v>4</v>
      </c>
      <c r="E48" s="52">
        <v>1380</v>
      </c>
      <c r="F48" s="12" t="str">
        <f>+VLOOKUP(E48,Participants!$A$1:$F$798,2,FALSE)</f>
        <v>Luciana Ganoza</v>
      </c>
      <c r="G48" s="12" t="str">
        <f>+VLOOKUP(E48,Participants!$A$1:$F$798,4,FALSE)</f>
        <v>BFS</v>
      </c>
      <c r="H48" s="12" t="str">
        <f>+VLOOKUP(E48,Participants!$A$1:$F$798,5,FALSE)</f>
        <v>F</v>
      </c>
      <c r="I48" s="12">
        <f>+VLOOKUP(E48,Participants!$A$1:$F$798,3,FALSE)</f>
        <v>6</v>
      </c>
      <c r="J48" s="12" t="str">
        <f>+VLOOKUP(E48,Participants!$A$1:$G$798,7,FALSE)</f>
        <v>JV GIRLS</v>
      </c>
      <c r="K48" s="51">
        <f t="shared" si="1"/>
        <v>20</v>
      </c>
      <c r="L48" s="12"/>
    </row>
    <row r="49" spans="1:12" ht="14.25" customHeight="1">
      <c r="A49" s="98" t="s">
        <v>716</v>
      </c>
      <c r="B49" s="50">
        <v>5</v>
      </c>
      <c r="C49" s="50">
        <v>36.6</v>
      </c>
      <c r="D49" s="50">
        <v>2</v>
      </c>
      <c r="E49" s="50">
        <v>887</v>
      </c>
      <c r="F49" s="51" t="str">
        <f>+VLOOKUP(E49,Participants!$A$1:$F$798,2,FALSE)</f>
        <v>Alexa Laepple</v>
      </c>
      <c r="G49" s="51" t="str">
        <f>+VLOOKUP(E49,Participants!$A$1:$F$798,4,FALSE)</f>
        <v>AGS</v>
      </c>
      <c r="H49" s="51" t="str">
        <f>+VLOOKUP(E49,Participants!$A$1:$F$798,5,FALSE)</f>
        <v>F</v>
      </c>
      <c r="I49" s="51">
        <f>+VLOOKUP(E49,Participants!$A$1:$F$798,3,FALSE)</f>
        <v>5</v>
      </c>
      <c r="J49" s="51" t="str">
        <f>+VLOOKUP(E49,Participants!$A$1:$G$798,7,FALSE)</f>
        <v>JV GIRLS</v>
      </c>
      <c r="K49" s="51">
        <f t="shared" si="1"/>
        <v>21</v>
      </c>
      <c r="L49" s="51"/>
    </row>
    <row r="50" spans="1:12" ht="14.25" customHeight="1">
      <c r="A50" s="98" t="s">
        <v>716</v>
      </c>
      <c r="B50" s="52">
        <v>4</v>
      </c>
      <c r="C50" s="52">
        <v>36.74</v>
      </c>
      <c r="D50" s="52">
        <v>2</v>
      </c>
      <c r="E50" s="52">
        <v>890</v>
      </c>
      <c r="F50" s="12" t="str">
        <f>+VLOOKUP(E50,Participants!$A$1:$F$798,2,FALSE)</f>
        <v>Emily Williams</v>
      </c>
      <c r="G50" s="12" t="str">
        <f>+VLOOKUP(E50,Participants!$A$1:$F$798,4,FALSE)</f>
        <v>AGS</v>
      </c>
      <c r="H50" s="12" t="str">
        <f>+VLOOKUP(E50,Participants!$A$1:$F$798,5,FALSE)</f>
        <v>F</v>
      </c>
      <c r="I50" s="12">
        <f>+VLOOKUP(E50,Participants!$A$1:$F$798,3,FALSE)</f>
        <v>5</v>
      </c>
      <c r="J50" s="12" t="str">
        <f>+VLOOKUP(E50,Participants!$A$1:$G$798,7,FALSE)</f>
        <v>JV GIRLS</v>
      </c>
      <c r="K50" s="51">
        <f t="shared" si="1"/>
        <v>22</v>
      </c>
      <c r="L50" s="12"/>
    </row>
    <row r="51" spans="1:12" ht="14.25" customHeight="1">
      <c r="A51" s="98" t="s">
        <v>716</v>
      </c>
      <c r="B51" s="50">
        <v>5</v>
      </c>
      <c r="C51" s="50">
        <v>36.76</v>
      </c>
      <c r="D51" s="50">
        <v>1</v>
      </c>
      <c r="E51" s="50">
        <v>169</v>
      </c>
      <c r="F51" s="51" t="str">
        <f>+VLOOKUP(E51,Participants!$A$1:$F$798,2,FALSE)</f>
        <v>Vivienne Clark</v>
      </c>
      <c r="G51" s="51" t="str">
        <f>+VLOOKUP(E51,Participants!$A$1:$F$798,4,FALSE)</f>
        <v>NCA</v>
      </c>
      <c r="H51" s="51" t="str">
        <f>+VLOOKUP(E51,Participants!$A$1:$F$798,5,FALSE)</f>
        <v>F</v>
      </c>
      <c r="I51" s="51">
        <f>+VLOOKUP(E51,Participants!$A$1:$F$798,3,FALSE)</f>
        <v>5</v>
      </c>
      <c r="J51" s="51" t="str">
        <f>+VLOOKUP(E51,Participants!$A$1:$G$798,7,FALSE)</f>
        <v>JV GIRLS</v>
      </c>
      <c r="K51" s="51">
        <f t="shared" si="1"/>
        <v>23</v>
      </c>
      <c r="L51" s="51"/>
    </row>
    <row r="52" spans="1:12" ht="14.25" customHeight="1">
      <c r="A52" s="98" t="s">
        <v>716</v>
      </c>
      <c r="B52" s="50">
        <v>1</v>
      </c>
      <c r="C52" s="50">
        <v>36.869999999999997</v>
      </c>
      <c r="D52" s="50">
        <v>5</v>
      </c>
      <c r="E52" s="50">
        <v>732</v>
      </c>
      <c r="F52" s="51" t="str">
        <f>+VLOOKUP(E52,Participants!$A$1:$F$798,2,FALSE)</f>
        <v>Olivia Menz</v>
      </c>
      <c r="G52" s="51" t="str">
        <f>+VLOOKUP(E52,Participants!$A$1:$F$798,4,FALSE)</f>
        <v>KIL</v>
      </c>
      <c r="H52" s="51" t="str">
        <f>+VLOOKUP(E52,Participants!$A$1:$F$798,5,FALSE)</f>
        <v>F</v>
      </c>
      <c r="I52" s="51">
        <f>+VLOOKUP(E52,Participants!$A$1:$F$798,3,FALSE)</f>
        <v>5</v>
      </c>
      <c r="J52" s="51" t="str">
        <f>+VLOOKUP(E52,Participants!$A$1:$G$798,7,FALSE)</f>
        <v>JV GIRLS</v>
      </c>
      <c r="K52" s="51">
        <f t="shared" si="1"/>
        <v>24</v>
      </c>
      <c r="L52" s="51"/>
    </row>
    <row r="53" spans="1:12" ht="14.25" customHeight="1">
      <c r="A53" s="98" t="s">
        <v>716</v>
      </c>
      <c r="B53" s="52">
        <v>2</v>
      </c>
      <c r="C53" s="52">
        <v>37.020000000000003</v>
      </c>
      <c r="D53" s="52">
        <v>3</v>
      </c>
      <c r="E53" s="52">
        <v>220</v>
      </c>
      <c r="F53" s="12" t="str">
        <f>+VLOOKUP(E53,Participants!$A$1:$F$798,2,FALSE)</f>
        <v>Abby Diamond</v>
      </c>
      <c r="G53" s="12" t="str">
        <f>+VLOOKUP(E53,Participants!$A$1:$F$798,4,FALSE)</f>
        <v>HCA</v>
      </c>
      <c r="H53" s="12" t="str">
        <f>+VLOOKUP(E53,Participants!$A$1:$F$798,5,FALSE)</f>
        <v>F</v>
      </c>
      <c r="I53" s="12">
        <f>+VLOOKUP(E53,Participants!$A$1:$F$798,3,FALSE)</f>
        <v>6</v>
      </c>
      <c r="J53" s="12" t="str">
        <f>+VLOOKUP(E53,Participants!$A$1:$G$798,7,FALSE)</f>
        <v>JV GIRLS</v>
      </c>
      <c r="K53" s="51">
        <f t="shared" si="1"/>
        <v>25</v>
      </c>
      <c r="L53" s="12"/>
    </row>
    <row r="54" spans="1:12" ht="14.25" customHeight="1">
      <c r="A54" s="98" t="s">
        <v>716</v>
      </c>
      <c r="B54" s="50">
        <v>5</v>
      </c>
      <c r="C54" s="50">
        <v>37.83</v>
      </c>
      <c r="D54" s="50">
        <v>6</v>
      </c>
      <c r="E54" s="50">
        <v>748</v>
      </c>
      <c r="F54" s="51" t="str">
        <f>+VLOOKUP(E54,Participants!$A$1:$F$798,2,FALSE)</f>
        <v>Rowan Mondi</v>
      </c>
      <c r="G54" s="51" t="str">
        <f>+VLOOKUP(E54,Participants!$A$1:$F$798,4,FALSE)</f>
        <v>KIL</v>
      </c>
      <c r="H54" s="51" t="str">
        <f>+VLOOKUP(E54,Participants!$A$1:$F$798,5,FALSE)</f>
        <v>F</v>
      </c>
      <c r="I54" s="51">
        <f>+VLOOKUP(E54,Participants!$A$1:$F$798,3,FALSE)</f>
        <v>5</v>
      </c>
      <c r="J54" s="51" t="str">
        <f>+VLOOKUP(E54,Participants!$A$1:$G$798,7,FALSE)</f>
        <v>JV GIRLS</v>
      </c>
      <c r="K54" s="51">
        <f t="shared" si="1"/>
        <v>26</v>
      </c>
      <c r="L54" s="51"/>
    </row>
    <row r="55" spans="1:12" ht="14.25" customHeight="1">
      <c r="A55" s="98" t="s">
        <v>716</v>
      </c>
      <c r="B55" s="50">
        <v>5</v>
      </c>
      <c r="C55" s="50">
        <v>37.869999999999997</v>
      </c>
      <c r="D55" s="50">
        <v>5</v>
      </c>
      <c r="E55" s="50">
        <v>1226</v>
      </c>
      <c r="F55" s="51" t="str">
        <f>+VLOOKUP(E55,Participants!$A$1:$F$798,2,FALSE)</f>
        <v>Ali Park</v>
      </c>
      <c r="G55" s="51" t="str">
        <f>+VLOOKUP(E55,Participants!$A$1:$F$798,4,FALSE)</f>
        <v>AAC</v>
      </c>
      <c r="H55" s="51" t="str">
        <f>+VLOOKUP(E55,Participants!$A$1:$F$798,5,FALSE)</f>
        <v>F</v>
      </c>
      <c r="I55" s="51">
        <f>+VLOOKUP(E55,Participants!$A$1:$F$798,3,FALSE)</f>
        <v>5</v>
      </c>
      <c r="J55" s="51" t="str">
        <f>+VLOOKUP(E55,Participants!$A$1:$G$798,7,FALSE)</f>
        <v>JV GIRLS</v>
      </c>
      <c r="K55" s="51">
        <f t="shared" si="1"/>
        <v>27</v>
      </c>
      <c r="L55" s="51"/>
    </row>
    <row r="56" spans="1:12" ht="14.25" customHeight="1">
      <c r="A56" s="98" t="s">
        <v>716</v>
      </c>
      <c r="B56" s="52">
        <v>2</v>
      </c>
      <c r="C56" s="52">
        <v>37.96</v>
      </c>
      <c r="D56" s="52">
        <v>2</v>
      </c>
      <c r="E56" s="52">
        <v>889</v>
      </c>
      <c r="F56" s="12" t="str">
        <f>+VLOOKUP(E56,Participants!$A$1:$F$798,2,FALSE)</f>
        <v>Abigail Williams</v>
      </c>
      <c r="G56" s="12" t="str">
        <f>+VLOOKUP(E56,Participants!$A$1:$F$798,4,FALSE)</f>
        <v>AGS</v>
      </c>
      <c r="H56" s="12" t="str">
        <f>+VLOOKUP(E56,Participants!$A$1:$F$798,5,FALSE)</f>
        <v>F</v>
      </c>
      <c r="I56" s="12">
        <f>+VLOOKUP(E56,Participants!$A$1:$F$798,3,FALSE)</f>
        <v>5</v>
      </c>
      <c r="J56" s="12" t="str">
        <f>+VLOOKUP(E56,Participants!$A$1:$G$798,7,FALSE)</f>
        <v>JV GIRLS</v>
      </c>
      <c r="K56" s="51">
        <f t="shared" si="1"/>
        <v>28</v>
      </c>
      <c r="L56" s="12"/>
    </row>
    <row r="57" spans="1:12" ht="14.25" customHeight="1">
      <c r="A57" s="98" t="s">
        <v>716</v>
      </c>
      <c r="B57" s="50">
        <v>1</v>
      </c>
      <c r="C57" s="50">
        <v>38.6</v>
      </c>
      <c r="D57" s="50">
        <v>6</v>
      </c>
      <c r="E57" s="50">
        <v>738</v>
      </c>
      <c r="F57" s="51" t="str">
        <f>+VLOOKUP(E57,Participants!$A$1:$F$798,2,FALSE)</f>
        <v>Olivia Colangelo</v>
      </c>
      <c r="G57" s="51" t="str">
        <f>+VLOOKUP(E57,Participants!$A$1:$F$798,4,FALSE)</f>
        <v>KIL</v>
      </c>
      <c r="H57" s="51" t="str">
        <f>+VLOOKUP(E57,Participants!$A$1:$F$798,5,FALSE)</f>
        <v>F</v>
      </c>
      <c r="I57" s="51">
        <f>+VLOOKUP(E57,Participants!$A$1:$F$798,3,FALSE)</f>
        <v>5</v>
      </c>
      <c r="J57" s="51" t="str">
        <f>+VLOOKUP(E57,Participants!$A$1:$G$798,7,FALSE)</f>
        <v>JV GIRLS</v>
      </c>
      <c r="K57" s="51">
        <f t="shared" si="1"/>
        <v>29</v>
      </c>
      <c r="L57" s="51"/>
    </row>
    <row r="58" spans="1:12" ht="14.25" customHeight="1">
      <c r="A58" s="98" t="s">
        <v>716</v>
      </c>
      <c r="B58" s="50">
        <v>3</v>
      </c>
      <c r="C58" s="50">
        <v>38.700000000000003</v>
      </c>
      <c r="D58" s="50">
        <v>1</v>
      </c>
      <c r="E58" s="50">
        <v>848</v>
      </c>
      <c r="F58" s="51" t="str">
        <f>+VLOOKUP(E58,Participants!$A$1:$F$798,2,FALSE)</f>
        <v>GiGi Shay</v>
      </c>
      <c r="G58" s="51" t="str">
        <f>+VLOOKUP(E58,Participants!$A$1:$F$798,4,FALSE)</f>
        <v>GRE</v>
      </c>
      <c r="H58" s="51" t="str">
        <f>+VLOOKUP(E58,Participants!$A$1:$F$798,5,FALSE)</f>
        <v>F</v>
      </c>
      <c r="I58" s="51">
        <f>+VLOOKUP(E58,Participants!$A$1:$F$798,3,FALSE)</f>
        <v>5</v>
      </c>
      <c r="J58" s="51" t="str">
        <f>+VLOOKUP(E58,Participants!$A$1:$G$798,7,FALSE)</f>
        <v>JV GIRLS</v>
      </c>
      <c r="K58" s="51">
        <f t="shared" si="1"/>
        <v>30</v>
      </c>
      <c r="L58" s="51"/>
    </row>
    <row r="59" spans="1:12" ht="14.25" customHeight="1">
      <c r="A59" s="98" t="s">
        <v>716</v>
      </c>
      <c r="B59" s="52">
        <v>4</v>
      </c>
      <c r="C59" s="52">
        <v>38.909999999999997</v>
      </c>
      <c r="D59" s="52">
        <v>5</v>
      </c>
      <c r="E59" s="52">
        <v>739</v>
      </c>
      <c r="F59" s="12" t="str">
        <f>+VLOOKUP(E59,Participants!$A$1:$F$798,2,FALSE)</f>
        <v>Sophia Colangelo</v>
      </c>
      <c r="G59" s="12" t="str">
        <f>+VLOOKUP(E59,Participants!$A$1:$F$798,4,FALSE)</f>
        <v>KIL</v>
      </c>
      <c r="H59" s="12" t="str">
        <f>+VLOOKUP(E59,Participants!$A$1:$F$798,5,FALSE)</f>
        <v>F</v>
      </c>
      <c r="I59" s="12">
        <f>+VLOOKUP(E59,Participants!$A$1:$F$798,3,FALSE)</f>
        <v>5</v>
      </c>
      <c r="J59" s="12" t="str">
        <f>+VLOOKUP(E59,Participants!$A$1:$G$798,7,FALSE)</f>
        <v>JV GIRLS</v>
      </c>
      <c r="K59" s="51">
        <f t="shared" si="1"/>
        <v>31</v>
      </c>
      <c r="L59" s="12"/>
    </row>
    <row r="60" spans="1:12" ht="14.25" customHeight="1">
      <c r="A60" s="98" t="s">
        <v>716</v>
      </c>
      <c r="B60" s="50">
        <v>1</v>
      </c>
      <c r="C60" s="50">
        <v>38.96</v>
      </c>
      <c r="D60" s="50">
        <v>1</v>
      </c>
      <c r="E60" s="51">
        <v>845</v>
      </c>
      <c r="F60" s="51" t="str">
        <f>+VLOOKUP(E60,Participants!$A$1:$F$798,2,FALSE)</f>
        <v>Emily Birchok</v>
      </c>
      <c r="G60" s="51" t="str">
        <f>+VLOOKUP(E60,Participants!$A$1:$F$798,4,FALSE)</f>
        <v>GRE</v>
      </c>
      <c r="H60" s="51" t="str">
        <f>+VLOOKUP(E60,Participants!$A$1:$F$798,5,FALSE)</f>
        <v>F</v>
      </c>
      <c r="I60" s="51">
        <f>+VLOOKUP(E60,Participants!$A$1:$F$798,3,FALSE)</f>
        <v>6</v>
      </c>
      <c r="J60" s="51" t="str">
        <f>+VLOOKUP(E60,Participants!$A$1:$G$798,7,FALSE)</f>
        <v>JV GIRLS</v>
      </c>
      <c r="K60" s="51">
        <f t="shared" si="1"/>
        <v>32</v>
      </c>
      <c r="L60" s="51"/>
    </row>
    <row r="61" spans="1:12" ht="14.25" customHeight="1">
      <c r="A61" s="98" t="s">
        <v>716</v>
      </c>
      <c r="B61" s="52">
        <v>6</v>
      </c>
      <c r="C61" s="52">
        <v>39.61</v>
      </c>
      <c r="D61" s="52">
        <v>6</v>
      </c>
      <c r="E61" s="52">
        <v>1431</v>
      </c>
      <c r="F61" s="12" t="str">
        <f>+VLOOKUP(E61,Participants!$A$1:$F$798,2,FALSE)</f>
        <v>Ava Martin</v>
      </c>
      <c r="G61" s="12" t="str">
        <f>+VLOOKUP(E61,Participants!$A$1:$F$798,4,FALSE)</f>
        <v>SSPP</v>
      </c>
      <c r="H61" s="12" t="str">
        <f>+VLOOKUP(E61,Participants!$A$1:$F$798,5,FALSE)</f>
        <v>F</v>
      </c>
      <c r="I61" s="12">
        <f>+VLOOKUP(E61,Participants!$A$1:$F$798,3,FALSE)</f>
        <v>6</v>
      </c>
      <c r="J61" s="12" t="str">
        <f>+VLOOKUP(E61,Participants!$A$1:$G$798,7,FALSE)</f>
        <v>JV GIRLS</v>
      </c>
      <c r="K61" s="51">
        <f t="shared" si="1"/>
        <v>33</v>
      </c>
      <c r="L61" s="12"/>
    </row>
    <row r="62" spans="1:12" ht="14.25" customHeight="1">
      <c r="A62" s="98" t="s">
        <v>716</v>
      </c>
      <c r="B62" s="50">
        <v>1</v>
      </c>
      <c r="C62" s="50">
        <v>39.97</v>
      </c>
      <c r="D62" s="50">
        <v>4</v>
      </c>
      <c r="E62" s="51">
        <v>1371</v>
      </c>
      <c r="F62" s="51" t="str">
        <f>+VLOOKUP(E62,Participants!$A$1:$F$798,2,FALSE)</f>
        <v>Mary Stivoric</v>
      </c>
      <c r="G62" s="51" t="str">
        <f>+VLOOKUP(E62,Participants!$A$1:$F$798,4,FALSE)</f>
        <v>BFS</v>
      </c>
      <c r="H62" s="51" t="str">
        <f>+VLOOKUP(E62,Participants!$A$1:$F$798,5,FALSE)</f>
        <v>F</v>
      </c>
      <c r="I62" s="51">
        <f>+VLOOKUP(E62,Participants!$A$1:$F$798,3,FALSE)</f>
        <v>5</v>
      </c>
      <c r="J62" s="51" t="str">
        <f>+VLOOKUP(E62,Participants!$A$1:$G$798,7,FALSE)</f>
        <v>JV GIRLS</v>
      </c>
      <c r="K62" s="51">
        <f t="shared" si="1"/>
        <v>34</v>
      </c>
      <c r="L62" s="51"/>
    </row>
    <row r="63" spans="1:12" ht="14.25" customHeight="1">
      <c r="A63" s="98" t="s">
        <v>716</v>
      </c>
      <c r="B63" s="50">
        <v>3</v>
      </c>
      <c r="C63" s="50">
        <v>40.090000000000003</v>
      </c>
      <c r="D63" s="50">
        <v>3</v>
      </c>
      <c r="E63" s="50">
        <v>1218</v>
      </c>
      <c r="F63" s="51" t="str">
        <f>+VLOOKUP(E63,Participants!$A$1:$F$798,2,FALSE)</f>
        <v>Juliana Gruber</v>
      </c>
      <c r="G63" s="51" t="str">
        <f>+VLOOKUP(E63,Participants!$A$1:$F$798,4,FALSE)</f>
        <v>AAC</v>
      </c>
      <c r="H63" s="51" t="str">
        <f>+VLOOKUP(E63,Participants!$A$1:$F$798,5,FALSE)</f>
        <v>F</v>
      </c>
      <c r="I63" s="51">
        <f>+VLOOKUP(E63,Participants!$A$1:$F$798,3,FALSE)</f>
        <v>6</v>
      </c>
      <c r="J63" s="51" t="str">
        <f>+VLOOKUP(E63,Participants!$A$1:$G$798,7,FALSE)</f>
        <v>JV GIRLS</v>
      </c>
      <c r="K63" s="51">
        <f t="shared" si="1"/>
        <v>35</v>
      </c>
      <c r="L63" s="51"/>
    </row>
    <row r="64" spans="1:12" ht="14.25" customHeight="1">
      <c r="A64" s="98" t="s">
        <v>716</v>
      </c>
      <c r="B64" s="52">
        <v>4</v>
      </c>
      <c r="C64" s="52">
        <v>40.15</v>
      </c>
      <c r="D64" s="52">
        <v>3</v>
      </c>
      <c r="E64" s="52">
        <v>225</v>
      </c>
      <c r="F64" s="12" t="str">
        <f>+VLOOKUP(E64,Participants!$A$1:$F$798,2,FALSE)</f>
        <v>Hailey Robinson</v>
      </c>
      <c r="G64" s="12" t="str">
        <f>+VLOOKUP(E64,Participants!$A$1:$F$798,4,FALSE)</f>
        <v>HCA</v>
      </c>
      <c r="H64" s="12" t="str">
        <f>+VLOOKUP(E64,Participants!$A$1:$F$798,5,FALSE)</f>
        <v>F</v>
      </c>
      <c r="I64" s="12">
        <f>+VLOOKUP(E64,Participants!$A$1:$F$798,3,FALSE)</f>
        <v>6</v>
      </c>
      <c r="J64" s="12" t="str">
        <f>+VLOOKUP(E64,Participants!$A$1:$G$798,7,FALSE)</f>
        <v>JV GIRLS</v>
      </c>
      <c r="K64" s="51">
        <f t="shared" si="1"/>
        <v>36</v>
      </c>
      <c r="L64" s="12"/>
    </row>
    <row r="65" spans="1:12" ht="14.25" customHeight="1">
      <c r="A65" s="98" t="s">
        <v>716</v>
      </c>
      <c r="B65" s="52">
        <v>4</v>
      </c>
      <c r="C65" s="52">
        <v>40.24</v>
      </c>
      <c r="D65" s="52">
        <v>1</v>
      </c>
      <c r="E65" s="52">
        <v>847</v>
      </c>
      <c r="F65" s="12" t="str">
        <f>+VLOOKUP(E65,Participants!$A$1:$F$798,2,FALSE)</f>
        <v>Olivia Clauss</v>
      </c>
      <c r="G65" s="12" t="str">
        <f>+VLOOKUP(E65,Participants!$A$1:$F$798,4,FALSE)</f>
        <v>GRE</v>
      </c>
      <c r="H65" s="12" t="str">
        <f>+VLOOKUP(E65,Participants!$A$1:$F$798,5,FALSE)</f>
        <v>F</v>
      </c>
      <c r="I65" s="12">
        <f>+VLOOKUP(E65,Participants!$A$1:$F$798,3,FALSE)</f>
        <v>6</v>
      </c>
      <c r="J65" s="12" t="str">
        <f>+VLOOKUP(E65,Participants!$A$1:$G$798,7,FALSE)</f>
        <v>JV GIRLS</v>
      </c>
      <c r="K65" s="51">
        <f t="shared" si="1"/>
        <v>37</v>
      </c>
      <c r="L65" s="12"/>
    </row>
    <row r="66" spans="1:12" ht="14.25" customHeight="1">
      <c r="A66" s="98" t="s">
        <v>716</v>
      </c>
      <c r="B66" s="52">
        <v>6</v>
      </c>
      <c r="C66" s="52">
        <v>40.28</v>
      </c>
      <c r="D66" s="52">
        <v>2</v>
      </c>
      <c r="E66" s="52">
        <v>485</v>
      </c>
      <c r="F66" s="12" t="str">
        <f>+VLOOKUP(E66,Participants!$A$1:$F$798,2,FALSE)</f>
        <v>Isabella Krahe</v>
      </c>
      <c r="G66" s="12" t="str">
        <f>+VLOOKUP(E66,Participants!$A$1:$F$798,4,FALSE)</f>
        <v>BCS</v>
      </c>
      <c r="H66" s="12" t="str">
        <f>+VLOOKUP(E66,Participants!$A$1:$F$798,5,FALSE)</f>
        <v>F</v>
      </c>
      <c r="I66" s="12">
        <f>+VLOOKUP(E66,Participants!$A$1:$F$798,3,FALSE)</f>
        <v>5</v>
      </c>
      <c r="J66" s="12" t="str">
        <f>+VLOOKUP(E66,Participants!$A$1:$G$798,7,FALSE)</f>
        <v>JV GIRLS</v>
      </c>
      <c r="K66" s="51">
        <f t="shared" si="1"/>
        <v>38</v>
      </c>
      <c r="L66" s="12"/>
    </row>
    <row r="67" spans="1:12" ht="14.25" customHeight="1">
      <c r="A67" s="98" t="s">
        <v>716</v>
      </c>
      <c r="B67" s="50">
        <v>1</v>
      </c>
      <c r="C67" s="50">
        <v>40.340000000000003</v>
      </c>
      <c r="D67" s="50">
        <v>8</v>
      </c>
      <c r="E67" s="50">
        <v>603</v>
      </c>
      <c r="F67" s="51" t="str">
        <f>+VLOOKUP(E67,Participants!$A$1:$F$798,2,FALSE)</f>
        <v>Lindsey Sulkowski</v>
      </c>
      <c r="G67" s="51" t="str">
        <f>+VLOOKUP(E67,Participants!$A$1:$F$798,4,FALSE)</f>
        <v>BTA</v>
      </c>
      <c r="H67" s="51" t="str">
        <f>+VLOOKUP(E67,Participants!$A$1:$F$798,5,FALSE)</f>
        <v>F</v>
      </c>
      <c r="I67" s="51">
        <f>+VLOOKUP(E67,Participants!$A$1:$F$798,3,FALSE)</f>
        <v>5</v>
      </c>
      <c r="J67" s="51" t="str">
        <f>+VLOOKUP(E67,Participants!$A$1:$G$798,7,FALSE)</f>
        <v>JV GIRLS</v>
      </c>
      <c r="K67" s="51">
        <f t="shared" si="1"/>
        <v>39</v>
      </c>
      <c r="L67" s="51"/>
    </row>
    <row r="68" spans="1:12" ht="14.25" customHeight="1">
      <c r="A68" s="98" t="s">
        <v>716</v>
      </c>
      <c r="B68" s="50">
        <v>3</v>
      </c>
      <c r="C68" s="50">
        <v>40.89</v>
      </c>
      <c r="D68" s="50">
        <v>4</v>
      </c>
      <c r="E68" s="50">
        <v>1364</v>
      </c>
      <c r="F68" s="51" t="str">
        <f>+VLOOKUP(E68,Participants!$A$1:$F$798,2,FALSE)</f>
        <v>Daniella Julian</v>
      </c>
      <c r="G68" s="51" t="str">
        <f>+VLOOKUP(E68,Participants!$A$1:$F$798,4,FALSE)</f>
        <v>BFS</v>
      </c>
      <c r="H68" s="51" t="str">
        <f>+VLOOKUP(E68,Participants!$A$1:$F$798,5,FALSE)</f>
        <v>F</v>
      </c>
      <c r="I68" s="51">
        <f>+VLOOKUP(E68,Participants!$A$1:$F$798,3,FALSE)</f>
        <v>5</v>
      </c>
      <c r="J68" s="51" t="str">
        <f>+VLOOKUP(E68,Participants!$A$1:$G$798,7,FALSE)</f>
        <v>JV GIRLS</v>
      </c>
      <c r="K68" s="51">
        <f t="shared" si="1"/>
        <v>40</v>
      </c>
      <c r="L68" s="51"/>
    </row>
    <row r="69" spans="1:12" ht="14.25" customHeight="1">
      <c r="A69" s="98" t="s">
        <v>716</v>
      </c>
      <c r="B69" s="52">
        <v>2</v>
      </c>
      <c r="C69" s="52">
        <v>41.26</v>
      </c>
      <c r="D69" s="52">
        <v>5</v>
      </c>
      <c r="E69" s="52">
        <v>742</v>
      </c>
      <c r="F69" s="12" t="str">
        <f>+VLOOKUP(E69,Participants!$A$1:$F$798,2,FALSE)</f>
        <v>Rachel Barry</v>
      </c>
      <c r="G69" s="12" t="str">
        <f>+VLOOKUP(E69,Participants!$A$1:$F$798,4,FALSE)</f>
        <v>KIL</v>
      </c>
      <c r="H69" s="12" t="str">
        <f>+VLOOKUP(E69,Participants!$A$1:$F$798,5,FALSE)</f>
        <v>F</v>
      </c>
      <c r="I69" s="12">
        <f>+VLOOKUP(E69,Participants!$A$1:$F$798,3,FALSE)</f>
        <v>6</v>
      </c>
      <c r="J69" s="12" t="str">
        <f>+VLOOKUP(E69,Participants!$A$1:$G$798,7,FALSE)</f>
        <v>JV GIRLS</v>
      </c>
      <c r="K69" s="51">
        <f t="shared" si="1"/>
        <v>41</v>
      </c>
      <c r="L69" s="12"/>
    </row>
    <row r="70" spans="1:12" ht="14.25" customHeight="1">
      <c r="A70" s="98" t="s">
        <v>716</v>
      </c>
      <c r="B70" s="50">
        <v>1</v>
      </c>
      <c r="C70" s="50">
        <v>41.49</v>
      </c>
      <c r="D70" s="50">
        <v>2</v>
      </c>
      <c r="E70" s="51">
        <v>886</v>
      </c>
      <c r="F70" s="51" t="str">
        <f>+VLOOKUP(E70,Participants!$A$1:$F$798,2,FALSE)</f>
        <v>Vivienne Cavicchia</v>
      </c>
      <c r="G70" s="51" t="str">
        <f>+VLOOKUP(E70,Participants!$A$1:$F$798,4,FALSE)</f>
        <v>AGS</v>
      </c>
      <c r="H70" s="51" t="str">
        <f>+VLOOKUP(E70,Participants!$A$1:$F$798,5,FALSE)</f>
        <v>F</v>
      </c>
      <c r="I70" s="51">
        <f>+VLOOKUP(E70,Participants!$A$1:$F$798,3,FALSE)</f>
        <v>5</v>
      </c>
      <c r="J70" s="51" t="str">
        <f>+VLOOKUP(E70,Participants!$A$1:$G$798,7,FALSE)</f>
        <v>JV GIRLS</v>
      </c>
      <c r="K70" s="51">
        <f t="shared" si="1"/>
        <v>42</v>
      </c>
      <c r="L70" s="51"/>
    </row>
    <row r="71" spans="1:12" ht="14.25" customHeight="1">
      <c r="A71" s="98" t="s">
        <v>716</v>
      </c>
      <c r="B71" s="52">
        <v>2</v>
      </c>
      <c r="C71" s="52">
        <v>42.64</v>
      </c>
      <c r="D71" s="52">
        <v>7</v>
      </c>
      <c r="E71" s="52">
        <v>935</v>
      </c>
      <c r="F71" s="12" t="str">
        <f>+VLOOKUP(E71,Participants!$A$1:$F$798,2,FALSE)</f>
        <v>LoPresti Amelia</v>
      </c>
      <c r="G71" s="12" t="str">
        <f>+VLOOKUP(E71,Participants!$A$1:$F$798,4,FALSE)</f>
        <v>CDT</v>
      </c>
      <c r="H71" s="12" t="str">
        <f>+VLOOKUP(E71,Participants!$A$1:$F$798,5,FALSE)</f>
        <v>F</v>
      </c>
      <c r="I71" s="12">
        <f>+VLOOKUP(E71,Participants!$A$1:$F$798,3,FALSE)</f>
        <v>5</v>
      </c>
      <c r="J71" s="12" t="str">
        <f>+VLOOKUP(E71,Participants!$A$1:$G$798,7,FALSE)</f>
        <v>JV GIRLS</v>
      </c>
      <c r="K71" s="51">
        <f t="shared" si="1"/>
        <v>43</v>
      </c>
      <c r="L71" s="12"/>
    </row>
    <row r="72" spans="1:12" ht="14.25" customHeight="1">
      <c r="A72" s="98" t="s">
        <v>716</v>
      </c>
      <c r="B72" s="50">
        <v>3</v>
      </c>
      <c r="C72" s="50">
        <v>42.98</v>
      </c>
      <c r="D72" s="50">
        <v>5</v>
      </c>
      <c r="E72" s="50">
        <v>1201</v>
      </c>
      <c r="F72" s="51" t="str">
        <f>+VLOOKUP(E72,Participants!$A$1:$F$798,2,FALSE)</f>
        <v>Gabrielle Boright</v>
      </c>
      <c r="G72" s="51" t="str">
        <f>+VLOOKUP(E72,Participants!$A$1:$F$798,4,FALSE)</f>
        <v>AAC</v>
      </c>
      <c r="H72" s="51" t="str">
        <f>+VLOOKUP(E72,Participants!$A$1:$F$798,5,FALSE)</f>
        <v>F</v>
      </c>
      <c r="I72" s="51">
        <f>+VLOOKUP(E72,Participants!$A$1:$F$798,3,FALSE)</f>
        <v>5</v>
      </c>
      <c r="J72" s="51" t="str">
        <f>+VLOOKUP(E72,Participants!$A$1:$G$798,7,FALSE)</f>
        <v>JV GIRLS</v>
      </c>
      <c r="K72" s="51">
        <f t="shared" si="1"/>
        <v>44</v>
      </c>
      <c r="L72" s="51"/>
    </row>
    <row r="73" spans="1:12" ht="14.25" customHeight="1">
      <c r="A73" s="98" t="s">
        <v>716</v>
      </c>
      <c r="B73" s="52">
        <v>2</v>
      </c>
      <c r="C73" s="52">
        <v>42.99</v>
      </c>
      <c r="D73" s="52">
        <v>1</v>
      </c>
      <c r="E73" s="52">
        <v>846</v>
      </c>
      <c r="F73" s="12" t="str">
        <f>+VLOOKUP(E73,Participants!$A$1:$F$798,2,FALSE)</f>
        <v>Chloe Boosel</v>
      </c>
      <c r="G73" s="12" t="str">
        <f>+VLOOKUP(E73,Participants!$A$1:$F$798,4,FALSE)</f>
        <v>GRE</v>
      </c>
      <c r="H73" s="12" t="str">
        <f>+VLOOKUP(E73,Participants!$A$1:$F$798,5,FALSE)</f>
        <v>F</v>
      </c>
      <c r="I73" s="12">
        <f>+VLOOKUP(E73,Participants!$A$1:$F$798,3,FALSE)</f>
        <v>5</v>
      </c>
      <c r="J73" s="12" t="str">
        <f>+VLOOKUP(E73,Participants!$A$1:$G$798,7,FALSE)</f>
        <v>JV GIRLS</v>
      </c>
      <c r="K73" s="51">
        <f t="shared" si="1"/>
        <v>45</v>
      </c>
      <c r="L73" s="12"/>
    </row>
    <row r="74" spans="1:12" ht="14.25" customHeight="1">
      <c r="A74" s="98" t="s">
        <v>716</v>
      </c>
      <c r="B74" s="50">
        <v>19</v>
      </c>
      <c r="C74" s="50">
        <v>24.57</v>
      </c>
      <c r="D74" s="50">
        <v>3</v>
      </c>
      <c r="E74" s="50">
        <v>1395</v>
      </c>
      <c r="F74" s="51" t="str">
        <f>+VLOOKUP(E74,Participants!$A$1:$F$798,2,FALSE)</f>
        <v>Ryan Snyder</v>
      </c>
      <c r="G74" s="51" t="str">
        <f>+VLOOKUP(E74,Participants!$A$1:$F$798,4,FALSE)</f>
        <v>BFS</v>
      </c>
      <c r="H74" s="51" t="str">
        <f>+VLOOKUP(E74,Participants!$A$1:$F$798,5,FALSE)</f>
        <v>M</v>
      </c>
      <c r="I74" s="51">
        <f>+VLOOKUP(E74,Participants!$A$1:$F$798,3,FALSE)</f>
        <v>8</v>
      </c>
      <c r="J74" s="51" t="str">
        <f>+VLOOKUP(E74,Participants!$A$1:$G$798,7,FALSE)</f>
        <v>VARSITY BOYS</v>
      </c>
      <c r="K74" s="51">
        <v>1</v>
      </c>
      <c r="L74" s="51">
        <v>10</v>
      </c>
    </row>
    <row r="75" spans="1:12" ht="14.25" customHeight="1">
      <c r="A75" s="98" t="s">
        <v>716</v>
      </c>
      <c r="B75" s="50">
        <v>19</v>
      </c>
      <c r="C75" s="50">
        <v>26.33</v>
      </c>
      <c r="D75" s="50">
        <v>1</v>
      </c>
      <c r="E75" s="50">
        <v>656</v>
      </c>
      <c r="F75" s="51" t="str">
        <f>+VLOOKUP(E75,Participants!$A$1:$F$798,2,FALSE)</f>
        <v>Tiernan McCullough</v>
      </c>
      <c r="G75" s="51" t="str">
        <f>+VLOOKUP(E75,Participants!$A$1:$F$798,4,FALSE)</f>
        <v>SJS</v>
      </c>
      <c r="H75" s="51" t="str">
        <f>+VLOOKUP(E75,Participants!$A$1:$F$798,5,FALSE)</f>
        <v>M</v>
      </c>
      <c r="I75" s="51">
        <f>+VLOOKUP(E75,Participants!$A$1:$F$798,3,FALSE)</f>
        <v>8</v>
      </c>
      <c r="J75" s="51" t="str">
        <f>+VLOOKUP(E75,Participants!$A$1:$G$798,7,FALSE)</f>
        <v>VARSITY BOYS</v>
      </c>
      <c r="K75" s="51">
        <f t="shared" ref="K75:K94" si="2">K74+1</f>
        <v>2</v>
      </c>
      <c r="L75" s="51">
        <v>8</v>
      </c>
    </row>
    <row r="76" spans="1:12" ht="14.25" customHeight="1">
      <c r="A76" s="98" t="s">
        <v>716</v>
      </c>
      <c r="B76" s="50">
        <v>19</v>
      </c>
      <c r="C76" s="50">
        <v>26.53</v>
      </c>
      <c r="D76" s="50">
        <v>5</v>
      </c>
      <c r="E76" s="50">
        <v>1389</v>
      </c>
      <c r="F76" s="51" t="str">
        <f>+VLOOKUP(E76,Participants!$A$1:$F$798,2,FALSE)</f>
        <v>Xiah Ninehouser</v>
      </c>
      <c r="G76" s="51" t="str">
        <f>+VLOOKUP(E76,Participants!$A$1:$F$798,4,FALSE)</f>
        <v>BFS</v>
      </c>
      <c r="H76" s="51" t="str">
        <f>+VLOOKUP(E76,Participants!$A$1:$F$798,5,FALSE)</f>
        <v>M</v>
      </c>
      <c r="I76" s="51">
        <f>+VLOOKUP(E76,Participants!$A$1:$F$798,3,FALSE)</f>
        <v>7</v>
      </c>
      <c r="J76" s="51" t="str">
        <f>+VLOOKUP(E76,Participants!$A$1:$G$798,7,FALSE)</f>
        <v>VARSITY BOYS</v>
      </c>
      <c r="K76" s="51">
        <f t="shared" si="2"/>
        <v>3</v>
      </c>
      <c r="L76" s="51">
        <v>6</v>
      </c>
    </row>
    <row r="77" spans="1:12" ht="14.25" customHeight="1">
      <c r="A77" s="98" t="s">
        <v>716</v>
      </c>
      <c r="B77" s="50">
        <v>19</v>
      </c>
      <c r="C77" s="50">
        <v>26.66</v>
      </c>
      <c r="D77" s="50">
        <v>4</v>
      </c>
      <c r="E77" s="50">
        <v>491</v>
      </c>
      <c r="F77" s="51" t="str">
        <f>+VLOOKUP(E77,Participants!$A$1:$F$798,2,FALSE)</f>
        <v>Mateo Saspe</v>
      </c>
      <c r="G77" s="51" t="str">
        <f>+VLOOKUP(E77,Participants!$A$1:$F$798,4,FALSE)</f>
        <v>BCS</v>
      </c>
      <c r="H77" s="51" t="str">
        <f>+VLOOKUP(E77,Participants!$A$1:$F$798,5,FALSE)</f>
        <v>M</v>
      </c>
      <c r="I77" s="51">
        <f>+VLOOKUP(E77,Participants!$A$1:$F$798,3,FALSE)</f>
        <v>8</v>
      </c>
      <c r="J77" s="51" t="str">
        <f>+VLOOKUP(E77,Participants!$A$1:$G$798,7,FALSE)</f>
        <v>VARSITY BOYS</v>
      </c>
      <c r="K77" s="51">
        <f t="shared" si="2"/>
        <v>4</v>
      </c>
      <c r="L77" s="51">
        <v>5</v>
      </c>
    </row>
    <row r="78" spans="1:12" ht="14.25" customHeight="1">
      <c r="A78" s="98" t="s">
        <v>716</v>
      </c>
      <c r="B78" s="50">
        <v>19</v>
      </c>
      <c r="C78" s="50">
        <v>26.71</v>
      </c>
      <c r="D78" s="50">
        <v>6</v>
      </c>
      <c r="E78" s="50">
        <v>859</v>
      </c>
      <c r="F78" s="51" t="str">
        <f>+VLOOKUP(E78,Participants!$A$1:$F$798,2,FALSE)</f>
        <v>Jacob Birchok</v>
      </c>
      <c r="G78" s="51" t="str">
        <f>+VLOOKUP(E78,Participants!$A$1:$F$798,4,FALSE)</f>
        <v>GRE</v>
      </c>
      <c r="H78" s="51" t="str">
        <f>+VLOOKUP(E78,Participants!$A$1:$F$798,5,FALSE)</f>
        <v>M</v>
      </c>
      <c r="I78" s="51">
        <f>+VLOOKUP(E78,Participants!$A$1:$F$798,3,FALSE)</f>
        <v>7</v>
      </c>
      <c r="J78" s="51" t="str">
        <f>+VLOOKUP(E78,Participants!$A$1:$G$798,7,FALSE)</f>
        <v>VARSITY BOYS</v>
      </c>
      <c r="K78" s="51">
        <f t="shared" si="2"/>
        <v>5</v>
      </c>
      <c r="L78" s="51">
        <v>4</v>
      </c>
    </row>
    <row r="79" spans="1:12" ht="14.25" customHeight="1">
      <c r="A79" s="98" t="s">
        <v>716</v>
      </c>
      <c r="B79" s="52">
        <v>18</v>
      </c>
      <c r="C79" s="52">
        <v>26.99</v>
      </c>
      <c r="D79" s="52">
        <v>1</v>
      </c>
      <c r="E79" s="52">
        <v>657</v>
      </c>
      <c r="F79" s="12" t="str">
        <f>+VLOOKUP(E79,Participants!$A$1:$F$798,2,FALSE)</f>
        <v>Killian O'Halloran</v>
      </c>
      <c r="G79" s="12" t="str">
        <f>+VLOOKUP(E79,Participants!$A$1:$F$798,4,FALSE)</f>
        <v>SJS</v>
      </c>
      <c r="H79" s="12" t="str">
        <f>+VLOOKUP(E79,Participants!$A$1:$F$798,5,FALSE)</f>
        <v>M</v>
      </c>
      <c r="I79" s="12">
        <f>+VLOOKUP(E79,Participants!$A$1:$F$798,3,FALSE)</f>
        <v>8</v>
      </c>
      <c r="J79" s="12" t="str">
        <f>+VLOOKUP(E79,Participants!$A$1:$G$798,7,FALSE)</f>
        <v>VARSITY BOYS</v>
      </c>
      <c r="K79" s="51">
        <f t="shared" si="2"/>
        <v>6</v>
      </c>
      <c r="L79" s="12">
        <v>3</v>
      </c>
    </row>
    <row r="80" spans="1:12" ht="14.25" customHeight="1">
      <c r="A80" s="98" t="s">
        <v>716</v>
      </c>
      <c r="B80" s="50">
        <v>17</v>
      </c>
      <c r="C80" s="50">
        <v>27.37</v>
      </c>
      <c r="D80" s="50">
        <v>2</v>
      </c>
      <c r="E80" s="50">
        <v>1398</v>
      </c>
      <c r="F80" s="51" t="str">
        <f>+VLOOKUP(E80,Participants!$A$1:$F$798,2,FALSE)</f>
        <v>Sean Miller</v>
      </c>
      <c r="G80" s="51" t="str">
        <f>+VLOOKUP(E80,Participants!$A$1:$F$798,4,FALSE)</f>
        <v>BFS</v>
      </c>
      <c r="H80" s="51" t="str">
        <f>+VLOOKUP(E80,Participants!$A$1:$F$798,5,FALSE)</f>
        <v>M</v>
      </c>
      <c r="I80" s="51">
        <f>+VLOOKUP(E80,Participants!$A$1:$F$798,3,FALSE)</f>
        <v>8</v>
      </c>
      <c r="J80" s="51" t="str">
        <f>+VLOOKUP(E80,Participants!$A$1:$G$798,7,FALSE)</f>
        <v>VARSITY BOYS</v>
      </c>
      <c r="K80" s="51">
        <f t="shared" si="2"/>
        <v>7</v>
      </c>
      <c r="L80" s="51">
        <v>2</v>
      </c>
    </row>
    <row r="81" spans="1:13" ht="14.25" customHeight="1">
      <c r="A81" s="98" t="s">
        <v>716</v>
      </c>
      <c r="B81" s="50">
        <v>17</v>
      </c>
      <c r="C81" s="50">
        <v>28.01</v>
      </c>
      <c r="D81" s="50">
        <v>8</v>
      </c>
      <c r="E81" s="50">
        <v>860</v>
      </c>
      <c r="F81" s="51" t="str">
        <f>+VLOOKUP(E81,Participants!$A$1:$F$798,2,FALSE)</f>
        <v>Michael Pierro</v>
      </c>
      <c r="G81" s="51" t="str">
        <f>+VLOOKUP(E81,Participants!$A$1:$F$798,4,FALSE)</f>
        <v>GRE</v>
      </c>
      <c r="H81" s="51" t="str">
        <f>+VLOOKUP(E81,Participants!$A$1:$F$798,5,FALSE)</f>
        <v>M</v>
      </c>
      <c r="I81" s="51">
        <f>+VLOOKUP(E81,Participants!$A$1:$F$798,3,FALSE)</f>
        <v>7</v>
      </c>
      <c r="J81" s="51" t="str">
        <f>+VLOOKUP(E81,Participants!$A$1:$G$798,7,FALSE)</f>
        <v>VARSITY BOYS</v>
      </c>
      <c r="K81" s="51">
        <f t="shared" si="2"/>
        <v>8</v>
      </c>
      <c r="L81" s="51">
        <v>1</v>
      </c>
    </row>
    <row r="82" spans="1:13" ht="14.25" customHeight="1">
      <c r="A82" s="98" t="s">
        <v>716</v>
      </c>
      <c r="B82" s="50">
        <v>17</v>
      </c>
      <c r="C82" s="50">
        <v>28.67</v>
      </c>
      <c r="D82" s="50">
        <v>3</v>
      </c>
      <c r="E82" s="50">
        <v>881</v>
      </c>
      <c r="F82" s="51" t="str">
        <f>+VLOOKUP(E82,Participants!$A$1:$F$798,2,FALSE)</f>
        <v>Andre Kolocouris</v>
      </c>
      <c r="G82" s="51" t="str">
        <f>+VLOOKUP(E82,Participants!$A$1:$F$798,4,FALSE)</f>
        <v>AGS</v>
      </c>
      <c r="H82" s="51" t="str">
        <f>+VLOOKUP(E82,Participants!$A$1:$F$798,5,FALSE)</f>
        <v>M</v>
      </c>
      <c r="I82" s="51">
        <f>+VLOOKUP(E82,Participants!$A$1:$F$798,3,FALSE)</f>
        <v>7</v>
      </c>
      <c r="J82" s="51" t="str">
        <f>+VLOOKUP(E82,Participants!$A$1:$G$798,7,FALSE)</f>
        <v>VARSITY BOYS</v>
      </c>
      <c r="K82" s="51">
        <f t="shared" si="2"/>
        <v>9</v>
      </c>
      <c r="L82" s="51"/>
    </row>
    <row r="83" spans="1:13" ht="14.25" customHeight="1">
      <c r="A83" s="98" t="s">
        <v>716</v>
      </c>
      <c r="B83" s="52">
        <v>18</v>
      </c>
      <c r="C83" s="52">
        <v>28.84</v>
      </c>
      <c r="D83" s="52">
        <v>6</v>
      </c>
      <c r="E83" s="52">
        <v>494</v>
      </c>
      <c r="F83" s="12" t="str">
        <f>+VLOOKUP(E83,Participants!$A$1:$F$798,2,FALSE)</f>
        <v>Evan Briggs</v>
      </c>
      <c r="G83" s="12" t="str">
        <f>+VLOOKUP(E83,Participants!$A$1:$F$798,4,FALSE)</f>
        <v>BCS</v>
      </c>
      <c r="H83" s="12" t="str">
        <f>+VLOOKUP(E83,Participants!$A$1:$F$798,5,FALSE)</f>
        <v>M</v>
      </c>
      <c r="I83" s="12">
        <f>+VLOOKUP(E83,Participants!$A$1:$F$798,3,FALSE)</f>
        <v>8</v>
      </c>
      <c r="J83" s="12" t="str">
        <f>+VLOOKUP(E83,Participants!$A$1:$G$798,7,FALSE)</f>
        <v>VARSITY BOYS</v>
      </c>
      <c r="K83" s="51">
        <f t="shared" si="2"/>
        <v>10</v>
      </c>
      <c r="L83" s="12"/>
    </row>
    <row r="84" spans="1:13" ht="14.25" customHeight="1">
      <c r="A84" s="98" t="s">
        <v>716</v>
      </c>
      <c r="B84" s="52">
        <v>18</v>
      </c>
      <c r="C84" s="52">
        <v>29.04</v>
      </c>
      <c r="D84" s="52">
        <v>2</v>
      </c>
      <c r="E84" s="52">
        <v>1243</v>
      </c>
      <c r="F84" s="12" t="str">
        <f>+VLOOKUP(E84,Participants!$A$1:$F$798,2,FALSE)</f>
        <v>Sam VanVickle</v>
      </c>
      <c r="G84" s="12" t="str">
        <f>+VLOOKUP(E84,Participants!$A$1:$F$798,4,FALSE)</f>
        <v>AAC</v>
      </c>
      <c r="H84" s="12" t="str">
        <f>+VLOOKUP(E84,Participants!$A$1:$F$798,5,FALSE)</f>
        <v>M</v>
      </c>
      <c r="I84" s="12">
        <f>+VLOOKUP(E84,Participants!$A$1:$F$798,3,FALSE)</f>
        <v>8</v>
      </c>
      <c r="J84" s="12" t="str">
        <f>+VLOOKUP(E84,Participants!$A$1:$G$798,7,FALSE)</f>
        <v>VARSITY BOYS</v>
      </c>
      <c r="K84" s="51">
        <f t="shared" si="2"/>
        <v>11</v>
      </c>
      <c r="L84" s="12"/>
    </row>
    <row r="85" spans="1:13" ht="14.25" customHeight="1">
      <c r="A85" s="98" t="s">
        <v>716</v>
      </c>
      <c r="B85" s="50">
        <v>19</v>
      </c>
      <c r="C85" s="50">
        <v>30.08</v>
      </c>
      <c r="D85" s="50">
        <v>2</v>
      </c>
      <c r="E85" s="50">
        <v>1240</v>
      </c>
      <c r="F85" s="51" t="str">
        <f>+VLOOKUP(E85,Participants!$A$1:$F$798,2,FALSE)</f>
        <v>Jack Stanton</v>
      </c>
      <c r="G85" s="51" t="str">
        <f>+VLOOKUP(E85,Participants!$A$1:$F$798,4,FALSE)</f>
        <v>AAC</v>
      </c>
      <c r="H85" s="51" t="str">
        <f>+VLOOKUP(E85,Participants!$A$1:$F$798,5,FALSE)</f>
        <v>M</v>
      </c>
      <c r="I85" s="51">
        <f>+VLOOKUP(E85,Participants!$A$1:$F$798,3,FALSE)</f>
        <v>8</v>
      </c>
      <c r="J85" s="51" t="str">
        <f>+VLOOKUP(E85,Participants!$A$1:$G$798,7,FALSE)</f>
        <v>VARSITY BOYS</v>
      </c>
      <c r="K85" s="51">
        <f t="shared" si="2"/>
        <v>12</v>
      </c>
      <c r="L85" s="51"/>
    </row>
    <row r="86" spans="1:13" ht="14.25" customHeight="1">
      <c r="A86" s="98" t="s">
        <v>716</v>
      </c>
      <c r="B86" s="52">
        <v>18</v>
      </c>
      <c r="C86" s="52">
        <v>30.59</v>
      </c>
      <c r="D86" s="52">
        <v>7</v>
      </c>
      <c r="E86" s="52">
        <v>1387</v>
      </c>
      <c r="F86" s="12" t="str">
        <f>+VLOOKUP(E86,Participants!$A$1:$F$798,2,FALSE)</f>
        <v>Rylan Greene</v>
      </c>
      <c r="G86" s="12" t="str">
        <f>+VLOOKUP(E86,Participants!$A$1:$F$798,4,FALSE)</f>
        <v>BFS</v>
      </c>
      <c r="H86" s="12" t="str">
        <f>+VLOOKUP(E86,Participants!$A$1:$F$798,5,FALSE)</f>
        <v>M</v>
      </c>
      <c r="I86" s="12">
        <f>+VLOOKUP(E86,Participants!$A$1:$F$798,3,FALSE)</f>
        <v>7</v>
      </c>
      <c r="J86" s="12" t="str">
        <f>+VLOOKUP(E86,Participants!$A$1:$G$798,7,FALSE)</f>
        <v>VARSITY BOYS</v>
      </c>
      <c r="K86" s="51">
        <f t="shared" si="2"/>
        <v>13</v>
      </c>
      <c r="L86" s="12"/>
    </row>
    <row r="87" spans="1:13" ht="14.25" customHeight="1">
      <c r="A87" s="98" t="s">
        <v>716</v>
      </c>
      <c r="B87" s="52">
        <v>18</v>
      </c>
      <c r="C87" s="52">
        <v>31.75</v>
      </c>
      <c r="D87" s="52">
        <v>5</v>
      </c>
      <c r="E87" s="52">
        <v>967</v>
      </c>
      <c r="F87" s="12" t="str">
        <f>+VLOOKUP(E87,Participants!$A$1:$F$798,2,FALSE)</f>
        <v>Tunno Nathaniel</v>
      </c>
      <c r="G87" s="12" t="str">
        <f>+VLOOKUP(E87,Participants!$A$1:$F$798,4,FALSE)</f>
        <v>CDT</v>
      </c>
      <c r="H87" s="12" t="str">
        <f>+VLOOKUP(E87,Participants!$A$1:$F$798,5,FALSE)</f>
        <v>M</v>
      </c>
      <c r="I87" s="12">
        <f>+VLOOKUP(E87,Participants!$A$1:$F$798,3,FALSE)</f>
        <v>8</v>
      </c>
      <c r="J87" s="12" t="str">
        <f>+VLOOKUP(E87,Participants!$A$1:$G$798,7,FALSE)</f>
        <v>VARSITY BOYS</v>
      </c>
      <c r="K87" s="51">
        <f t="shared" si="2"/>
        <v>14</v>
      </c>
      <c r="L87" s="12"/>
    </row>
    <row r="88" spans="1:13" ht="14.25" customHeight="1">
      <c r="A88" s="98" t="s">
        <v>716</v>
      </c>
      <c r="B88" s="50">
        <v>17</v>
      </c>
      <c r="C88" s="50">
        <v>32.18</v>
      </c>
      <c r="D88" s="50">
        <v>4</v>
      </c>
      <c r="E88" s="50">
        <v>691</v>
      </c>
      <c r="F88" s="51" t="str">
        <f>+VLOOKUP(E88,Participants!$A$1:$F$798,2,FALSE)</f>
        <v>Jack Mondi</v>
      </c>
      <c r="G88" s="51" t="str">
        <f>+VLOOKUP(E88,Participants!$A$1:$F$798,4,FALSE)</f>
        <v>KIL</v>
      </c>
      <c r="H88" s="51" t="str">
        <f>+VLOOKUP(E88,Participants!$A$1:$F$798,5,FALSE)</f>
        <v>M</v>
      </c>
      <c r="I88" s="51">
        <f>+VLOOKUP(E88,Participants!$A$1:$F$798,3,FALSE)</f>
        <v>7</v>
      </c>
      <c r="J88" s="51" t="str">
        <f>+VLOOKUP(E88,Participants!$A$1:$G$798,7,FALSE)</f>
        <v>VARSITY BOYS</v>
      </c>
      <c r="K88" s="51">
        <f t="shared" si="2"/>
        <v>15</v>
      </c>
      <c r="L88" s="51"/>
    </row>
    <row r="89" spans="1:13" ht="14.25" customHeight="1">
      <c r="A89" s="98" t="s">
        <v>716</v>
      </c>
      <c r="B89" s="52">
        <v>18</v>
      </c>
      <c r="C89" s="52">
        <v>32.35</v>
      </c>
      <c r="D89" s="52">
        <v>4</v>
      </c>
      <c r="E89" s="52">
        <v>489</v>
      </c>
      <c r="F89" s="12" t="str">
        <f>+VLOOKUP(E89,Participants!$A$1:$F$798,2,FALSE)</f>
        <v>Cameron Smith</v>
      </c>
      <c r="G89" s="12" t="str">
        <f>+VLOOKUP(E89,Participants!$A$1:$F$798,4,FALSE)</f>
        <v>BCS</v>
      </c>
      <c r="H89" s="12" t="str">
        <f>+VLOOKUP(E89,Participants!$A$1:$F$798,5,FALSE)</f>
        <v>M</v>
      </c>
      <c r="I89" s="12">
        <f>+VLOOKUP(E89,Participants!$A$1:$F$798,3,FALSE)</f>
        <v>7</v>
      </c>
      <c r="J89" s="12" t="str">
        <f>+VLOOKUP(E89,Participants!$A$1:$G$798,7,FALSE)</f>
        <v>VARSITY BOYS</v>
      </c>
      <c r="K89" s="51">
        <f t="shared" si="2"/>
        <v>16</v>
      </c>
      <c r="L89" s="12"/>
    </row>
    <row r="90" spans="1:13" ht="14.25" customHeight="1">
      <c r="A90" s="98" t="s">
        <v>716</v>
      </c>
      <c r="B90" s="50">
        <v>17</v>
      </c>
      <c r="C90" s="50">
        <v>32.79</v>
      </c>
      <c r="D90" s="50">
        <v>7</v>
      </c>
      <c r="E90" s="50">
        <v>956</v>
      </c>
      <c r="F90" s="51" t="str">
        <f>+VLOOKUP(E90,Participants!$A$1:$F$798,2,FALSE)</f>
        <v>Howe John</v>
      </c>
      <c r="G90" s="51" t="str">
        <f>+VLOOKUP(E90,Participants!$A$1:$F$798,4,FALSE)</f>
        <v>CDT</v>
      </c>
      <c r="H90" s="51" t="str">
        <f>+VLOOKUP(E90,Participants!$A$1:$F$798,5,FALSE)</f>
        <v>M</v>
      </c>
      <c r="I90" s="51">
        <f>+VLOOKUP(E90,Participants!$A$1:$F$798,3,FALSE)</f>
        <v>7</v>
      </c>
      <c r="J90" s="51" t="str">
        <f>+VLOOKUP(E90,Participants!$A$1:$G$798,7,FALSE)</f>
        <v>VARSITY BOYS</v>
      </c>
      <c r="K90" s="51">
        <f t="shared" si="2"/>
        <v>17</v>
      </c>
      <c r="L90" s="51"/>
    </row>
    <row r="91" spans="1:13" ht="14.25" customHeight="1">
      <c r="A91" s="98" t="s">
        <v>716</v>
      </c>
      <c r="B91" s="50">
        <v>17</v>
      </c>
      <c r="C91" s="50">
        <v>33</v>
      </c>
      <c r="D91" s="50">
        <v>6</v>
      </c>
      <c r="E91" s="50">
        <v>1206</v>
      </c>
      <c r="F91" s="51" t="str">
        <f>+VLOOKUP(E91,Participants!$A$1:$F$798,2,FALSE)</f>
        <v>Linus Burchill</v>
      </c>
      <c r="G91" s="51" t="str">
        <f>+VLOOKUP(E91,Participants!$A$1:$F$798,4,FALSE)</f>
        <v>AAC</v>
      </c>
      <c r="H91" s="51" t="str">
        <f>+VLOOKUP(E91,Participants!$A$1:$F$798,5,FALSE)</f>
        <v>M</v>
      </c>
      <c r="I91" s="51">
        <f>+VLOOKUP(E91,Participants!$A$1:$F$798,3,FALSE)</f>
        <v>7</v>
      </c>
      <c r="J91" s="51" t="str">
        <f>+VLOOKUP(E91,Participants!$A$1:$G$798,7,FALSE)</f>
        <v>VARSITY BOYS</v>
      </c>
      <c r="K91" s="51">
        <f t="shared" si="2"/>
        <v>18</v>
      </c>
      <c r="L91" s="51"/>
    </row>
    <row r="92" spans="1:13" ht="14.25" customHeight="1">
      <c r="A92" s="98" t="s">
        <v>716</v>
      </c>
      <c r="B92" s="50">
        <v>17</v>
      </c>
      <c r="C92" s="50">
        <v>33.21</v>
      </c>
      <c r="D92" s="50">
        <v>1</v>
      </c>
      <c r="E92" s="50">
        <v>655</v>
      </c>
      <c r="F92" s="51" t="str">
        <f>+VLOOKUP(E92,Participants!$A$1:$F$798,2,FALSE)</f>
        <v>Henry Glevicky</v>
      </c>
      <c r="G92" s="51" t="str">
        <f>+VLOOKUP(E92,Participants!$A$1:$F$798,4,FALSE)</f>
        <v>SJS</v>
      </c>
      <c r="H92" s="51" t="str">
        <f>+VLOOKUP(E92,Participants!$A$1:$F$798,5,FALSE)</f>
        <v>M</v>
      </c>
      <c r="I92" s="51">
        <f>+VLOOKUP(E92,Participants!$A$1:$F$798,3,FALSE)</f>
        <v>8</v>
      </c>
      <c r="J92" s="51" t="str">
        <f>+VLOOKUP(E92,Participants!$A$1:$G$798,7,FALSE)</f>
        <v>VARSITY BOYS</v>
      </c>
      <c r="K92" s="51">
        <f t="shared" si="2"/>
        <v>19</v>
      </c>
      <c r="L92" s="51"/>
    </row>
    <row r="93" spans="1:13" ht="14.25" customHeight="1">
      <c r="A93" s="98" t="s">
        <v>716</v>
      </c>
      <c r="B93" s="50">
        <v>17</v>
      </c>
      <c r="C93" s="50">
        <v>33.6</v>
      </c>
      <c r="D93" s="50">
        <v>5</v>
      </c>
      <c r="E93" s="50">
        <v>492</v>
      </c>
      <c r="F93" s="51" t="str">
        <f>+VLOOKUP(E93,Participants!$A$1:$F$798,2,FALSE)</f>
        <v>Michael Gianneschi</v>
      </c>
      <c r="G93" s="51" t="str">
        <f>+VLOOKUP(E93,Participants!$A$1:$F$798,4,FALSE)</f>
        <v>BCS</v>
      </c>
      <c r="H93" s="51" t="str">
        <f>+VLOOKUP(E93,Participants!$A$1:$F$798,5,FALSE)</f>
        <v>M</v>
      </c>
      <c r="I93" s="51">
        <f>+VLOOKUP(E93,Participants!$A$1:$F$798,3,FALSE)</f>
        <v>8</v>
      </c>
      <c r="J93" s="51" t="str">
        <f>+VLOOKUP(E93,Participants!$A$1:$G$798,7,FALSE)</f>
        <v>VARSITY BOYS</v>
      </c>
      <c r="K93" s="51">
        <f t="shared" si="2"/>
        <v>20</v>
      </c>
      <c r="L93" s="51"/>
    </row>
    <row r="94" spans="1:13" ht="14.25" customHeight="1">
      <c r="A94" s="98" t="s">
        <v>716</v>
      </c>
      <c r="B94" s="151">
        <v>18</v>
      </c>
      <c r="C94" s="151"/>
      <c r="D94" s="151">
        <v>3</v>
      </c>
      <c r="E94" s="151">
        <v>698</v>
      </c>
      <c r="F94" s="153" t="str">
        <f>+VLOOKUP(E94,Participants!$A$1:$F$798,2,FALSE)</f>
        <v>Dexter Wyant</v>
      </c>
      <c r="G94" s="153" t="str">
        <f>+VLOOKUP(E94,Participants!$A$1:$F$798,4,FALSE)</f>
        <v>KIL</v>
      </c>
      <c r="H94" s="153" t="str">
        <f>+VLOOKUP(E94,Participants!$A$1:$F$798,5,FALSE)</f>
        <v>M</v>
      </c>
      <c r="I94" s="153">
        <f>+VLOOKUP(E94,Participants!$A$1:$F$798,3,FALSE)</f>
        <v>8</v>
      </c>
      <c r="J94" s="153" t="str">
        <f>+VLOOKUP(E94,Participants!$A$1:$G$798,7,FALSE)</f>
        <v>VARSITY BOYS</v>
      </c>
      <c r="K94" s="178">
        <f t="shared" si="2"/>
        <v>21</v>
      </c>
      <c r="L94" s="153"/>
      <c r="M94" t="s">
        <v>1074</v>
      </c>
    </row>
    <row r="95" spans="1:13" ht="14.25" customHeight="1">
      <c r="A95" s="98"/>
      <c r="B95" s="52"/>
      <c r="C95" s="52"/>
      <c r="D95" s="52"/>
      <c r="E95" s="52"/>
      <c r="F95" s="12"/>
      <c r="G95" s="12"/>
      <c r="H95" s="12"/>
      <c r="I95" s="12"/>
      <c r="J95" s="12"/>
      <c r="K95" s="51"/>
      <c r="L95" s="12"/>
    </row>
    <row r="96" spans="1:13" ht="14.25" customHeight="1">
      <c r="A96" s="98" t="s">
        <v>716</v>
      </c>
      <c r="B96" s="52">
        <v>16</v>
      </c>
      <c r="C96" s="52">
        <v>29</v>
      </c>
      <c r="D96" s="52">
        <v>3</v>
      </c>
      <c r="E96" s="52">
        <v>682</v>
      </c>
      <c r="F96" s="12" t="str">
        <f>+VLOOKUP(E96,Participants!$A$1:$F$798,2,FALSE)</f>
        <v>Alexa Stoltz</v>
      </c>
      <c r="G96" s="12" t="str">
        <f>+VLOOKUP(E96,Participants!$A$1:$F$798,4,FALSE)</f>
        <v>KIL</v>
      </c>
      <c r="H96" s="12" t="str">
        <f>+VLOOKUP(E96,Participants!$A$1:$F$798,5,FALSE)</f>
        <v>F</v>
      </c>
      <c r="I96" s="12">
        <f>+VLOOKUP(E96,Participants!$A$1:$F$798,3,FALSE)</f>
        <v>8</v>
      </c>
      <c r="J96" s="12" t="str">
        <f>+VLOOKUP(E96,Participants!$A$1:$G$798,7,FALSE)</f>
        <v>VARSITY GIRLS</v>
      </c>
      <c r="K96" s="12">
        <v>1</v>
      </c>
      <c r="L96" s="12">
        <v>10</v>
      </c>
    </row>
    <row r="97" spans="1:12" ht="14.25" customHeight="1">
      <c r="A97" s="98"/>
      <c r="B97" s="50">
        <v>15</v>
      </c>
      <c r="C97" s="50">
        <v>29.1</v>
      </c>
      <c r="D97" s="50">
        <v>5</v>
      </c>
      <c r="E97" s="50">
        <v>615</v>
      </c>
      <c r="F97" s="51" t="str">
        <f>+VLOOKUP(E97,Participants!$A$1:$F$798,2,FALSE)</f>
        <v>Ella Eiler</v>
      </c>
      <c r="G97" s="51" t="str">
        <f>+VLOOKUP(E97,Participants!$A$1:$F$798,4,FALSE)</f>
        <v>BTA</v>
      </c>
      <c r="H97" s="51" t="str">
        <f>+VLOOKUP(E97,Participants!$A$1:$F$798,5,FALSE)</f>
        <v>F</v>
      </c>
      <c r="I97" s="51">
        <f>+VLOOKUP(E97,Participants!$A$1:$F$798,3,FALSE)</f>
        <v>8</v>
      </c>
      <c r="J97" s="51" t="str">
        <f>+VLOOKUP(E97,Participants!$A$1:$G$798,7,FALSE)</f>
        <v>VARSITY GIRLS</v>
      </c>
      <c r="K97" s="51">
        <f t="shared" ref="K97:K139" si="3">K96+1</f>
        <v>2</v>
      </c>
      <c r="L97" s="51">
        <v>8</v>
      </c>
    </row>
    <row r="98" spans="1:12" ht="14.25" customHeight="1">
      <c r="A98" s="98" t="s">
        <v>716</v>
      </c>
      <c r="B98" s="52">
        <v>16</v>
      </c>
      <c r="C98" s="52">
        <v>29.63</v>
      </c>
      <c r="D98" s="52">
        <v>4</v>
      </c>
      <c r="E98" s="52">
        <v>650</v>
      </c>
      <c r="F98" s="12" t="str">
        <f>+VLOOKUP(E98,Participants!$A$1:$F$798,2,FALSE)</f>
        <v>Eva Fardo</v>
      </c>
      <c r="G98" s="12" t="str">
        <f>+VLOOKUP(E98,Participants!$A$1:$F$798,4,FALSE)</f>
        <v>SJS</v>
      </c>
      <c r="H98" s="12" t="str">
        <f>+VLOOKUP(E98,Participants!$A$1:$F$798,5,FALSE)</f>
        <v>F</v>
      </c>
      <c r="I98" s="12">
        <f>+VLOOKUP(E98,Participants!$A$1:$F$798,3,FALSE)</f>
        <v>8</v>
      </c>
      <c r="J98" s="12" t="str">
        <f>+VLOOKUP(E98,Participants!$A$1:$G$798,7,FALSE)</f>
        <v>VARSITY GIRLS</v>
      </c>
      <c r="K98" s="51">
        <f t="shared" si="3"/>
        <v>3</v>
      </c>
      <c r="L98" s="12">
        <v>6</v>
      </c>
    </row>
    <row r="99" spans="1:12" ht="14.25" customHeight="1">
      <c r="A99" s="98" t="s">
        <v>716</v>
      </c>
      <c r="B99" s="52">
        <v>16</v>
      </c>
      <c r="C99" s="52">
        <v>29.87</v>
      </c>
      <c r="D99" s="52">
        <v>2</v>
      </c>
      <c r="E99" s="52">
        <v>685</v>
      </c>
      <c r="F99" s="12" t="str">
        <f>+VLOOKUP(E99,Participants!$A$1:$F$798,2,FALSE)</f>
        <v>Chloe Summerville</v>
      </c>
      <c r="G99" s="12" t="str">
        <f>+VLOOKUP(E99,Participants!$A$1:$F$798,4,FALSE)</f>
        <v>KIL</v>
      </c>
      <c r="H99" s="12" t="str">
        <f>+VLOOKUP(E99,Participants!$A$1:$F$798,5,FALSE)</f>
        <v>F</v>
      </c>
      <c r="I99" s="12">
        <f>+VLOOKUP(E99,Participants!$A$1:$F$798,3,FALSE)</f>
        <v>7</v>
      </c>
      <c r="J99" s="12" t="str">
        <f>+VLOOKUP(E99,Participants!$A$1:$G$798,7,FALSE)</f>
        <v>VARSITY GIRLS</v>
      </c>
      <c r="K99" s="51">
        <f t="shared" si="3"/>
        <v>4</v>
      </c>
      <c r="L99" s="12">
        <v>5</v>
      </c>
    </row>
    <row r="100" spans="1:12" ht="14.25" customHeight="1">
      <c r="A100" s="98" t="s">
        <v>716</v>
      </c>
      <c r="B100" s="52">
        <v>14</v>
      </c>
      <c r="C100" s="52">
        <v>29.96</v>
      </c>
      <c r="D100" s="52">
        <v>3</v>
      </c>
      <c r="E100" s="52">
        <v>690</v>
      </c>
      <c r="F100" s="12" t="str">
        <f>+VLOOKUP(E100,Participants!$A$1:$F$798,2,FALSE)</f>
        <v>Julia Siket</v>
      </c>
      <c r="G100" s="12" t="str">
        <f>+VLOOKUP(E100,Participants!$A$1:$F$798,4,FALSE)</f>
        <v>KIL</v>
      </c>
      <c r="H100" s="12" t="str">
        <f>+VLOOKUP(E100,Participants!$A$1:$F$798,5,FALSE)</f>
        <v>F</v>
      </c>
      <c r="I100" s="12">
        <f>+VLOOKUP(E100,Participants!$A$1:$F$798,3,FALSE)</f>
        <v>8</v>
      </c>
      <c r="J100" s="12" t="str">
        <f>+VLOOKUP(E100,Participants!$A$1:$G$798,7,FALSE)</f>
        <v>VARSITY GIRLS</v>
      </c>
      <c r="K100" s="51">
        <f t="shared" si="3"/>
        <v>5</v>
      </c>
      <c r="L100" s="12">
        <v>4</v>
      </c>
    </row>
    <row r="101" spans="1:12" ht="14.25" customHeight="1">
      <c r="A101" s="98" t="s">
        <v>716</v>
      </c>
      <c r="B101" s="52">
        <v>12</v>
      </c>
      <c r="C101" s="52">
        <v>30.51</v>
      </c>
      <c r="D101" s="52">
        <v>5</v>
      </c>
      <c r="E101" s="52">
        <v>1436</v>
      </c>
      <c r="F101" s="12" t="str">
        <f>+VLOOKUP(E101,Participants!$A$1:$F$798,2,FALSE)</f>
        <v>Abigail Getch</v>
      </c>
      <c r="G101" s="12" t="str">
        <f>+VLOOKUP(E101,Participants!$A$1:$F$798,4,FALSE)</f>
        <v>SSPP</v>
      </c>
      <c r="H101" s="12" t="str">
        <f>+VLOOKUP(E101,Participants!$A$1:$F$798,5,FALSE)</f>
        <v>F</v>
      </c>
      <c r="I101" s="12">
        <f>+VLOOKUP(E101,Participants!$A$1:$F$798,3,FALSE)</f>
        <v>8</v>
      </c>
      <c r="J101" s="12" t="str">
        <f>+VLOOKUP(E101,Participants!$A$1:$G$798,7,FALSE)</f>
        <v>VARSITY GIRLS</v>
      </c>
      <c r="K101" s="51">
        <f t="shared" si="3"/>
        <v>6</v>
      </c>
      <c r="L101" s="12">
        <v>3</v>
      </c>
    </row>
    <row r="102" spans="1:12" ht="14.25" customHeight="1">
      <c r="A102" s="98" t="s">
        <v>716</v>
      </c>
      <c r="B102" s="50">
        <v>13</v>
      </c>
      <c r="C102" s="50">
        <v>30.51</v>
      </c>
      <c r="D102" s="50">
        <v>2</v>
      </c>
      <c r="E102" s="50">
        <v>857</v>
      </c>
      <c r="F102" s="51" t="str">
        <f>+VLOOKUP(E102,Participants!$A$1:$F$798,2,FALSE)</f>
        <v>Lydia Pierce</v>
      </c>
      <c r="G102" s="51" t="str">
        <f>+VLOOKUP(E102,Participants!$A$1:$F$798,4,FALSE)</f>
        <v>GRE</v>
      </c>
      <c r="H102" s="51" t="str">
        <f>+VLOOKUP(E102,Participants!$A$1:$F$798,5,FALSE)</f>
        <v>F</v>
      </c>
      <c r="I102" s="51">
        <f>+VLOOKUP(E102,Participants!$A$1:$F$798,3,FALSE)</f>
        <v>7</v>
      </c>
      <c r="J102" s="51" t="str">
        <f>+VLOOKUP(E102,Participants!$A$1:$G$798,7,FALSE)</f>
        <v>VARSITY GIRLS</v>
      </c>
      <c r="K102" s="51">
        <f t="shared" si="3"/>
        <v>7</v>
      </c>
      <c r="L102" s="51">
        <v>2</v>
      </c>
    </row>
    <row r="103" spans="1:12" ht="14.25" customHeight="1">
      <c r="A103" s="98" t="s">
        <v>716</v>
      </c>
      <c r="B103" s="50">
        <v>13</v>
      </c>
      <c r="C103" s="50">
        <v>30.92</v>
      </c>
      <c r="D103" s="50">
        <v>6</v>
      </c>
      <c r="E103" s="50">
        <v>616</v>
      </c>
      <c r="F103" s="51" t="str">
        <f>+VLOOKUP(E103,Participants!$A$1:$F$798,2,FALSE)</f>
        <v>Allie Gruseck</v>
      </c>
      <c r="G103" s="51" t="str">
        <f>+VLOOKUP(E103,Participants!$A$1:$F$798,4,FALSE)</f>
        <v>BTA</v>
      </c>
      <c r="H103" s="51" t="str">
        <f>+VLOOKUP(E103,Participants!$A$1:$F$798,5,FALSE)</f>
        <v>F</v>
      </c>
      <c r="I103" s="51">
        <f>+VLOOKUP(E103,Participants!$A$1:$F$798,3,FALSE)</f>
        <v>8</v>
      </c>
      <c r="J103" s="51" t="str">
        <f>+VLOOKUP(E103,Participants!$A$1:$G$798,7,FALSE)</f>
        <v>VARSITY GIRLS</v>
      </c>
      <c r="K103" s="51">
        <f t="shared" si="3"/>
        <v>8</v>
      </c>
      <c r="L103" s="51">
        <v>1</v>
      </c>
    </row>
    <row r="104" spans="1:12" ht="14.25" customHeight="1">
      <c r="A104" s="98" t="s">
        <v>716</v>
      </c>
      <c r="B104" s="50">
        <v>15</v>
      </c>
      <c r="C104" s="50">
        <v>30.92</v>
      </c>
      <c r="D104" s="50">
        <v>2</v>
      </c>
      <c r="E104" s="50">
        <v>870</v>
      </c>
      <c r="F104" s="51" t="str">
        <f>+VLOOKUP(E104,Participants!$A$1:$F$798,2,FALSE)</f>
        <v>Scarlett McGovern</v>
      </c>
      <c r="G104" s="51" t="str">
        <f>+VLOOKUP(E104,Participants!$A$1:$F$798,4,FALSE)</f>
        <v>AGS</v>
      </c>
      <c r="H104" s="51" t="str">
        <f>+VLOOKUP(E104,Participants!$A$1:$F$798,5,FALSE)</f>
        <v>F</v>
      </c>
      <c r="I104" s="51">
        <f>+VLOOKUP(E104,Participants!$A$1:$F$798,3,FALSE)</f>
        <v>7</v>
      </c>
      <c r="J104" s="51" t="str">
        <f>+VLOOKUP(E104,Participants!$A$1:$G$798,7,FALSE)</f>
        <v>VARSITY GIRLS</v>
      </c>
      <c r="K104" s="51">
        <f t="shared" si="3"/>
        <v>9</v>
      </c>
      <c r="L104" s="51"/>
    </row>
    <row r="105" spans="1:12" ht="14.25" customHeight="1">
      <c r="A105" s="98" t="s">
        <v>716</v>
      </c>
      <c r="B105" s="50">
        <v>13</v>
      </c>
      <c r="C105" s="50">
        <v>30.98</v>
      </c>
      <c r="D105" s="50">
        <v>3</v>
      </c>
      <c r="E105" s="50">
        <v>702</v>
      </c>
      <c r="F105" s="51" t="str">
        <f>+VLOOKUP(E105,Participants!$A$1:$F$798,2,FALSE)</f>
        <v>Arianna Rhedrick</v>
      </c>
      <c r="G105" s="51" t="str">
        <f>+VLOOKUP(E105,Participants!$A$1:$F$798,4,FALSE)</f>
        <v>KIL</v>
      </c>
      <c r="H105" s="51" t="str">
        <f>+VLOOKUP(E105,Participants!$A$1:$F$798,5,FALSE)</f>
        <v>F</v>
      </c>
      <c r="I105" s="51">
        <f>+VLOOKUP(E105,Participants!$A$1:$F$798,3,FALSE)</f>
        <v>8</v>
      </c>
      <c r="J105" s="51" t="str">
        <f>+VLOOKUP(E105,Participants!$A$1:$G$798,7,FALSE)</f>
        <v>VARSITY GIRLS</v>
      </c>
      <c r="K105" s="51">
        <f t="shared" si="3"/>
        <v>10</v>
      </c>
      <c r="L105" s="51"/>
    </row>
    <row r="106" spans="1:12" ht="14.25" customHeight="1">
      <c r="A106" s="98" t="s">
        <v>716</v>
      </c>
      <c r="B106" s="52">
        <v>12</v>
      </c>
      <c r="C106" s="52">
        <v>31.22</v>
      </c>
      <c r="D106" s="52">
        <v>8</v>
      </c>
      <c r="E106" s="52">
        <v>687</v>
      </c>
      <c r="F106" s="12" t="str">
        <f>+VLOOKUP(E106,Participants!$A$1:$F$798,2,FALSE)</f>
        <v>Brielle Colafella</v>
      </c>
      <c r="G106" s="12" t="str">
        <f>+VLOOKUP(E106,Participants!$A$1:$F$798,4,FALSE)</f>
        <v>KIL</v>
      </c>
      <c r="H106" s="12" t="str">
        <f>+VLOOKUP(E106,Participants!$A$1:$F$798,5,FALSE)</f>
        <v>F</v>
      </c>
      <c r="I106" s="12">
        <f>+VLOOKUP(E106,Participants!$A$1:$F$798,3,FALSE)</f>
        <v>7</v>
      </c>
      <c r="J106" s="12" t="str">
        <f>+VLOOKUP(E106,Participants!$A$1:$G$798,7,FALSE)</f>
        <v>VARSITY GIRLS</v>
      </c>
      <c r="K106" s="51">
        <f t="shared" si="3"/>
        <v>11</v>
      </c>
      <c r="L106" s="12"/>
    </row>
    <row r="107" spans="1:12" ht="14.25" customHeight="1">
      <c r="A107" s="98" t="s">
        <v>716</v>
      </c>
      <c r="B107" s="52">
        <v>16</v>
      </c>
      <c r="C107" s="52">
        <v>31.28</v>
      </c>
      <c r="D107" s="52">
        <v>1</v>
      </c>
      <c r="E107" s="52">
        <v>876</v>
      </c>
      <c r="F107" s="12" t="str">
        <f>+VLOOKUP(E107,Participants!$A$1:$F$798,2,FALSE)</f>
        <v>Ava Ziemniak</v>
      </c>
      <c r="G107" s="12" t="str">
        <f>+VLOOKUP(E107,Participants!$A$1:$F$798,4,FALSE)</f>
        <v>AGS</v>
      </c>
      <c r="H107" s="12" t="str">
        <f>+VLOOKUP(E107,Participants!$A$1:$F$798,5,FALSE)</f>
        <v>F</v>
      </c>
      <c r="I107" s="12">
        <f>+VLOOKUP(E107,Participants!$A$1:$F$798,3,FALSE)</f>
        <v>7</v>
      </c>
      <c r="J107" s="12" t="str">
        <f>+VLOOKUP(E107,Participants!$A$1:$G$798,7,FALSE)</f>
        <v>VARSITY GIRLS</v>
      </c>
      <c r="K107" s="51">
        <f t="shared" si="3"/>
        <v>12</v>
      </c>
      <c r="L107" s="12"/>
    </row>
    <row r="108" spans="1:12" ht="14.25" customHeight="1">
      <c r="A108" s="98" t="s">
        <v>716</v>
      </c>
      <c r="B108" s="50">
        <v>13</v>
      </c>
      <c r="C108" s="50">
        <v>31.44</v>
      </c>
      <c r="D108" s="50">
        <v>4</v>
      </c>
      <c r="E108" s="50">
        <v>856</v>
      </c>
      <c r="F108" s="51" t="str">
        <f>+VLOOKUP(E108,Participants!$A$1:$F$798,2,FALSE)</f>
        <v>Sara Palmer</v>
      </c>
      <c r="G108" s="51" t="str">
        <f>+VLOOKUP(E108,Participants!$A$1:$F$798,4,FALSE)</f>
        <v>GRE</v>
      </c>
      <c r="H108" s="51" t="str">
        <f>+VLOOKUP(E108,Participants!$A$1:$F$798,5,FALSE)</f>
        <v>F</v>
      </c>
      <c r="I108" s="51">
        <f>+VLOOKUP(E108,Participants!$A$1:$F$798,3,FALSE)</f>
        <v>7</v>
      </c>
      <c r="J108" s="51" t="str">
        <f>+VLOOKUP(E108,Participants!$A$1:$G$798,7,FALSE)</f>
        <v>VARSITY GIRLS</v>
      </c>
      <c r="K108" s="51">
        <f t="shared" si="3"/>
        <v>13</v>
      </c>
      <c r="L108" s="51"/>
    </row>
    <row r="109" spans="1:12" ht="14.25" customHeight="1">
      <c r="A109" s="98" t="s">
        <v>716</v>
      </c>
      <c r="B109" s="52">
        <v>14</v>
      </c>
      <c r="C109" s="52">
        <v>31.44</v>
      </c>
      <c r="D109" s="52">
        <v>8</v>
      </c>
      <c r="E109" s="52">
        <v>620</v>
      </c>
      <c r="F109" s="12" t="str">
        <f>+VLOOKUP(E109,Participants!$A$1:$F$798,2,FALSE)</f>
        <v>Maggie Tatar</v>
      </c>
      <c r="G109" s="12" t="str">
        <f>+VLOOKUP(E109,Participants!$A$1:$F$798,4,FALSE)</f>
        <v>BTA</v>
      </c>
      <c r="H109" s="12" t="str">
        <f>+VLOOKUP(E109,Participants!$A$1:$F$798,5,FALSE)</f>
        <v>F</v>
      </c>
      <c r="I109" s="12">
        <f>+VLOOKUP(E109,Participants!$A$1:$F$798,3,FALSE)</f>
        <v>8</v>
      </c>
      <c r="J109" s="12" t="str">
        <f>+VLOOKUP(E109,Participants!$A$1:$G$798,7,FALSE)</f>
        <v>VARSITY GIRLS</v>
      </c>
      <c r="K109" s="51">
        <f t="shared" si="3"/>
        <v>14</v>
      </c>
      <c r="L109" s="12"/>
    </row>
    <row r="110" spans="1:12" ht="14.25" customHeight="1">
      <c r="A110" s="98" t="s">
        <v>716</v>
      </c>
      <c r="B110" s="50">
        <v>13</v>
      </c>
      <c r="C110" s="50">
        <v>31.82</v>
      </c>
      <c r="D110" s="50">
        <v>8</v>
      </c>
      <c r="E110" s="50">
        <v>675</v>
      </c>
      <c r="F110" s="51" t="str">
        <f>+VLOOKUP(E110,Participants!$A$1:$F$798,2,FALSE)</f>
        <v>Sofia Pecoraro</v>
      </c>
      <c r="G110" s="51" t="str">
        <f>+VLOOKUP(E110,Participants!$A$1:$F$798,4,FALSE)</f>
        <v>KIL</v>
      </c>
      <c r="H110" s="51" t="str">
        <f>+VLOOKUP(E110,Participants!$A$1:$F$798,5,FALSE)</f>
        <v>F</v>
      </c>
      <c r="I110" s="51">
        <f>+VLOOKUP(E110,Participants!$A$1:$F$798,3,FALSE)</f>
        <v>8</v>
      </c>
      <c r="J110" s="51" t="str">
        <f>+VLOOKUP(E110,Participants!$A$1:$G$798,7,FALSE)</f>
        <v>VARSITY GIRLS</v>
      </c>
      <c r="K110" s="51">
        <f t="shared" si="3"/>
        <v>15</v>
      </c>
      <c r="L110" s="51"/>
    </row>
    <row r="111" spans="1:12" ht="14.25" customHeight="1">
      <c r="A111" s="98" t="s">
        <v>716</v>
      </c>
      <c r="B111" s="50">
        <v>11</v>
      </c>
      <c r="C111" s="50">
        <v>31.85</v>
      </c>
      <c r="D111" s="50">
        <v>5</v>
      </c>
      <c r="E111" s="50">
        <v>1439</v>
      </c>
      <c r="F111" s="51" t="str">
        <f>+VLOOKUP(E111,Participants!$A$1:$F$798,2,FALSE)</f>
        <v>Grace Kenney</v>
      </c>
      <c r="G111" s="51" t="str">
        <f>+VLOOKUP(E111,Participants!$A$1:$F$798,4,FALSE)</f>
        <v>SSPP</v>
      </c>
      <c r="H111" s="51" t="str">
        <f>+VLOOKUP(E111,Participants!$A$1:$F$798,5,FALSE)</f>
        <v>F</v>
      </c>
      <c r="I111" s="51">
        <f>+VLOOKUP(E111,Participants!$A$1:$F$798,3,FALSE)</f>
        <v>8</v>
      </c>
      <c r="J111" s="51" t="str">
        <f>+VLOOKUP(E111,Participants!$A$1:$G$798,7,FALSE)</f>
        <v>VARSITY GIRLS</v>
      </c>
      <c r="K111" s="51">
        <f t="shared" si="3"/>
        <v>16</v>
      </c>
      <c r="L111" s="51"/>
    </row>
    <row r="112" spans="1:12" ht="14.25" customHeight="1">
      <c r="A112" s="98" t="s">
        <v>716</v>
      </c>
      <c r="B112" s="52">
        <v>14</v>
      </c>
      <c r="C112" s="52">
        <v>32.049999999999997</v>
      </c>
      <c r="D112" s="52">
        <v>6</v>
      </c>
      <c r="E112" s="52">
        <v>613</v>
      </c>
      <c r="F112" s="12" t="str">
        <f>+VLOOKUP(E112,Participants!$A$1:$F$798,2,FALSE)</f>
        <v>Emily Stevens</v>
      </c>
      <c r="G112" s="12" t="str">
        <f>+VLOOKUP(E112,Participants!$A$1:$F$798,4,FALSE)</f>
        <v>BTA</v>
      </c>
      <c r="H112" s="12" t="str">
        <f>+VLOOKUP(E112,Participants!$A$1:$F$798,5,FALSE)</f>
        <v>F</v>
      </c>
      <c r="I112" s="12">
        <f>+VLOOKUP(E112,Participants!$A$1:$F$798,3,FALSE)</f>
        <v>7</v>
      </c>
      <c r="J112" s="12" t="str">
        <f>+VLOOKUP(E112,Participants!$A$1:$G$798,7,FALSE)</f>
        <v>VARSITY GIRLS</v>
      </c>
      <c r="K112" s="51">
        <f t="shared" si="3"/>
        <v>17</v>
      </c>
      <c r="L112" s="12"/>
    </row>
    <row r="113" spans="1:12" ht="14.25" customHeight="1">
      <c r="A113" s="98" t="s">
        <v>716</v>
      </c>
      <c r="B113" s="50">
        <v>13</v>
      </c>
      <c r="C113" s="50">
        <v>32.07</v>
      </c>
      <c r="D113" s="50">
        <v>1</v>
      </c>
      <c r="E113" s="50">
        <v>875</v>
      </c>
      <c r="F113" s="51" t="str">
        <f>+VLOOKUP(E113,Participants!$A$1:$F$798,2,FALSE)</f>
        <v>Maddy Wolsko</v>
      </c>
      <c r="G113" s="51" t="str">
        <f>+VLOOKUP(E113,Participants!$A$1:$F$798,4,FALSE)</f>
        <v>AGS</v>
      </c>
      <c r="H113" s="51" t="str">
        <f>+VLOOKUP(E113,Participants!$A$1:$F$798,5,FALSE)</f>
        <v>F</v>
      </c>
      <c r="I113" s="51">
        <f>+VLOOKUP(E113,Participants!$A$1:$F$798,3,FALSE)</f>
        <v>8</v>
      </c>
      <c r="J113" s="51" t="str">
        <f>+VLOOKUP(E113,Participants!$A$1:$G$798,7,FALSE)</f>
        <v>VARSITY GIRLS</v>
      </c>
      <c r="K113" s="51">
        <f t="shared" si="3"/>
        <v>18</v>
      </c>
      <c r="L113" s="51"/>
    </row>
    <row r="114" spans="1:12" ht="14.25" customHeight="1">
      <c r="A114" s="98" t="s">
        <v>716</v>
      </c>
      <c r="B114" s="50">
        <v>15</v>
      </c>
      <c r="C114" s="50">
        <v>32.17</v>
      </c>
      <c r="D114" s="50">
        <v>3</v>
      </c>
      <c r="E114" s="50">
        <v>645</v>
      </c>
      <c r="F114" s="51" t="str">
        <f>+VLOOKUP(E114,Participants!$A$1:$F$798,2,FALSE)</f>
        <v>Emery Feczko</v>
      </c>
      <c r="G114" s="51" t="str">
        <f>+VLOOKUP(E114,Participants!$A$1:$F$798,4,FALSE)</f>
        <v>SJS</v>
      </c>
      <c r="H114" s="51" t="str">
        <f>+VLOOKUP(E114,Participants!$A$1:$F$798,5,FALSE)</f>
        <v>F</v>
      </c>
      <c r="I114" s="51">
        <f>+VLOOKUP(E114,Participants!$A$1:$F$798,3,FALSE)</f>
        <v>7</v>
      </c>
      <c r="J114" s="51" t="str">
        <f>+VLOOKUP(E114,Participants!$A$1:$G$798,7,FALSE)</f>
        <v>VARSITY GIRLS</v>
      </c>
      <c r="K114" s="51">
        <f t="shared" si="3"/>
        <v>19</v>
      </c>
      <c r="L114" s="51"/>
    </row>
    <row r="115" spans="1:12" ht="14.25" customHeight="1">
      <c r="A115" s="98" t="s">
        <v>716</v>
      </c>
      <c r="B115" s="50">
        <v>15</v>
      </c>
      <c r="C115" s="50">
        <v>32.25</v>
      </c>
      <c r="D115" s="50">
        <v>1</v>
      </c>
      <c r="E115" s="50">
        <v>866</v>
      </c>
      <c r="F115" s="51" t="str">
        <f>+VLOOKUP(E115,Participants!$A$1:$F$798,2,FALSE)</f>
        <v>Anna Cicchino</v>
      </c>
      <c r="G115" s="51" t="str">
        <f>+VLOOKUP(E115,Participants!$A$1:$F$798,4,FALSE)</f>
        <v>AGS</v>
      </c>
      <c r="H115" s="51" t="str">
        <f>+VLOOKUP(E115,Participants!$A$1:$F$798,5,FALSE)</f>
        <v>F</v>
      </c>
      <c r="I115" s="51">
        <f>+VLOOKUP(E115,Participants!$A$1:$F$798,3,FALSE)</f>
        <v>7</v>
      </c>
      <c r="J115" s="51" t="str">
        <f>+VLOOKUP(E115,Participants!$A$1:$G$798,7,FALSE)</f>
        <v>VARSITY GIRLS</v>
      </c>
      <c r="K115" s="51">
        <f t="shared" si="3"/>
        <v>20</v>
      </c>
      <c r="L115" s="51"/>
    </row>
    <row r="116" spans="1:12" ht="14.25" customHeight="1">
      <c r="A116" s="98" t="s">
        <v>716</v>
      </c>
      <c r="B116" s="50">
        <v>15</v>
      </c>
      <c r="C116" s="50">
        <v>32.6</v>
      </c>
      <c r="D116" s="50">
        <v>6</v>
      </c>
      <c r="E116" s="50">
        <v>1401</v>
      </c>
      <c r="F116" s="51" t="str">
        <f>+VLOOKUP(E116,Participants!$A$1:$F$798,2,FALSE)</f>
        <v>Madeline Sell</v>
      </c>
      <c r="G116" s="51" t="str">
        <f>+VLOOKUP(E116,Participants!$A$1:$F$798,4,FALSE)</f>
        <v>BFS</v>
      </c>
      <c r="H116" s="51" t="str">
        <f>+VLOOKUP(E116,Participants!$A$1:$F$798,5,FALSE)</f>
        <v>F</v>
      </c>
      <c r="I116" s="51">
        <f>+VLOOKUP(E116,Participants!$A$1:$F$798,3,FALSE)</f>
        <v>7</v>
      </c>
      <c r="J116" s="51" t="str">
        <f>+VLOOKUP(E116,Participants!$A$1:$G$798,7,FALSE)</f>
        <v>VARSITY GIRLS</v>
      </c>
      <c r="K116" s="51">
        <f t="shared" si="3"/>
        <v>21</v>
      </c>
      <c r="L116" s="51"/>
    </row>
    <row r="117" spans="1:12" ht="14.25" customHeight="1">
      <c r="A117" s="98" t="s">
        <v>716</v>
      </c>
      <c r="B117" s="52">
        <v>14</v>
      </c>
      <c r="C117" s="52">
        <v>32.76</v>
      </c>
      <c r="D117" s="52">
        <v>2</v>
      </c>
      <c r="E117" s="52">
        <v>667</v>
      </c>
      <c r="F117" s="12" t="str">
        <f>+VLOOKUP(E117,Participants!$A$1:$F$798,2,FALSE)</f>
        <v>Kassidy Flynn</v>
      </c>
      <c r="G117" s="12" t="str">
        <f>+VLOOKUP(E117,Participants!$A$1:$F$798,4,FALSE)</f>
        <v>KIL</v>
      </c>
      <c r="H117" s="12" t="str">
        <f>+VLOOKUP(E117,Participants!$A$1:$F$798,5,FALSE)</f>
        <v>F</v>
      </c>
      <c r="I117" s="12">
        <f>+VLOOKUP(E117,Participants!$A$1:$F$798,3,FALSE)</f>
        <v>8</v>
      </c>
      <c r="J117" s="12" t="str">
        <f>+VLOOKUP(E117,Participants!$A$1:$G$798,7,FALSE)</f>
        <v>VARSITY GIRLS</v>
      </c>
      <c r="K117" s="51">
        <f t="shared" si="3"/>
        <v>22</v>
      </c>
      <c r="L117" s="12"/>
    </row>
    <row r="118" spans="1:12" ht="14.25" customHeight="1">
      <c r="A118" s="98" t="s">
        <v>716</v>
      </c>
      <c r="B118" s="50">
        <v>11</v>
      </c>
      <c r="C118" s="50">
        <v>32.96</v>
      </c>
      <c r="D118" s="50">
        <v>8</v>
      </c>
      <c r="E118" s="50">
        <v>669</v>
      </c>
      <c r="F118" s="51" t="str">
        <f>+VLOOKUP(E118,Participants!$A$1:$F$798,2,FALSE)</f>
        <v>Lana Allen</v>
      </c>
      <c r="G118" s="51" t="str">
        <f>+VLOOKUP(E118,Participants!$A$1:$F$798,4,FALSE)</f>
        <v>KIL</v>
      </c>
      <c r="H118" s="51" t="str">
        <f>+VLOOKUP(E118,Participants!$A$1:$F$798,5,FALSE)</f>
        <v>F</v>
      </c>
      <c r="I118" s="51">
        <f>+VLOOKUP(E118,Participants!$A$1:$F$798,3,FALSE)</f>
        <v>8</v>
      </c>
      <c r="J118" s="51" t="str">
        <f>+VLOOKUP(E118,Participants!$A$1:$G$798,7,FALSE)</f>
        <v>VARSITY GIRLS</v>
      </c>
      <c r="K118" s="51">
        <f t="shared" si="3"/>
        <v>23</v>
      </c>
      <c r="L118" s="51"/>
    </row>
    <row r="119" spans="1:12" ht="14.25" customHeight="1">
      <c r="A119" s="98" t="s">
        <v>716</v>
      </c>
      <c r="B119" s="52">
        <v>12</v>
      </c>
      <c r="C119" s="52">
        <v>33.200000000000003</v>
      </c>
      <c r="D119" s="52">
        <v>4</v>
      </c>
      <c r="E119" s="52">
        <v>1241</v>
      </c>
      <c r="F119" s="12" t="str">
        <f>+VLOOKUP(E119,Participants!$A$1:$F$798,2,FALSE)</f>
        <v>Maddy Thompson</v>
      </c>
      <c r="G119" s="12" t="str">
        <f>+VLOOKUP(E119,Participants!$A$1:$F$798,4,FALSE)</f>
        <v>AAC</v>
      </c>
      <c r="H119" s="12" t="str">
        <f>+VLOOKUP(E119,Participants!$A$1:$F$798,5,FALSE)</f>
        <v>F</v>
      </c>
      <c r="I119" s="12">
        <f>+VLOOKUP(E119,Participants!$A$1:$F$798,3,FALSE)</f>
        <v>8</v>
      </c>
      <c r="J119" s="12" t="str">
        <f>+VLOOKUP(E119,Participants!$A$1:$G$798,7,FALSE)</f>
        <v>VARSITY GIRLS</v>
      </c>
      <c r="K119" s="51">
        <f t="shared" si="3"/>
        <v>24</v>
      </c>
      <c r="L119" s="12"/>
    </row>
    <row r="120" spans="1:12" ht="14.25" customHeight="1">
      <c r="A120" s="98" t="s">
        <v>716</v>
      </c>
      <c r="B120" s="52">
        <v>14</v>
      </c>
      <c r="C120" s="52">
        <v>33.68</v>
      </c>
      <c r="D120" s="52">
        <v>7</v>
      </c>
      <c r="E120" s="52">
        <v>1402</v>
      </c>
      <c r="F120" s="12" t="str">
        <f>+VLOOKUP(E120,Participants!$A$1:$F$798,2,FALSE)</f>
        <v>Francesca Grega</v>
      </c>
      <c r="G120" s="12" t="str">
        <f>+VLOOKUP(E120,Participants!$A$1:$F$798,4,FALSE)</f>
        <v>BFS</v>
      </c>
      <c r="H120" s="12" t="str">
        <f>+VLOOKUP(E120,Participants!$A$1:$F$798,5,FALSE)</f>
        <v>F</v>
      </c>
      <c r="I120" s="12">
        <f>+VLOOKUP(E120,Participants!$A$1:$F$798,3,FALSE)</f>
        <v>7</v>
      </c>
      <c r="J120" s="12" t="str">
        <f>+VLOOKUP(E120,Participants!$A$1:$G$798,7,FALSE)</f>
        <v>VARSITY GIRLS</v>
      </c>
      <c r="K120" s="51">
        <f t="shared" si="3"/>
        <v>25</v>
      </c>
      <c r="L120" s="12"/>
    </row>
    <row r="121" spans="1:12" ht="14.25" customHeight="1">
      <c r="A121" s="98" t="s">
        <v>716</v>
      </c>
      <c r="B121" s="50">
        <v>11</v>
      </c>
      <c r="C121" s="50">
        <v>33.76</v>
      </c>
      <c r="D121" s="50">
        <v>1</v>
      </c>
      <c r="E121" s="50">
        <v>869</v>
      </c>
      <c r="F121" s="51" t="str">
        <f>+VLOOKUP(E121,Participants!$A$1:$F$798,2,FALSE)</f>
        <v>Kate Lucas</v>
      </c>
      <c r="G121" s="51" t="str">
        <f>+VLOOKUP(E121,Participants!$A$1:$F$798,4,FALSE)</f>
        <v>AGS</v>
      </c>
      <c r="H121" s="51" t="str">
        <f>+VLOOKUP(E121,Participants!$A$1:$F$798,5,FALSE)</f>
        <v>F</v>
      </c>
      <c r="I121" s="51">
        <f>+VLOOKUP(E121,Participants!$A$1:$F$798,3,FALSE)</f>
        <v>8</v>
      </c>
      <c r="J121" s="51" t="str">
        <f>+VLOOKUP(E121,Participants!$A$1:$G$798,7,FALSE)</f>
        <v>VARSITY GIRLS</v>
      </c>
      <c r="K121" s="51">
        <f t="shared" si="3"/>
        <v>26</v>
      </c>
      <c r="L121" s="51"/>
    </row>
    <row r="122" spans="1:12" ht="14.25" customHeight="1">
      <c r="A122" s="98" t="s">
        <v>716</v>
      </c>
      <c r="B122" s="52">
        <v>12</v>
      </c>
      <c r="C122" s="52">
        <v>33.880000000000003</v>
      </c>
      <c r="D122" s="52">
        <v>3</v>
      </c>
      <c r="E122" s="52">
        <v>693</v>
      </c>
      <c r="F122" s="12" t="str">
        <f>+VLOOKUP(E122,Participants!$A$1:$F$798,2,FALSE)</f>
        <v>Sophia Deabrunzzo</v>
      </c>
      <c r="G122" s="12" t="str">
        <f>+VLOOKUP(E122,Participants!$A$1:$F$798,4,FALSE)</f>
        <v>KIL</v>
      </c>
      <c r="H122" s="12" t="str">
        <f>+VLOOKUP(E122,Participants!$A$1:$F$798,5,FALSE)</f>
        <v>F</v>
      </c>
      <c r="I122" s="12">
        <f>+VLOOKUP(E122,Participants!$A$1:$F$798,3,FALSE)</f>
        <v>8</v>
      </c>
      <c r="J122" s="12" t="str">
        <f>+VLOOKUP(E122,Participants!$A$1:$G$798,7,FALSE)</f>
        <v>VARSITY GIRLS</v>
      </c>
      <c r="K122" s="51">
        <f t="shared" si="3"/>
        <v>27</v>
      </c>
      <c r="L122" s="12"/>
    </row>
    <row r="123" spans="1:12" ht="14.25" customHeight="1">
      <c r="A123" s="98" t="s">
        <v>716</v>
      </c>
      <c r="B123" s="50">
        <v>11</v>
      </c>
      <c r="C123" s="50">
        <v>34.29</v>
      </c>
      <c r="D123" s="50">
        <v>2</v>
      </c>
      <c r="E123" s="50">
        <v>644</v>
      </c>
      <c r="F123" s="51" t="str">
        <f>+VLOOKUP(E123,Participants!$A$1:$F$798,2,FALSE)</f>
        <v>Margaret Carroll</v>
      </c>
      <c r="G123" s="51" t="str">
        <f>+VLOOKUP(E123,Participants!$A$1:$F$798,4,FALSE)</f>
        <v>SJS</v>
      </c>
      <c r="H123" s="51" t="str">
        <f>+VLOOKUP(E123,Participants!$A$1:$F$798,5,FALSE)</f>
        <v>F</v>
      </c>
      <c r="I123" s="51">
        <f>+VLOOKUP(E123,Participants!$A$1:$F$798,3,FALSE)</f>
        <v>7</v>
      </c>
      <c r="J123" s="51" t="str">
        <f>+VLOOKUP(E123,Participants!$A$1:$G$798,7,FALSE)</f>
        <v>VARSITY GIRLS</v>
      </c>
      <c r="K123" s="51">
        <f t="shared" si="3"/>
        <v>28</v>
      </c>
      <c r="L123" s="51"/>
    </row>
    <row r="124" spans="1:12" ht="14.25" customHeight="1">
      <c r="A124" s="98" t="s">
        <v>716</v>
      </c>
      <c r="B124" s="52">
        <v>12</v>
      </c>
      <c r="C124" s="52">
        <v>34.65</v>
      </c>
      <c r="D124" s="52">
        <v>6</v>
      </c>
      <c r="E124" s="52">
        <v>612</v>
      </c>
      <c r="F124" s="12" t="str">
        <f>+VLOOKUP(E124,Participants!$A$1:$F$798,2,FALSE)</f>
        <v>Morgan Long</v>
      </c>
      <c r="G124" s="12" t="str">
        <f>+VLOOKUP(E124,Participants!$A$1:$F$798,4,FALSE)</f>
        <v>BTA</v>
      </c>
      <c r="H124" s="12" t="str">
        <f>+VLOOKUP(E124,Participants!$A$1:$F$798,5,FALSE)</f>
        <v>F</v>
      </c>
      <c r="I124" s="12">
        <f>+VLOOKUP(E124,Participants!$A$1:$F$798,3,FALSE)</f>
        <v>7</v>
      </c>
      <c r="J124" s="12" t="str">
        <f>+VLOOKUP(E124,Participants!$A$1:$G$798,7,FALSE)</f>
        <v>VARSITY GIRLS</v>
      </c>
      <c r="K124" s="51">
        <f t="shared" si="3"/>
        <v>29</v>
      </c>
      <c r="L124" s="12"/>
    </row>
    <row r="125" spans="1:12" ht="14.25" customHeight="1">
      <c r="A125" s="98" t="s">
        <v>716</v>
      </c>
      <c r="B125" s="181">
        <v>11</v>
      </c>
      <c r="C125" s="181">
        <v>34.79</v>
      </c>
      <c r="D125" s="181">
        <v>3</v>
      </c>
      <c r="E125" s="181">
        <v>495</v>
      </c>
      <c r="F125" s="178" t="str">
        <f>+VLOOKUP(E125,Participants!$A$1:$F$798,2,FALSE)</f>
        <v>Addison Eicher</v>
      </c>
      <c r="G125" s="178" t="str">
        <f>+VLOOKUP(E125,Participants!$A$1:$F$798,4,FALSE)</f>
        <v>BCS</v>
      </c>
      <c r="H125" s="178" t="str">
        <f>+VLOOKUP(E125,Participants!$A$1:$F$798,5,FALSE)</f>
        <v>F</v>
      </c>
      <c r="I125" s="178">
        <f>+VLOOKUP(E125,Participants!$A$1:$F$798,3,FALSE)</f>
        <v>8</v>
      </c>
      <c r="J125" s="178" t="str">
        <f>+VLOOKUP(E125,Participants!$A$1:$G$798,7,FALSE)</f>
        <v>VARSITY GIRLS</v>
      </c>
      <c r="K125" s="178">
        <f t="shared" si="3"/>
        <v>30</v>
      </c>
      <c r="L125" s="178"/>
    </row>
    <row r="126" spans="1:12" ht="14.25" customHeight="1">
      <c r="A126" s="98" t="s">
        <v>716</v>
      </c>
      <c r="B126" s="50">
        <v>15</v>
      </c>
      <c r="C126" s="50">
        <v>34.81</v>
      </c>
      <c r="D126" s="50">
        <v>4</v>
      </c>
      <c r="E126" s="50">
        <v>652</v>
      </c>
      <c r="F126" s="51" t="str">
        <f>+VLOOKUP(E126,Participants!$A$1:$F$798,2,FALSE)</f>
        <v>Mira Mosca</v>
      </c>
      <c r="G126" s="51" t="str">
        <f>+VLOOKUP(E126,Participants!$A$1:$F$798,4,FALSE)</f>
        <v>SJS</v>
      </c>
      <c r="H126" s="51" t="str">
        <f>+VLOOKUP(E126,Participants!$A$1:$F$798,5,FALSE)</f>
        <v>F</v>
      </c>
      <c r="I126" s="51">
        <f>+VLOOKUP(E126,Participants!$A$1:$F$798,3,FALSE)</f>
        <v>8</v>
      </c>
      <c r="J126" s="51" t="str">
        <f>+VLOOKUP(E126,Participants!$A$1:$G$798,7,FALSE)</f>
        <v>VARSITY GIRLS</v>
      </c>
      <c r="K126" s="51">
        <f t="shared" si="3"/>
        <v>31</v>
      </c>
      <c r="L126" s="51"/>
    </row>
    <row r="127" spans="1:12" ht="14.25" customHeight="1">
      <c r="A127" s="98" t="s">
        <v>716</v>
      </c>
      <c r="B127" s="52">
        <v>14</v>
      </c>
      <c r="C127" s="52">
        <v>34.99</v>
      </c>
      <c r="D127" s="52">
        <v>5</v>
      </c>
      <c r="E127" s="52">
        <v>1430</v>
      </c>
      <c r="F127" s="12" t="str">
        <f>+VLOOKUP(E127,Participants!$A$1:$F$798,2,FALSE)</f>
        <v>Malissa Martin</v>
      </c>
      <c r="G127" s="12" t="str">
        <f>+VLOOKUP(E127,Participants!$A$1:$F$798,4,FALSE)</f>
        <v>SSPP</v>
      </c>
      <c r="H127" s="12" t="str">
        <f>+VLOOKUP(E127,Participants!$A$1:$F$798,5,FALSE)</f>
        <v>F</v>
      </c>
      <c r="I127" s="12">
        <f>+VLOOKUP(E127,Participants!$A$1:$F$798,3,FALSE)</f>
        <v>8</v>
      </c>
      <c r="J127" s="12" t="str">
        <f>+VLOOKUP(E127,Participants!$A$1:$G$798,7,FALSE)</f>
        <v>VARSITY GIRLS</v>
      </c>
      <c r="K127" s="51">
        <f t="shared" si="3"/>
        <v>32</v>
      </c>
      <c r="L127" s="12"/>
    </row>
    <row r="128" spans="1:12" ht="14.25" customHeight="1">
      <c r="A128" s="98" t="s">
        <v>716</v>
      </c>
      <c r="B128" s="52">
        <v>12</v>
      </c>
      <c r="C128" s="52">
        <v>35.22</v>
      </c>
      <c r="D128" s="52">
        <v>1</v>
      </c>
      <c r="E128" s="52">
        <v>872</v>
      </c>
      <c r="F128" s="12" t="str">
        <f>+VLOOKUP(E128,Participants!$A$1:$F$798,2,FALSE)</f>
        <v>Olivia Schmitt</v>
      </c>
      <c r="G128" s="12" t="str">
        <f>+VLOOKUP(E128,Participants!$A$1:$F$798,4,FALSE)</f>
        <v>AGS</v>
      </c>
      <c r="H128" s="12" t="str">
        <f>+VLOOKUP(E128,Participants!$A$1:$F$798,5,FALSE)</f>
        <v>F</v>
      </c>
      <c r="I128" s="12">
        <f>+VLOOKUP(E128,Participants!$A$1:$F$798,3,FALSE)</f>
        <v>8</v>
      </c>
      <c r="J128" s="12" t="str">
        <f>+VLOOKUP(E128,Participants!$A$1:$G$798,7,FALSE)</f>
        <v>VARSITY GIRLS</v>
      </c>
      <c r="K128" s="51">
        <f t="shared" si="3"/>
        <v>33</v>
      </c>
      <c r="L128" s="12"/>
    </row>
    <row r="129" spans="1:26" ht="14.25" customHeight="1">
      <c r="A129" s="98" t="s">
        <v>716</v>
      </c>
      <c r="B129" s="50">
        <v>11</v>
      </c>
      <c r="C129" s="50">
        <v>36.020000000000003</v>
      </c>
      <c r="D129" s="50">
        <v>4</v>
      </c>
      <c r="E129" s="50">
        <v>1217</v>
      </c>
      <c r="F129" s="51" t="str">
        <f>+VLOOKUP(E129,Participants!$A$1:$F$798,2,FALSE)</f>
        <v>Veronica Fowler</v>
      </c>
      <c r="G129" s="51" t="str">
        <f>+VLOOKUP(E129,Participants!$A$1:$F$798,4,FALSE)</f>
        <v>AAC</v>
      </c>
      <c r="H129" s="51" t="str">
        <f>+VLOOKUP(E129,Participants!$A$1:$F$798,5,FALSE)</f>
        <v>F</v>
      </c>
      <c r="I129" s="51">
        <f>+VLOOKUP(E129,Participants!$A$1:$F$798,3,FALSE)</f>
        <v>8</v>
      </c>
      <c r="J129" s="51" t="str">
        <f>+VLOOKUP(E129,Participants!$A$1:$G$798,7,FALSE)</f>
        <v>VARSITY GIRLS</v>
      </c>
      <c r="K129" s="51">
        <f t="shared" si="3"/>
        <v>34</v>
      </c>
      <c r="L129" s="51"/>
    </row>
    <row r="130" spans="1:26" ht="14.25" customHeight="1">
      <c r="A130" s="98" t="s">
        <v>716</v>
      </c>
      <c r="B130" s="52">
        <v>14</v>
      </c>
      <c r="C130" s="52">
        <v>36.53</v>
      </c>
      <c r="D130" s="52">
        <v>4</v>
      </c>
      <c r="E130" s="52">
        <v>653</v>
      </c>
      <c r="F130" s="12" t="str">
        <f>+VLOOKUP(E130,Participants!$A$1:$F$798,2,FALSE)</f>
        <v>Juliet Price</v>
      </c>
      <c r="G130" s="12" t="str">
        <f>+VLOOKUP(E130,Participants!$A$1:$F$798,4,FALSE)</f>
        <v>SJS</v>
      </c>
      <c r="H130" s="12" t="str">
        <f>+VLOOKUP(E130,Participants!$A$1:$F$798,5,FALSE)</f>
        <v>F</v>
      </c>
      <c r="I130" s="12">
        <f>+VLOOKUP(E130,Participants!$A$1:$F$798,3,FALSE)</f>
        <v>8</v>
      </c>
      <c r="J130" s="12" t="str">
        <f>+VLOOKUP(E130,Participants!$A$1:$G$798,7,FALSE)</f>
        <v>VARSITY GIRLS</v>
      </c>
      <c r="K130" s="51">
        <f t="shared" si="3"/>
        <v>35</v>
      </c>
      <c r="L130" s="12"/>
    </row>
    <row r="131" spans="1:26" ht="14.25" customHeight="1">
      <c r="A131" s="98" t="s">
        <v>716</v>
      </c>
      <c r="B131" s="52">
        <v>16</v>
      </c>
      <c r="C131" s="52">
        <v>36.85</v>
      </c>
      <c r="D131" s="52">
        <v>5</v>
      </c>
      <c r="E131" s="52">
        <v>961</v>
      </c>
      <c r="F131" s="12" t="str">
        <f>+VLOOKUP(E131,Participants!$A$1:$F$798,2,FALSE)</f>
        <v>Foster MacKenzie</v>
      </c>
      <c r="G131" s="12" t="str">
        <f>+VLOOKUP(E131,Participants!$A$1:$F$798,4,FALSE)</f>
        <v>CDT</v>
      </c>
      <c r="H131" s="12" t="str">
        <f>+VLOOKUP(E131,Participants!$A$1:$F$798,5,FALSE)</f>
        <v>F</v>
      </c>
      <c r="I131" s="12">
        <f>+VLOOKUP(E131,Participants!$A$1:$F$798,3,FALSE)</f>
        <v>8</v>
      </c>
      <c r="J131" s="12" t="str">
        <f>+VLOOKUP(E131,Participants!$A$1:$G$798,7,FALSE)</f>
        <v>VARSITY GIRLS</v>
      </c>
      <c r="K131" s="51">
        <f t="shared" si="3"/>
        <v>36</v>
      </c>
      <c r="L131" s="12"/>
    </row>
    <row r="132" spans="1:26" ht="14.25" customHeight="1">
      <c r="A132" s="98" t="s">
        <v>716</v>
      </c>
      <c r="B132" s="50">
        <v>5</v>
      </c>
      <c r="C132" s="50">
        <v>37.29</v>
      </c>
      <c r="D132" s="50">
        <v>7</v>
      </c>
      <c r="E132" s="50">
        <v>1435</v>
      </c>
      <c r="F132" s="51" t="str">
        <f>+VLOOKUP(E132,Participants!$A$1:$F$798,2,FALSE)</f>
        <v>Marley Cianfaglione</v>
      </c>
      <c r="G132" s="51" t="str">
        <f>+VLOOKUP(E132,Participants!$A$1:$F$798,4,FALSE)</f>
        <v>SSPP</v>
      </c>
      <c r="H132" s="51" t="str">
        <f>+VLOOKUP(E132,Participants!$A$1:$F$798,5,FALSE)</f>
        <v>F</v>
      </c>
      <c r="I132" s="51">
        <f>+VLOOKUP(E132,Participants!$A$1:$F$798,3,FALSE)</f>
        <v>7</v>
      </c>
      <c r="J132" s="51" t="str">
        <f>+VLOOKUP(E132,Participants!$A$1:$G$798,7,FALSE)</f>
        <v>VARSITY GIRLS</v>
      </c>
      <c r="K132" s="51">
        <f t="shared" si="3"/>
        <v>37</v>
      </c>
      <c r="L132" s="51"/>
    </row>
    <row r="133" spans="1:26" ht="14.25" customHeight="1">
      <c r="A133" s="98" t="s">
        <v>716</v>
      </c>
      <c r="B133" s="52">
        <v>12</v>
      </c>
      <c r="C133" s="52">
        <v>37.61</v>
      </c>
      <c r="D133" s="52">
        <v>7</v>
      </c>
      <c r="E133" s="52">
        <v>1411</v>
      </c>
      <c r="F133" s="12" t="str">
        <f>+VLOOKUP(E133,Participants!$A$1:$F$798,2,FALSE)</f>
        <v>Emma Keefer</v>
      </c>
      <c r="G133" s="12" t="str">
        <f>+VLOOKUP(E133,Participants!$A$1:$F$798,4,FALSE)</f>
        <v>BFS</v>
      </c>
      <c r="H133" s="12" t="str">
        <f>+VLOOKUP(E133,Participants!$A$1:$F$798,5,FALSE)</f>
        <v>F</v>
      </c>
      <c r="I133" s="12">
        <f>+VLOOKUP(E133,Participants!$A$1:$F$798,3,FALSE)</f>
        <v>8</v>
      </c>
      <c r="J133" s="12" t="str">
        <f>+VLOOKUP(E133,Participants!$A$1:$G$798,7,FALSE)</f>
        <v>VARSITY GIRLS</v>
      </c>
      <c r="K133" s="51">
        <f t="shared" si="3"/>
        <v>38</v>
      </c>
      <c r="L133" s="12"/>
    </row>
    <row r="134" spans="1:26" ht="14.25" customHeight="1">
      <c r="A134" s="98" t="s">
        <v>716</v>
      </c>
      <c r="B134" s="50">
        <v>11</v>
      </c>
      <c r="C134" s="50">
        <v>37.909999999999997</v>
      </c>
      <c r="D134" s="50">
        <v>6</v>
      </c>
      <c r="E134" s="50">
        <v>611</v>
      </c>
      <c r="F134" s="51" t="str">
        <f>+VLOOKUP(E134,Participants!$A$1:$F$798,2,FALSE)</f>
        <v>Alaina Long</v>
      </c>
      <c r="G134" s="51" t="str">
        <f>+VLOOKUP(E134,Participants!$A$1:$F$798,4,FALSE)</f>
        <v>BTA</v>
      </c>
      <c r="H134" s="51" t="str">
        <f>+VLOOKUP(E134,Participants!$A$1:$F$798,5,FALSE)</f>
        <v>F</v>
      </c>
      <c r="I134" s="51">
        <f>+VLOOKUP(E134,Participants!$A$1:$F$798,3,FALSE)</f>
        <v>7</v>
      </c>
      <c r="J134" s="51" t="str">
        <f>+VLOOKUP(E134,Participants!$A$1:$G$798,7,FALSE)</f>
        <v>VARSITY GIRLS</v>
      </c>
      <c r="K134" s="51">
        <f t="shared" si="3"/>
        <v>39</v>
      </c>
      <c r="L134" s="51"/>
    </row>
    <row r="135" spans="1:26" ht="14.25" customHeight="1">
      <c r="A135" s="98" t="s">
        <v>716</v>
      </c>
      <c r="B135" s="52">
        <v>12</v>
      </c>
      <c r="C135" s="52">
        <v>38.380000000000003</v>
      </c>
      <c r="D135" s="52">
        <v>2</v>
      </c>
      <c r="E135" s="52">
        <v>858</v>
      </c>
      <c r="F135" s="12" t="str">
        <f>+VLOOKUP(E135,Participants!$A$1:$F$798,2,FALSE)</f>
        <v>Ava Sparacino</v>
      </c>
      <c r="G135" s="12" t="str">
        <f>+VLOOKUP(E135,Participants!$A$1:$F$798,4,FALSE)</f>
        <v>GRE</v>
      </c>
      <c r="H135" s="12" t="str">
        <f>+VLOOKUP(E135,Participants!$A$1:$F$798,5,FALSE)</f>
        <v>F</v>
      </c>
      <c r="I135" s="12">
        <f>+VLOOKUP(E135,Participants!$A$1:$F$798,3,FALSE)</f>
        <v>7</v>
      </c>
      <c r="J135" s="12" t="str">
        <f>+VLOOKUP(E135,Participants!$A$1:$G$798,7,FALSE)</f>
        <v>VARSITY GIRLS</v>
      </c>
      <c r="K135" s="51">
        <f t="shared" si="3"/>
        <v>40</v>
      </c>
      <c r="L135" s="12"/>
    </row>
    <row r="136" spans="1:26" ht="14.25" customHeight="1">
      <c r="A136" s="98" t="s">
        <v>716</v>
      </c>
      <c r="B136" s="50">
        <v>13</v>
      </c>
      <c r="C136" s="50">
        <v>38.6</v>
      </c>
      <c r="D136" s="50">
        <v>7</v>
      </c>
      <c r="E136" s="50">
        <v>1408</v>
      </c>
      <c r="F136" s="51" t="str">
        <f>+VLOOKUP(E136,Participants!$A$1:$F$798,2,FALSE)</f>
        <v>Catarina Perri</v>
      </c>
      <c r="G136" s="51" t="str">
        <f>+VLOOKUP(E136,Participants!$A$1:$F$798,4,FALSE)</f>
        <v>BFS</v>
      </c>
      <c r="H136" s="51" t="str">
        <f>+VLOOKUP(E136,Participants!$A$1:$F$798,5,FALSE)</f>
        <v>F</v>
      </c>
      <c r="I136" s="51">
        <f>+VLOOKUP(E136,Participants!$A$1:$F$798,3,FALSE)</f>
        <v>7</v>
      </c>
      <c r="J136" s="51" t="str">
        <f>+VLOOKUP(E136,Participants!$A$1:$G$798,7,FALSE)</f>
        <v>VARSITY GIRLS</v>
      </c>
      <c r="K136" s="51">
        <f t="shared" si="3"/>
        <v>41</v>
      </c>
      <c r="L136" s="51"/>
    </row>
    <row r="137" spans="1:26" ht="14.25" customHeight="1">
      <c r="A137" s="98" t="s">
        <v>716</v>
      </c>
      <c r="B137" s="52">
        <v>14</v>
      </c>
      <c r="C137" s="52">
        <v>38.82</v>
      </c>
      <c r="D137" s="52">
        <v>1</v>
      </c>
      <c r="E137" s="52">
        <v>867</v>
      </c>
      <c r="F137" s="12" t="str">
        <f>+VLOOKUP(E137,Participants!$A$1:$F$798,2,FALSE)</f>
        <v>Gina Cicchino</v>
      </c>
      <c r="G137" s="12" t="str">
        <f>+VLOOKUP(E137,Participants!$A$1:$F$798,4,FALSE)</f>
        <v>AGS</v>
      </c>
      <c r="H137" s="12" t="str">
        <f>+VLOOKUP(E137,Participants!$A$1:$F$798,5,FALSE)</f>
        <v>F</v>
      </c>
      <c r="I137" s="12">
        <f>+VLOOKUP(E137,Participants!$A$1:$F$798,3,FALSE)</f>
        <v>7</v>
      </c>
      <c r="J137" s="12" t="str">
        <f>+VLOOKUP(E137,Participants!$A$1:$G$798,7,FALSE)</f>
        <v>VARSITY GIRLS</v>
      </c>
      <c r="K137" s="51">
        <f t="shared" si="3"/>
        <v>42</v>
      </c>
      <c r="L137" s="12"/>
    </row>
    <row r="138" spans="1:26" ht="14.25" customHeight="1">
      <c r="A138" s="98" t="s">
        <v>716</v>
      </c>
      <c r="B138" s="50">
        <v>13</v>
      </c>
      <c r="C138" s="50">
        <v>41.61</v>
      </c>
      <c r="D138" s="50">
        <v>5</v>
      </c>
      <c r="E138" s="50">
        <v>1442</v>
      </c>
      <c r="F138" s="51" t="str">
        <f>+VLOOKUP(E138,Participants!$A$1:$F$798,2,FALSE)</f>
        <v>Violet Gileot</v>
      </c>
      <c r="G138" s="51" t="str">
        <f>+VLOOKUP(E138,Participants!$A$1:$F$798,4,FALSE)</f>
        <v>SSPP</v>
      </c>
      <c r="H138" s="51" t="str">
        <f>+VLOOKUP(E138,Participants!$A$1:$F$798,5,FALSE)</f>
        <v>F</v>
      </c>
      <c r="I138" s="51">
        <f>+VLOOKUP(E138,Participants!$A$1:$F$798,3,FALSE)</f>
        <v>8</v>
      </c>
      <c r="J138" s="51" t="str">
        <f>+VLOOKUP(E138,Participants!$A$1:$G$798,7,FALSE)</f>
        <v>VARSITY GIRLS</v>
      </c>
      <c r="K138" s="51">
        <f t="shared" si="3"/>
        <v>43</v>
      </c>
      <c r="L138" s="51"/>
    </row>
    <row r="139" spans="1:26" ht="14.25" customHeight="1">
      <c r="A139" s="98" t="s">
        <v>716</v>
      </c>
      <c r="B139" s="50">
        <v>11</v>
      </c>
      <c r="C139" s="50">
        <v>43.21</v>
      </c>
      <c r="D139" s="50">
        <v>7</v>
      </c>
      <c r="E139" s="50">
        <v>1403</v>
      </c>
      <c r="F139" s="51" t="str">
        <f>+VLOOKUP(E139,Participants!$A$1:$F$798,2,FALSE)</f>
        <v>Giovanna Julian</v>
      </c>
      <c r="G139" s="51" t="str">
        <f>+VLOOKUP(E139,Participants!$A$1:$F$798,4,FALSE)</f>
        <v>BFS</v>
      </c>
      <c r="H139" s="51" t="str">
        <f>+VLOOKUP(E139,Participants!$A$1:$F$798,5,FALSE)</f>
        <v>F</v>
      </c>
      <c r="I139" s="51">
        <f>+VLOOKUP(E139,Participants!$A$1:$F$798,3,FALSE)</f>
        <v>7</v>
      </c>
      <c r="J139" s="51" t="str">
        <f>+VLOOKUP(E139,Participants!$A$1:$G$798,7,FALSE)</f>
        <v>VARSITY GIRLS</v>
      </c>
      <c r="K139" s="51">
        <f t="shared" si="3"/>
        <v>44</v>
      </c>
      <c r="L139" s="51"/>
    </row>
    <row r="140" spans="1:26" ht="14.25" customHeight="1">
      <c r="A140" s="98" t="s">
        <v>716</v>
      </c>
      <c r="B140" s="52"/>
      <c r="C140" s="52"/>
      <c r="D140" s="52"/>
      <c r="E140" s="52"/>
      <c r="F140" s="12"/>
      <c r="G140" s="12"/>
      <c r="H140" s="12"/>
      <c r="I140" s="12"/>
      <c r="J140" s="12"/>
      <c r="K140" s="51"/>
      <c r="L140" s="12"/>
    </row>
    <row r="141" spans="1:26" ht="14.25" customHeight="1">
      <c r="E141" s="56"/>
    </row>
    <row r="142" spans="1:26" ht="14.25" customHeight="1">
      <c r="E142" s="56"/>
    </row>
    <row r="143" spans="1:26" ht="14.25" customHeight="1">
      <c r="B143" s="57" t="s">
        <v>8</v>
      </c>
      <c r="C143" s="57" t="s">
        <v>16</v>
      </c>
      <c r="D143" s="57" t="s">
        <v>19</v>
      </c>
      <c r="E143" s="57" t="s">
        <v>24</v>
      </c>
      <c r="F143" s="57" t="s">
        <v>27</v>
      </c>
      <c r="G143" s="57" t="s">
        <v>30</v>
      </c>
      <c r="H143" s="57" t="s">
        <v>33</v>
      </c>
      <c r="I143" s="57" t="s">
        <v>36</v>
      </c>
      <c r="J143" s="57" t="s">
        <v>39</v>
      </c>
      <c r="K143" s="57" t="s">
        <v>42</v>
      </c>
      <c r="L143" s="57" t="s">
        <v>45</v>
      </c>
      <c r="M143" s="57" t="s">
        <v>48</v>
      </c>
      <c r="N143" s="57" t="s">
        <v>51</v>
      </c>
      <c r="O143" s="57" t="s">
        <v>54</v>
      </c>
      <c r="P143" s="57" t="s">
        <v>57</v>
      </c>
      <c r="Q143" s="57" t="s">
        <v>60</v>
      </c>
      <c r="R143" s="57" t="s">
        <v>63</v>
      </c>
      <c r="S143" s="57" t="s">
        <v>66</v>
      </c>
      <c r="T143" s="57" t="s">
        <v>11</v>
      </c>
      <c r="U143" s="57" t="s">
        <v>71</v>
      </c>
      <c r="V143" s="57" t="s">
        <v>74</v>
      </c>
      <c r="W143" s="57" t="s">
        <v>77</v>
      </c>
      <c r="X143" s="57" t="s">
        <v>80</v>
      </c>
      <c r="Y143" s="57" t="s">
        <v>83</v>
      </c>
      <c r="Z143" s="58" t="s">
        <v>681</v>
      </c>
    </row>
    <row r="144" spans="1:26" ht="14.25" customHeight="1">
      <c r="A144" s="7" t="s">
        <v>93</v>
      </c>
      <c r="B144" s="7">
        <f t="shared" ref="B144:K147" si="4">+SUMIFS($L$2:$L$140,$J$2:$J$140,$A144,$G$2:$G$140,B$143)</f>
        <v>4</v>
      </c>
      <c r="C144" s="7">
        <f t="shared" si="4"/>
        <v>0</v>
      </c>
      <c r="D144" s="7">
        <f t="shared" si="4"/>
        <v>0</v>
      </c>
      <c r="E144" s="7">
        <f t="shared" si="4"/>
        <v>0</v>
      </c>
      <c r="F144" s="7">
        <f t="shared" si="4"/>
        <v>11</v>
      </c>
      <c r="G144" s="7">
        <f t="shared" si="4"/>
        <v>8</v>
      </c>
      <c r="H144" s="7">
        <f t="shared" si="4"/>
        <v>0</v>
      </c>
      <c r="I144" s="7">
        <f t="shared" si="4"/>
        <v>0</v>
      </c>
      <c r="J144" s="7">
        <f t="shared" si="4"/>
        <v>0</v>
      </c>
      <c r="K144" s="7">
        <f t="shared" si="4"/>
        <v>0</v>
      </c>
      <c r="L144" s="7">
        <f t="shared" ref="L144:Y147" si="5">+SUMIFS($L$2:$L$140,$J$2:$J$140,$A144,$G$2:$G$140,L$143)</f>
        <v>0</v>
      </c>
      <c r="M144" s="7">
        <f t="shared" si="5"/>
        <v>0</v>
      </c>
      <c r="N144" s="7">
        <f t="shared" si="5"/>
        <v>0</v>
      </c>
      <c r="O144" s="7">
        <f t="shared" si="5"/>
        <v>14</v>
      </c>
      <c r="P144" s="7">
        <f t="shared" si="5"/>
        <v>2</v>
      </c>
      <c r="Q144" s="7">
        <f t="shared" si="5"/>
        <v>0</v>
      </c>
      <c r="R144" s="7">
        <f t="shared" si="5"/>
        <v>0</v>
      </c>
      <c r="S144" s="7">
        <f t="shared" si="5"/>
        <v>0</v>
      </c>
      <c r="T144" s="7">
        <f t="shared" si="5"/>
        <v>0</v>
      </c>
      <c r="U144" s="7">
        <f t="shared" si="5"/>
        <v>0</v>
      </c>
      <c r="V144" s="7">
        <f t="shared" si="5"/>
        <v>0</v>
      </c>
      <c r="W144" s="7">
        <f t="shared" si="5"/>
        <v>0</v>
      </c>
      <c r="X144" s="7">
        <f t="shared" si="5"/>
        <v>0</v>
      </c>
      <c r="Y144" s="7">
        <f t="shared" si="5"/>
        <v>0</v>
      </c>
      <c r="Z144" s="7">
        <f t="shared" ref="Z144:Z147" si="6">SUM(C144:Y144)</f>
        <v>35</v>
      </c>
    </row>
    <row r="145" spans="1:26" ht="14.25" customHeight="1">
      <c r="A145" s="7" t="s">
        <v>90</v>
      </c>
      <c r="B145" s="7">
        <f t="shared" si="4"/>
        <v>0</v>
      </c>
      <c r="C145" s="7">
        <f t="shared" si="4"/>
        <v>1</v>
      </c>
      <c r="D145" s="7">
        <f t="shared" si="4"/>
        <v>0</v>
      </c>
      <c r="E145" s="7">
        <f t="shared" si="4"/>
        <v>0</v>
      </c>
      <c r="F145" s="7">
        <f t="shared" si="4"/>
        <v>20</v>
      </c>
      <c r="G145" s="7">
        <f t="shared" si="4"/>
        <v>0</v>
      </c>
      <c r="H145" s="7">
        <f t="shared" si="4"/>
        <v>0</v>
      </c>
      <c r="I145" s="7">
        <f t="shared" si="4"/>
        <v>0</v>
      </c>
      <c r="J145" s="7">
        <f t="shared" si="4"/>
        <v>0</v>
      </c>
      <c r="K145" s="7">
        <f t="shared" si="4"/>
        <v>2</v>
      </c>
      <c r="L145" s="7">
        <f t="shared" si="5"/>
        <v>0</v>
      </c>
      <c r="M145" s="7">
        <f t="shared" si="5"/>
        <v>0</v>
      </c>
      <c r="N145" s="7">
        <f t="shared" si="5"/>
        <v>0</v>
      </c>
      <c r="O145" s="7">
        <f t="shared" si="5"/>
        <v>10</v>
      </c>
      <c r="P145" s="7">
        <f t="shared" si="5"/>
        <v>6</v>
      </c>
      <c r="Q145" s="7">
        <f t="shared" si="5"/>
        <v>0</v>
      </c>
      <c r="R145" s="7">
        <f t="shared" si="5"/>
        <v>0</v>
      </c>
      <c r="S145" s="7">
        <f t="shared" si="5"/>
        <v>0</v>
      </c>
      <c r="T145" s="7">
        <f t="shared" si="5"/>
        <v>0</v>
      </c>
      <c r="U145" s="7">
        <f t="shared" si="5"/>
        <v>0</v>
      </c>
      <c r="V145" s="7">
        <f t="shared" si="5"/>
        <v>0</v>
      </c>
      <c r="W145" s="7">
        <f t="shared" si="5"/>
        <v>0</v>
      </c>
      <c r="X145" s="7">
        <f t="shared" si="5"/>
        <v>0</v>
      </c>
      <c r="Y145" s="7">
        <f t="shared" si="5"/>
        <v>0</v>
      </c>
      <c r="Z145" s="7">
        <f t="shared" si="6"/>
        <v>39</v>
      </c>
    </row>
    <row r="146" spans="1:26" ht="14.25" customHeight="1">
      <c r="A146" s="7" t="s">
        <v>139</v>
      </c>
      <c r="B146" s="7">
        <f t="shared" si="4"/>
        <v>0</v>
      </c>
      <c r="C146" s="7">
        <f t="shared" si="4"/>
        <v>0</v>
      </c>
      <c r="D146" s="7">
        <f t="shared" si="4"/>
        <v>0</v>
      </c>
      <c r="E146" s="7">
        <f t="shared" si="4"/>
        <v>0</v>
      </c>
      <c r="F146" s="7">
        <f t="shared" si="4"/>
        <v>0</v>
      </c>
      <c r="G146" s="7">
        <f t="shared" si="4"/>
        <v>9</v>
      </c>
      <c r="H146" s="7">
        <f t="shared" si="4"/>
        <v>0</v>
      </c>
      <c r="I146" s="7">
        <f t="shared" si="4"/>
        <v>0</v>
      </c>
      <c r="J146" s="7">
        <f t="shared" si="4"/>
        <v>0</v>
      </c>
      <c r="K146" s="7">
        <f t="shared" si="4"/>
        <v>2</v>
      </c>
      <c r="L146" s="7">
        <f t="shared" si="5"/>
        <v>0</v>
      </c>
      <c r="M146" s="7">
        <f t="shared" si="5"/>
        <v>6</v>
      </c>
      <c r="N146" s="7">
        <f t="shared" si="5"/>
        <v>0</v>
      </c>
      <c r="O146" s="7">
        <f t="shared" si="5"/>
        <v>19</v>
      </c>
      <c r="P146" s="7">
        <f t="shared" si="5"/>
        <v>0</v>
      </c>
      <c r="Q146" s="7">
        <f t="shared" si="5"/>
        <v>0</v>
      </c>
      <c r="R146" s="7">
        <f t="shared" si="5"/>
        <v>0</v>
      </c>
      <c r="S146" s="7">
        <f t="shared" si="5"/>
        <v>0</v>
      </c>
      <c r="T146" s="7">
        <f t="shared" si="5"/>
        <v>0</v>
      </c>
      <c r="U146" s="7">
        <f t="shared" si="5"/>
        <v>0</v>
      </c>
      <c r="V146" s="7">
        <f t="shared" si="5"/>
        <v>0</v>
      </c>
      <c r="W146" s="7">
        <f t="shared" si="5"/>
        <v>3</v>
      </c>
      <c r="X146" s="7">
        <f t="shared" si="5"/>
        <v>0</v>
      </c>
      <c r="Y146" s="7">
        <f t="shared" si="5"/>
        <v>0</v>
      </c>
      <c r="Z146" s="7">
        <f t="shared" si="6"/>
        <v>39</v>
      </c>
    </row>
    <row r="147" spans="1:26" ht="14.25" customHeight="1">
      <c r="A147" s="7" t="s">
        <v>137</v>
      </c>
      <c r="B147" s="7">
        <f t="shared" si="4"/>
        <v>0</v>
      </c>
      <c r="C147" s="7">
        <f t="shared" si="4"/>
        <v>0</v>
      </c>
      <c r="D147" s="7">
        <f t="shared" si="4"/>
        <v>0</v>
      </c>
      <c r="E147" s="7">
        <f t="shared" si="4"/>
        <v>5</v>
      </c>
      <c r="F147" s="7">
        <f t="shared" si="4"/>
        <v>18</v>
      </c>
      <c r="G147" s="7">
        <f t="shared" si="4"/>
        <v>0</v>
      </c>
      <c r="H147" s="7">
        <f t="shared" si="4"/>
        <v>0</v>
      </c>
      <c r="I147" s="7">
        <f t="shared" si="4"/>
        <v>0</v>
      </c>
      <c r="J147" s="7">
        <f t="shared" si="4"/>
        <v>0</v>
      </c>
      <c r="K147" s="7">
        <f t="shared" si="4"/>
        <v>5</v>
      </c>
      <c r="L147" s="7">
        <f t="shared" si="5"/>
        <v>0</v>
      </c>
      <c r="M147" s="7">
        <f t="shared" si="5"/>
        <v>11</v>
      </c>
      <c r="N147" s="7">
        <f t="shared" si="5"/>
        <v>0</v>
      </c>
      <c r="O147" s="7">
        <f t="shared" si="5"/>
        <v>0</v>
      </c>
      <c r="P147" s="7">
        <f t="shared" si="5"/>
        <v>0</v>
      </c>
      <c r="Q147" s="7">
        <f t="shared" si="5"/>
        <v>0</v>
      </c>
      <c r="R147" s="7">
        <f t="shared" si="5"/>
        <v>0</v>
      </c>
      <c r="S147" s="7">
        <f t="shared" si="5"/>
        <v>0</v>
      </c>
      <c r="T147" s="7">
        <f t="shared" si="5"/>
        <v>0</v>
      </c>
      <c r="U147" s="7">
        <f t="shared" si="5"/>
        <v>0</v>
      </c>
      <c r="V147" s="7">
        <f t="shared" si="5"/>
        <v>0</v>
      </c>
      <c r="W147" s="7">
        <f t="shared" si="5"/>
        <v>0</v>
      </c>
      <c r="X147" s="7">
        <f t="shared" si="5"/>
        <v>0</v>
      </c>
      <c r="Y147" s="7">
        <f t="shared" si="5"/>
        <v>0</v>
      </c>
      <c r="Z147" s="7">
        <f t="shared" si="6"/>
        <v>39</v>
      </c>
    </row>
    <row r="148" spans="1:26" ht="14.25" customHeight="1">
      <c r="E148" s="56"/>
    </row>
    <row r="149" spans="1:26" ht="14.25" customHeight="1">
      <c r="E149" s="56"/>
    </row>
    <row r="150" spans="1:26" ht="14.25" customHeight="1">
      <c r="E150" s="56"/>
    </row>
    <row r="151" spans="1:26" ht="14.25" customHeight="1">
      <c r="E151" s="56"/>
    </row>
    <row r="152" spans="1:26" ht="14.25" customHeight="1">
      <c r="E152" s="56"/>
    </row>
    <row r="153" spans="1:26" ht="14.25" customHeight="1">
      <c r="E153" s="56"/>
    </row>
    <row r="154" spans="1:26" ht="14.25" customHeight="1">
      <c r="E154" s="56"/>
    </row>
    <row r="155" spans="1:26" ht="14.25" customHeight="1">
      <c r="E155" s="56"/>
    </row>
    <row r="156" spans="1:26" ht="14.25" customHeight="1">
      <c r="E156" s="56"/>
    </row>
    <row r="157" spans="1:26" ht="14.25" customHeight="1">
      <c r="E157" s="56"/>
    </row>
    <row r="158" spans="1:26" ht="14.25" customHeight="1">
      <c r="E158" s="56"/>
    </row>
    <row r="159" spans="1:26" ht="14.25" customHeight="1">
      <c r="E159" s="56"/>
    </row>
    <row r="160" spans="1:26" ht="14.25" customHeight="1">
      <c r="E160" s="56"/>
    </row>
    <row r="161" spans="5:5" ht="14.25" customHeight="1">
      <c r="E161" s="56"/>
    </row>
    <row r="162" spans="5:5" ht="14.25" customHeight="1">
      <c r="E162" s="56"/>
    </row>
    <row r="163" spans="5:5" ht="14.25" customHeight="1">
      <c r="E163" s="56"/>
    </row>
    <row r="164" spans="5:5" ht="14.25" customHeight="1">
      <c r="E164" s="56"/>
    </row>
    <row r="165" spans="5:5" ht="14.25" customHeight="1">
      <c r="E165" s="56"/>
    </row>
    <row r="166" spans="5:5" ht="14.25" customHeight="1">
      <c r="E166" s="56"/>
    </row>
    <row r="167" spans="5:5" ht="14.25" customHeight="1">
      <c r="E167" s="56"/>
    </row>
    <row r="168" spans="5:5" ht="14.25" customHeight="1">
      <c r="E168" s="56"/>
    </row>
    <row r="169" spans="5:5" ht="14.25" customHeight="1">
      <c r="E169" s="56"/>
    </row>
    <row r="170" spans="5:5" ht="14.25" customHeight="1">
      <c r="E170" s="56"/>
    </row>
    <row r="171" spans="5:5" ht="14.25" customHeight="1">
      <c r="E171" s="56"/>
    </row>
    <row r="172" spans="5:5" ht="14.25" customHeight="1">
      <c r="E172" s="56"/>
    </row>
    <row r="173" spans="5:5" ht="14.25" customHeight="1">
      <c r="E173" s="56"/>
    </row>
    <row r="174" spans="5:5" ht="14.25" customHeight="1">
      <c r="E174" s="56"/>
    </row>
    <row r="175" spans="5:5" ht="14.25" customHeight="1">
      <c r="E175" s="56"/>
    </row>
    <row r="176" spans="5:5" ht="14.25" customHeight="1">
      <c r="E176" s="56"/>
    </row>
    <row r="177" spans="5:5" ht="14.25" customHeight="1">
      <c r="E177" s="56"/>
    </row>
    <row r="178" spans="5:5" ht="14.25" customHeight="1">
      <c r="E178" s="56"/>
    </row>
    <row r="179" spans="5:5" ht="14.25" customHeight="1">
      <c r="E179" s="56"/>
    </row>
    <row r="180" spans="5:5" ht="14.25" customHeight="1">
      <c r="E180" s="56"/>
    </row>
    <row r="181" spans="5:5" ht="14.25" customHeight="1">
      <c r="E181" s="56"/>
    </row>
    <row r="182" spans="5:5" ht="14.25" customHeight="1">
      <c r="E182" s="56"/>
    </row>
    <row r="183" spans="5:5" ht="14.25" customHeight="1">
      <c r="E183" s="56"/>
    </row>
    <row r="184" spans="5:5" ht="14.25" customHeight="1">
      <c r="E184" s="56"/>
    </row>
    <row r="185" spans="5:5" ht="14.25" customHeight="1">
      <c r="E185" s="56"/>
    </row>
    <row r="186" spans="5:5" ht="14.25" customHeight="1">
      <c r="E186" s="56"/>
    </row>
    <row r="187" spans="5:5" ht="14.25" customHeight="1">
      <c r="E187" s="56"/>
    </row>
    <row r="188" spans="5:5" ht="14.25" customHeight="1">
      <c r="E188" s="56"/>
    </row>
    <row r="189" spans="5:5" ht="14.25" customHeight="1">
      <c r="E189" s="56"/>
    </row>
    <row r="190" spans="5:5" ht="14.25" customHeight="1">
      <c r="E190" s="56"/>
    </row>
    <row r="191" spans="5:5" ht="14.25" customHeight="1">
      <c r="E191" s="56"/>
    </row>
    <row r="192" spans="5:5" ht="14.25" customHeight="1">
      <c r="E192" s="56"/>
    </row>
    <row r="193" spans="5:5" ht="14.25" customHeight="1">
      <c r="E193" s="56"/>
    </row>
    <row r="194" spans="5:5" ht="14.25" customHeight="1">
      <c r="E194" s="56"/>
    </row>
    <row r="195" spans="5:5" ht="14.25" customHeight="1">
      <c r="E195" s="56"/>
    </row>
    <row r="196" spans="5:5" ht="14.25" customHeight="1">
      <c r="E196" s="56"/>
    </row>
    <row r="197" spans="5:5" ht="14.25" customHeight="1">
      <c r="E197" s="56"/>
    </row>
    <row r="198" spans="5:5" ht="14.25" customHeight="1">
      <c r="E198" s="56"/>
    </row>
    <row r="199" spans="5:5" ht="14.25" customHeight="1">
      <c r="E199" s="56"/>
    </row>
    <row r="200" spans="5:5" ht="14.25" customHeight="1">
      <c r="E200" s="56"/>
    </row>
    <row r="201" spans="5:5" ht="14.25" customHeight="1">
      <c r="E201" s="56"/>
    </row>
    <row r="202" spans="5:5" ht="14.25" customHeight="1">
      <c r="E202" s="56"/>
    </row>
    <row r="203" spans="5:5" ht="14.25" customHeight="1">
      <c r="E203" s="56"/>
    </row>
    <row r="204" spans="5:5" ht="14.25" customHeight="1">
      <c r="E204" s="56"/>
    </row>
    <row r="205" spans="5:5" ht="14.25" customHeight="1">
      <c r="E205" s="56"/>
    </row>
    <row r="206" spans="5:5" ht="14.25" customHeight="1">
      <c r="E206" s="56"/>
    </row>
    <row r="207" spans="5:5" ht="14.25" customHeight="1">
      <c r="E207" s="56"/>
    </row>
    <row r="208" spans="5:5" ht="14.25" customHeight="1">
      <c r="E208" s="56"/>
    </row>
    <row r="209" spans="5:5" ht="14.25" customHeight="1">
      <c r="E209" s="56"/>
    </row>
    <row r="210" spans="5:5" ht="14.25" customHeight="1">
      <c r="E210" s="56"/>
    </row>
    <row r="211" spans="5:5" ht="14.25" customHeight="1">
      <c r="E211" s="56"/>
    </row>
    <row r="212" spans="5:5" ht="14.25" customHeight="1">
      <c r="E212" s="56"/>
    </row>
    <row r="213" spans="5:5" ht="14.25" customHeight="1">
      <c r="E213" s="56"/>
    </row>
    <row r="214" spans="5:5" ht="14.25" customHeight="1">
      <c r="E214" s="56"/>
    </row>
    <row r="215" spans="5:5" ht="14.25" customHeight="1">
      <c r="E215" s="56"/>
    </row>
    <row r="216" spans="5:5" ht="14.25" customHeight="1">
      <c r="E216" s="56"/>
    </row>
    <row r="217" spans="5:5" ht="14.25" customHeight="1">
      <c r="E217" s="56"/>
    </row>
    <row r="218" spans="5:5" ht="14.25" customHeight="1">
      <c r="E218" s="56"/>
    </row>
    <row r="219" spans="5:5" ht="14.25" customHeight="1">
      <c r="E219" s="56"/>
    </row>
    <row r="220" spans="5:5" ht="14.25" customHeight="1">
      <c r="E220" s="56"/>
    </row>
    <row r="221" spans="5:5" ht="14.25" customHeight="1">
      <c r="E221" s="56"/>
    </row>
    <row r="222" spans="5:5" ht="14.25" customHeight="1">
      <c r="E222" s="56"/>
    </row>
    <row r="223" spans="5:5" ht="14.25" customHeight="1">
      <c r="E223" s="56"/>
    </row>
    <row r="224" spans="5:5" ht="14.25" customHeight="1">
      <c r="E224" s="56"/>
    </row>
    <row r="225" spans="5:5" ht="14.25" customHeight="1">
      <c r="E225" s="56"/>
    </row>
    <row r="226" spans="5:5" ht="14.25" customHeight="1">
      <c r="E226" s="56"/>
    </row>
    <row r="227" spans="5:5" ht="14.25" customHeight="1">
      <c r="E227" s="56"/>
    </row>
    <row r="228" spans="5:5" ht="14.25" customHeight="1">
      <c r="E228" s="56"/>
    </row>
    <row r="229" spans="5:5" ht="14.25" customHeight="1">
      <c r="E229" s="56"/>
    </row>
    <row r="230" spans="5:5" ht="14.25" customHeight="1">
      <c r="E230" s="56"/>
    </row>
    <row r="231" spans="5:5" ht="14.25" customHeight="1">
      <c r="E231" s="56"/>
    </row>
    <row r="232" spans="5:5" ht="14.25" customHeight="1">
      <c r="E232" s="56"/>
    </row>
    <row r="233" spans="5:5" ht="14.25" customHeight="1">
      <c r="E233" s="56"/>
    </row>
    <row r="234" spans="5:5" ht="14.25" customHeight="1">
      <c r="E234" s="56"/>
    </row>
    <row r="235" spans="5:5" ht="14.25" customHeight="1">
      <c r="E235" s="56"/>
    </row>
    <row r="236" spans="5:5" ht="14.25" customHeight="1">
      <c r="E236" s="56"/>
    </row>
    <row r="237" spans="5:5" ht="14.25" customHeight="1">
      <c r="E237" s="56"/>
    </row>
    <row r="238" spans="5:5" ht="14.25" customHeight="1">
      <c r="E238" s="56"/>
    </row>
    <row r="239" spans="5:5" ht="14.25" customHeight="1">
      <c r="E239" s="56"/>
    </row>
    <row r="240" spans="5:5" ht="14.25" customHeight="1">
      <c r="E240" s="56"/>
    </row>
    <row r="241" spans="5:5" ht="14.25" customHeight="1">
      <c r="E241" s="56"/>
    </row>
    <row r="242" spans="5:5" ht="14.25" customHeight="1">
      <c r="E242" s="56"/>
    </row>
    <row r="243" spans="5:5" ht="14.25" customHeight="1">
      <c r="E243" s="56"/>
    </row>
    <row r="244" spans="5:5" ht="14.25" customHeight="1">
      <c r="E244" s="56"/>
    </row>
    <row r="245" spans="5:5" ht="14.25" customHeight="1">
      <c r="E245" s="56"/>
    </row>
    <row r="246" spans="5:5" ht="14.25" customHeight="1">
      <c r="E246" s="56"/>
    </row>
    <row r="247" spans="5:5" ht="14.25" customHeight="1">
      <c r="E247" s="56"/>
    </row>
    <row r="248" spans="5:5" ht="14.25" customHeight="1">
      <c r="E248" s="56"/>
    </row>
    <row r="249" spans="5:5" ht="14.25" customHeight="1">
      <c r="E249" s="56"/>
    </row>
    <row r="250" spans="5:5" ht="14.25" customHeight="1">
      <c r="E250" s="56"/>
    </row>
    <row r="251" spans="5:5" ht="14.25" customHeight="1">
      <c r="E251" s="56"/>
    </row>
    <row r="252" spans="5:5" ht="14.25" customHeight="1">
      <c r="E252" s="56"/>
    </row>
    <row r="253" spans="5:5" ht="14.25" customHeight="1">
      <c r="E253" s="56"/>
    </row>
    <row r="254" spans="5:5" ht="14.25" customHeight="1">
      <c r="E254" s="56"/>
    </row>
    <row r="255" spans="5:5" ht="14.25" customHeight="1">
      <c r="E255" s="56"/>
    </row>
    <row r="256" spans="5:5" ht="14.25" customHeight="1">
      <c r="E256" s="56"/>
    </row>
    <row r="257" spans="5:5" ht="14.25" customHeight="1">
      <c r="E257" s="56"/>
    </row>
    <row r="258" spans="5:5" ht="14.25" customHeight="1">
      <c r="E258" s="56"/>
    </row>
    <row r="259" spans="5:5" ht="14.25" customHeight="1">
      <c r="E259" s="56"/>
    </row>
    <row r="260" spans="5:5" ht="14.25" customHeight="1">
      <c r="E260" s="56"/>
    </row>
    <row r="261" spans="5:5" ht="14.25" customHeight="1">
      <c r="E261" s="56"/>
    </row>
    <row r="262" spans="5:5" ht="14.25" customHeight="1">
      <c r="E262" s="56"/>
    </row>
    <row r="263" spans="5:5" ht="14.25" customHeight="1">
      <c r="E263" s="56"/>
    </row>
    <row r="264" spans="5:5" ht="14.25" customHeight="1">
      <c r="E264" s="56"/>
    </row>
    <row r="265" spans="5:5" ht="14.25" customHeight="1">
      <c r="E265" s="56"/>
    </row>
    <row r="266" spans="5:5" ht="14.25" customHeight="1">
      <c r="E266" s="56"/>
    </row>
    <row r="267" spans="5:5" ht="14.25" customHeight="1">
      <c r="E267" s="56"/>
    </row>
    <row r="268" spans="5:5" ht="14.25" customHeight="1">
      <c r="E268" s="56"/>
    </row>
    <row r="269" spans="5:5" ht="14.25" customHeight="1">
      <c r="E269" s="56"/>
    </row>
    <row r="270" spans="5:5" ht="14.25" customHeight="1">
      <c r="E270" s="56"/>
    </row>
    <row r="271" spans="5:5" ht="14.25" customHeight="1">
      <c r="E271" s="56"/>
    </row>
    <row r="272" spans="5:5" ht="14.25" customHeight="1">
      <c r="E272" s="56"/>
    </row>
    <row r="273" spans="5:5" ht="14.25" customHeight="1">
      <c r="E273" s="56"/>
    </row>
    <row r="274" spans="5:5" ht="14.25" customHeight="1">
      <c r="E274" s="56"/>
    </row>
    <row r="275" spans="5:5" ht="14.25" customHeight="1">
      <c r="E275" s="56"/>
    </row>
    <row r="276" spans="5:5" ht="14.25" customHeight="1">
      <c r="E276" s="56"/>
    </row>
    <row r="277" spans="5:5" ht="14.25" customHeight="1">
      <c r="E277" s="56"/>
    </row>
    <row r="278" spans="5:5" ht="14.25" customHeight="1">
      <c r="E278" s="56"/>
    </row>
    <row r="279" spans="5:5" ht="14.25" customHeight="1">
      <c r="E279" s="56"/>
    </row>
    <row r="280" spans="5:5" ht="14.25" customHeight="1">
      <c r="E280" s="56"/>
    </row>
    <row r="281" spans="5:5" ht="14.25" customHeight="1">
      <c r="E281" s="56"/>
    </row>
    <row r="282" spans="5:5" ht="14.25" customHeight="1">
      <c r="E282" s="56"/>
    </row>
    <row r="283" spans="5:5" ht="14.25" customHeight="1">
      <c r="E283" s="56"/>
    </row>
    <row r="284" spans="5:5" ht="14.25" customHeight="1">
      <c r="E284" s="56"/>
    </row>
    <row r="285" spans="5:5" ht="14.25" customHeight="1">
      <c r="E285" s="56"/>
    </row>
    <row r="286" spans="5:5" ht="14.25" customHeight="1">
      <c r="E286" s="56"/>
    </row>
    <row r="287" spans="5:5" ht="14.25" customHeight="1">
      <c r="E287" s="56"/>
    </row>
    <row r="288" spans="5:5" ht="14.25" customHeight="1">
      <c r="E288" s="56"/>
    </row>
    <row r="289" spans="5:5" ht="14.25" customHeight="1">
      <c r="E289" s="56"/>
    </row>
    <row r="290" spans="5:5" ht="14.25" customHeight="1">
      <c r="E290" s="56"/>
    </row>
    <row r="291" spans="5:5" ht="14.25" customHeight="1">
      <c r="E291" s="56"/>
    </row>
    <row r="292" spans="5:5" ht="14.25" customHeight="1">
      <c r="E292" s="56"/>
    </row>
    <row r="293" spans="5:5" ht="14.25" customHeight="1">
      <c r="E293" s="56"/>
    </row>
    <row r="294" spans="5:5" ht="14.25" customHeight="1">
      <c r="E294" s="56"/>
    </row>
    <row r="295" spans="5:5" ht="14.25" customHeight="1">
      <c r="E295" s="56"/>
    </row>
    <row r="296" spans="5:5" ht="14.25" customHeight="1">
      <c r="E296" s="56"/>
    </row>
    <row r="297" spans="5:5" ht="14.25" customHeight="1">
      <c r="E297" s="56"/>
    </row>
    <row r="298" spans="5:5" ht="14.25" customHeight="1">
      <c r="E298" s="56"/>
    </row>
    <row r="299" spans="5:5" ht="14.25" customHeight="1">
      <c r="E299" s="56"/>
    </row>
    <row r="300" spans="5:5" ht="14.25" customHeight="1">
      <c r="E300" s="56"/>
    </row>
    <row r="301" spans="5:5" ht="14.25" customHeight="1">
      <c r="E301" s="56"/>
    </row>
    <row r="302" spans="5:5" ht="14.25" customHeight="1">
      <c r="E302" s="56"/>
    </row>
    <row r="303" spans="5:5" ht="14.25" customHeight="1">
      <c r="E303" s="56"/>
    </row>
    <row r="304" spans="5:5" ht="14.25" customHeight="1">
      <c r="E304" s="56"/>
    </row>
    <row r="305" spans="5:5" ht="14.25" customHeight="1">
      <c r="E305" s="56"/>
    </row>
    <row r="306" spans="5:5" ht="14.25" customHeight="1">
      <c r="E306" s="56"/>
    </row>
    <row r="307" spans="5:5" ht="14.25" customHeight="1">
      <c r="E307" s="56"/>
    </row>
    <row r="308" spans="5:5" ht="14.25" customHeight="1">
      <c r="E308" s="56"/>
    </row>
    <row r="309" spans="5:5" ht="14.25" customHeight="1">
      <c r="E309" s="56"/>
    </row>
    <row r="310" spans="5:5" ht="14.25" customHeight="1">
      <c r="E310" s="56"/>
    </row>
    <row r="311" spans="5:5" ht="14.25" customHeight="1">
      <c r="E311" s="56"/>
    </row>
    <row r="312" spans="5:5" ht="14.25" customHeight="1">
      <c r="E312" s="56"/>
    </row>
    <row r="313" spans="5:5" ht="14.25" customHeight="1">
      <c r="E313" s="56"/>
    </row>
    <row r="314" spans="5:5" ht="14.25" customHeight="1">
      <c r="E314" s="56"/>
    </row>
    <row r="315" spans="5:5" ht="14.25" customHeight="1">
      <c r="E315" s="56"/>
    </row>
    <row r="316" spans="5:5" ht="14.25" customHeight="1">
      <c r="E316" s="56"/>
    </row>
    <row r="317" spans="5:5" ht="14.25" customHeight="1">
      <c r="E317" s="56"/>
    </row>
    <row r="318" spans="5:5" ht="14.25" customHeight="1">
      <c r="E318" s="56"/>
    </row>
    <row r="319" spans="5:5" ht="14.25" customHeight="1">
      <c r="E319" s="56"/>
    </row>
    <row r="320" spans="5:5" ht="14.25" customHeight="1">
      <c r="E320" s="56"/>
    </row>
    <row r="321" spans="5:5" ht="14.25" customHeight="1">
      <c r="E321" s="56"/>
    </row>
    <row r="322" spans="5:5" ht="14.25" customHeight="1">
      <c r="E322" s="56"/>
    </row>
    <row r="323" spans="5:5" ht="14.25" customHeight="1">
      <c r="E323" s="56"/>
    </row>
    <row r="324" spans="5:5" ht="14.25" customHeight="1">
      <c r="E324" s="56"/>
    </row>
    <row r="325" spans="5:5" ht="14.25" customHeight="1">
      <c r="E325" s="56"/>
    </row>
    <row r="326" spans="5:5" ht="14.25" customHeight="1">
      <c r="E326" s="56"/>
    </row>
    <row r="327" spans="5:5" ht="14.25" customHeight="1">
      <c r="E327" s="56"/>
    </row>
    <row r="328" spans="5:5" ht="14.25" customHeight="1">
      <c r="E328" s="56"/>
    </row>
    <row r="329" spans="5:5" ht="14.25" customHeight="1">
      <c r="E329" s="56"/>
    </row>
    <row r="330" spans="5:5" ht="14.25" customHeight="1">
      <c r="E330" s="56"/>
    </row>
    <row r="331" spans="5:5" ht="14.25" customHeight="1">
      <c r="E331" s="56"/>
    </row>
    <row r="332" spans="5:5" ht="14.25" customHeight="1">
      <c r="E332" s="56"/>
    </row>
    <row r="333" spans="5:5" ht="14.25" customHeight="1">
      <c r="E333" s="56"/>
    </row>
    <row r="334" spans="5:5" ht="14.25" customHeight="1">
      <c r="E334" s="56"/>
    </row>
    <row r="335" spans="5:5" ht="14.25" customHeight="1">
      <c r="E335" s="56"/>
    </row>
    <row r="336" spans="5:5" ht="14.25" customHeight="1">
      <c r="E336" s="56"/>
    </row>
    <row r="337" spans="5:5" ht="14.25" customHeight="1">
      <c r="E337" s="56"/>
    </row>
    <row r="338" spans="5:5" ht="14.25" customHeight="1">
      <c r="E338" s="56"/>
    </row>
    <row r="339" spans="5:5" ht="14.25" customHeight="1">
      <c r="E339" s="56"/>
    </row>
    <row r="340" spans="5:5" ht="14.25" customHeight="1">
      <c r="E340" s="56"/>
    </row>
    <row r="341" spans="5:5" ht="14.25" customHeight="1">
      <c r="E341" s="56"/>
    </row>
    <row r="342" spans="5:5" ht="14.25" customHeight="1">
      <c r="E342" s="56"/>
    </row>
    <row r="343" spans="5:5" ht="14.25" customHeight="1">
      <c r="E343" s="56"/>
    </row>
    <row r="344" spans="5:5" ht="14.25" customHeight="1">
      <c r="E344" s="56"/>
    </row>
    <row r="345" spans="5:5" ht="14.25" customHeight="1">
      <c r="E345" s="56"/>
    </row>
    <row r="346" spans="5:5" ht="14.25" customHeight="1">
      <c r="E346" s="56"/>
    </row>
    <row r="347" spans="5:5" ht="14.25" customHeight="1">
      <c r="E347" s="56"/>
    </row>
    <row r="348" spans="5:5" ht="15.75" customHeight="1"/>
    <row r="349" spans="5:5" ht="15.75" customHeight="1"/>
    <row r="350" spans="5:5" ht="15.75" customHeight="1"/>
    <row r="351" spans="5:5" ht="15.75" customHeight="1"/>
    <row r="352" spans="5:5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</sheetData>
  <sortState xmlns:xlrd2="http://schemas.microsoft.com/office/spreadsheetml/2017/richdata2" ref="B74:L140">
    <sortCondition ref="J74:J140"/>
    <sortCondition ref="C74:C140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968"/>
  <sheetViews>
    <sheetView workbookViewId="0">
      <pane ySplit="1" topLeftCell="A6" activePane="bottomLeft" state="frozen"/>
      <selection pane="bottomLeft" activeCell="A19" sqref="A19:XFD5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4" t="s">
        <v>718</v>
      </c>
      <c r="B1" s="94" t="s">
        <v>674</v>
      </c>
      <c r="C1" s="94" t="s">
        <v>675</v>
      </c>
      <c r="D1" s="94" t="s">
        <v>676</v>
      </c>
      <c r="E1" s="94" t="s">
        <v>677</v>
      </c>
      <c r="F1" s="94" t="s">
        <v>1</v>
      </c>
      <c r="G1" s="94" t="s">
        <v>3</v>
      </c>
      <c r="H1" s="94" t="s">
        <v>678</v>
      </c>
      <c r="I1" s="94" t="s">
        <v>2</v>
      </c>
      <c r="J1" s="94" t="s">
        <v>5</v>
      </c>
      <c r="K1" s="94" t="s">
        <v>679</v>
      </c>
      <c r="L1" s="94" t="s">
        <v>680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4.25" customHeight="1">
      <c r="A2" s="82" t="s">
        <v>719</v>
      </c>
      <c r="B2" s="52">
        <v>1</v>
      </c>
      <c r="C2" s="52" t="s">
        <v>1041</v>
      </c>
      <c r="D2" s="79"/>
      <c r="E2" s="52">
        <v>1349</v>
      </c>
      <c r="F2" s="12" t="str">
        <f>+VLOOKUP(E2,Participants!$A$1:$F$798,2,FALSE)</f>
        <v>Isaac Vangura</v>
      </c>
      <c r="G2" s="12" t="str">
        <f>+VLOOKUP(E2,Participants!$A$1:$F$798,4,FALSE)</f>
        <v>BFS</v>
      </c>
      <c r="H2" s="12" t="str">
        <f>+VLOOKUP(E2,Participants!$A$1:$F$798,5,FALSE)</f>
        <v>M</v>
      </c>
      <c r="I2" s="12">
        <f>+VLOOKUP(E2,Participants!$A$1:$F$798,3,FALSE)</f>
        <v>5</v>
      </c>
      <c r="J2" s="12" t="str">
        <f>+VLOOKUP(E2,Participants!$A$1:$G$798,7,FALSE)</f>
        <v>JV BOYS</v>
      </c>
      <c r="K2" s="12">
        <v>1</v>
      </c>
      <c r="L2" s="12">
        <v>10</v>
      </c>
    </row>
    <row r="3" spans="1:27" ht="14.25" customHeight="1">
      <c r="A3" s="82" t="s">
        <v>719</v>
      </c>
      <c r="B3" s="52">
        <v>1</v>
      </c>
      <c r="C3" s="52" t="s">
        <v>1049</v>
      </c>
      <c r="D3" s="79"/>
      <c r="E3" s="52">
        <v>734</v>
      </c>
      <c r="F3" s="12" t="str">
        <f>+VLOOKUP(E3,Participants!$A$1:$F$798,2,FALSE)</f>
        <v>Gabriel Wohar</v>
      </c>
      <c r="G3" s="12" t="str">
        <f>+VLOOKUP(E3,Participants!$A$1:$F$798,4,FALSE)</f>
        <v>KIL</v>
      </c>
      <c r="H3" s="12" t="str">
        <f>+VLOOKUP(E3,Participants!$A$1:$F$798,5,FALSE)</f>
        <v>M</v>
      </c>
      <c r="I3" s="12">
        <f>+VLOOKUP(E3,Participants!$A$1:$F$798,3,FALSE)</f>
        <v>6</v>
      </c>
      <c r="J3" s="12" t="str">
        <f>+VLOOKUP(E3,Participants!$A$1:$G$798,7,FALSE)</f>
        <v>JV BOYS</v>
      </c>
      <c r="K3" s="12">
        <v>2</v>
      </c>
      <c r="L3" s="12">
        <v>8</v>
      </c>
    </row>
    <row r="4" spans="1:27" ht="14.25" customHeight="1">
      <c r="A4" s="82"/>
      <c r="B4" s="52"/>
      <c r="C4" s="52"/>
      <c r="D4" s="79"/>
      <c r="E4" s="52"/>
      <c r="F4" s="12"/>
      <c r="G4" s="12"/>
      <c r="H4" s="12"/>
      <c r="I4" s="12"/>
      <c r="J4" s="12"/>
      <c r="K4" s="12"/>
      <c r="L4" s="12"/>
    </row>
    <row r="5" spans="1:27" ht="14.25" customHeight="1">
      <c r="A5" s="82" t="s">
        <v>719</v>
      </c>
      <c r="B5" s="52">
        <v>1</v>
      </c>
      <c r="C5" s="52" t="s">
        <v>1048</v>
      </c>
      <c r="D5" s="79"/>
      <c r="E5" s="52">
        <v>736</v>
      </c>
      <c r="F5" s="12" t="str">
        <f>+VLOOKUP(E5,Participants!$A$1:$F$798,2,FALSE)</f>
        <v>Nora Narwold</v>
      </c>
      <c r="G5" s="12" t="str">
        <f>+VLOOKUP(E5,Participants!$A$1:$F$798,4,FALSE)</f>
        <v>KIL</v>
      </c>
      <c r="H5" s="12" t="str">
        <f>+VLOOKUP(E5,Participants!$A$1:$F$798,5,FALSE)</f>
        <v>F</v>
      </c>
      <c r="I5" s="12">
        <f>+VLOOKUP(E5,Participants!$A$1:$F$798,3,FALSE)</f>
        <v>5</v>
      </c>
      <c r="J5" s="12" t="str">
        <f>+VLOOKUP(E5,Participants!$A$1:$G$798,7,FALSE)</f>
        <v>JV GIRLS</v>
      </c>
      <c r="K5" s="12">
        <v>1</v>
      </c>
      <c r="L5" s="12">
        <v>10</v>
      </c>
    </row>
    <row r="6" spans="1:27" ht="14.25" customHeight="1">
      <c r="A6" s="82"/>
      <c r="B6" s="52"/>
      <c r="C6" s="52"/>
      <c r="D6" s="79"/>
      <c r="E6" s="52"/>
      <c r="F6" s="12"/>
      <c r="G6" s="12"/>
      <c r="H6" s="12"/>
      <c r="I6" s="12"/>
      <c r="J6" s="12"/>
      <c r="K6" s="12"/>
      <c r="L6" s="12"/>
    </row>
    <row r="7" spans="1:27" ht="14.25" customHeight="1">
      <c r="A7" s="82" t="s">
        <v>719</v>
      </c>
      <c r="B7" s="52">
        <v>1</v>
      </c>
      <c r="C7" s="52" t="s">
        <v>1036</v>
      </c>
      <c r="D7" s="79"/>
      <c r="E7" s="52">
        <v>493</v>
      </c>
      <c r="F7" s="12" t="str">
        <f>+VLOOKUP(E7,Participants!$A$1:$F$798,2,FALSE)</f>
        <v>Brendan Eicher</v>
      </c>
      <c r="G7" s="12" t="str">
        <f>+VLOOKUP(E7,Participants!$A$1:$F$798,4,FALSE)</f>
        <v>BCS</v>
      </c>
      <c r="H7" s="12" t="str">
        <f>+VLOOKUP(E7,Participants!$A$1:$F$798,5,FALSE)</f>
        <v>M</v>
      </c>
      <c r="I7" s="12">
        <f>+VLOOKUP(E7,Participants!$A$1:$F$798,3,FALSE)</f>
        <v>8</v>
      </c>
      <c r="J7" s="12" t="str">
        <f>+VLOOKUP(E7,Participants!$A$1:$G$798,7,FALSE)</f>
        <v>VARSITY BOYS</v>
      </c>
      <c r="K7" s="12">
        <v>1</v>
      </c>
      <c r="L7" s="12">
        <v>10</v>
      </c>
    </row>
    <row r="8" spans="1:27" ht="14.25" customHeight="1">
      <c r="A8" s="82" t="s">
        <v>719</v>
      </c>
      <c r="B8" s="52">
        <v>1</v>
      </c>
      <c r="C8" s="52" t="s">
        <v>1037</v>
      </c>
      <c r="D8" s="79"/>
      <c r="E8" s="52">
        <v>681</v>
      </c>
      <c r="F8" s="12" t="str">
        <f>+VLOOKUP(E8,Participants!$A$1:$F$798,2,FALSE)</f>
        <v>Jack Steineman</v>
      </c>
      <c r="G8" s="12" t="str">
        <f>+VLOOKUP(E8,Participants!$A$1:$F$798,4,FALSE)</f>
        <v>KIL</v>
      </c>
      <c r="H8" s="12" t="str">
        <f>+VLOOKUP(E8,Participants!$A$1:$F$798,5,FALSE)</f>
        <v>M</v>
      </c>
      <c r="I8" s="12">
        <f>+VLOOKUP(E8,Participants!$A$1:$F$798,3,FALSE)</f>
        <v>7</v>
      </c>
      <c r="J8" s="12" t="str">
        <f>+VLOOKUP(E8,Participants!$A$1:$G$798,7,FALSE)</f>
        <v>VARSITY BOYS</v>
      </c>
      <c r="K8" s="12">
        <v>2</v>
      </c>
      <c r="L8" s="12">
        <v>8</v>
      </c>
    </row>
    <row r="9" spans="1:27" ht="14.25" customHeight="1">
      <c r="A9" s="82" t="s">
        <v>719</v>
      </c>
      <c r="B9" s="52">
        <v>1</v>
      </c>
      <c r="C9" s="52" t="s">
        <v>1038</v>
      </c>
      <c r="D9" s="79"/>
      <c r="E9" s="52">
        <v>1386</v>
      </c>
      <c r="F9" s="12" t="str">
        <f>+VLOOKUP(E9,Participants!$A$1:$F$798,2,FALSE)</f>
        <v>Jack Davison</v>
      </c>
      <c r="G9" s="12" t="str">
        <f>+VLOOKUP(E9,Participants!$A$1:$F$798,4,FALSE)</f>
        <v>BFS</v>
      </c>
      <c r="H9" s="12" t="str">
        <f>+VLOOKUP(E9,Participants!$A$1:$F$798,5,FALSE)</f>
        <v>M</v>
      </c>
      <c r="I9" s="12">
        <f>+VLOOKUP(E9,Participants!$A$1:$F$798,3,FALSE)</f>
        <v>7</v>
      </c>
      <c r="J9" s="12" t="str">
        <f>+VLOOKUP(E9,Participants!$A$1:$G$798,7,FALSE)</f>
        <v>VARSITY BOYS</v>
      </c>
      <c r="K9" s="12">
        <v>3</v>
      </c>
      <c r="L9" s="12">
        <v>6</v>
      </c>
    </row>
    <row r="10" spans="1:27" ht="14.25" customHeight="1">
      <c r="A10" s="82" t="s">
        <v>719</v>
      </c>
      <c r="B10" s="52">
        <v>1</v>
      </c>
      <c r="C10" s="52" t="s">
        <v>1042</v>
      </c>
      <c r="D10" s="79"/>
      <c r="E10" s="52">
        <v>689</v>
      </c>
      <c r="F10" s="12" t="str">
        <f>+VLOOKUP(E10,Participants!$A$1:$F$798,2,FALSE)</f>
        <v>Jackson Lindauer</v>
      </c>
      <c r="G10" s="12" t="str">
        <f>+VLOOKUP(E10,Participants!$A$1:$F$798,4,FALSE)</f>
        <v>KIL</v>
      </c>
      <c r="H10" s="12" t="str">
        <f>+VLOOKUP(E10,Participants!$A$1:$F$798,5,FALSE)</f>
        <v>M</v>
      </c>
      <c r="I10" s="12">
        <f>+VLOOKUP(E10,Participants!$A$1:$F$798,3,FALSE)</f>
        <v>8</v>
      </c>
      <c r="J10" s="12" t="str">
        <f>+VLOOKUP(E10,Participants!$A$1:$G$798,7,FALSE)</f>
        <v>VARSITY BOYS</v>
      </c>
      <c r="K10" s="12">
        <v>4</v>
      </c>
      <c r="L10" s="12">
        <v>5</v>
      </c>
    </row>
    <row r="11" spans="1:27" ht="14.25" customHeight="1">
      <c r="A11" s="82" t="s">
        <v>719</v>
      </c>
      <c r="B11" s="52">
        <v>1</v>
      </c>
      <c r="C11" s="52" t="s">
        <v>1043</v>
      </c>
      <c r="D11" s="79"/>
      <c r="E11" s="52">
        <v>679</v>
      </c>
      <c r="F11" s="12" t="str">
        <f>+VLOOKUP(E11,Participants!$A$1:$F$798,2,FALSE)</f>
        <v>Gavin Bartus</v>
      </c>
      <c r="G11" s="12" t="str">
        <f>+VLOOKUP(E11,Participants!$A$1:$F$798,4,FALSE)</f>
        <v>KIL</v>
      </c>
      <c r="H11" s="12" t="str">
        <f>+VLOOKUP(E11,Participants!$A$1:$F$798,5,FALSE)</f>
        <v>M</v>
      </c>
      <c r="I11" s="12">
        <f>+VLOOKUP(E11,Participants!$A$1:$F$798,3,FALSE)</f>
        <v>7</v>
      </c>
      <c r="J11" s="12" t="str">
        <f>+VLOOKUP(E11,Participants!$A$1:$G$798,7,FALSE)</f>
        <v>VARSITY BOYS</v>
      </c>
      <c r="K11" s="12">
        <v>5</v>
      </c>
      <c r="L11" s="12">
        <v>4</v>
      </c>
    </row>
    <row r="12" spans="1:27" ht="14.25" customHeight="1">
      <c r="A12" s="82" t="s">
        <v>719</v>
      </c>
      <c r="B12" s="52">
        <v>1</v>
      </c>
      <c r="C12" s="52" t="s">
        <v>1047</v>
      </c>
      <c r="D12" s="79"/>
      <c r="E12" s="52">
        <v>680</v>
      </c>
      <c r="F12" s="12" t="str">
        <f>+VLOOKUP(E12,Participants!$A$1:$F$798,2,FALSE)</f>
        <v>Jeremy Lichtenwalter</v>
      </c>
      <c r="G12" s="12" t="str">
        <f>+VLOOKUP(E12,Participants!$A$1:$F$798,4,FALSE)</f>
        <v>KIL</v>
      </c>
      <c r="H12" s="12" t="str">
        <f>+VLOOKUP(E12,Participants!$A$1:$F$798,5,FALSE)</f>
        <v>M</v>
      </c>
      <c r="I12" s="12">
        <f>+VLOOKUP(E12,Participants!$A$1:$F$798,3,FALSE)</f>
        <v>8</v>
      </c>
      <c r="J12" s="12" t="str">
        <f>+VLOOKUP(E12,Participants!$A$1:$G$798,7,FALSE)</f>
        <v>VARSITY BOYS</v>
      </c>
      <c r="K12" s="12">
        <v>6</v>
      </c>
      <c r="L12" s="12">
        <v>3</v>
      </c>
    </row>
    <row r="13" spans="1:27" ht="14.25" customHeight="1">
      <c r="A13" s="82"/>
      <c r="B13" s="52"/>
      <c r="C13" s="52"/>
      <c r="D13" s="79"/>
      <c r="E13" s="52"/>
      <c r="F13" s="12"/>
      <c r="G13" s="12"/>
      <c r="H13" s="12"/>
      <c r="I13" s="12"/>
      <c r="J13" s="12"/>
      <c r="K13" s="12"/>
      <c r="L13" s="12"/>
    </row>
    <row r="14" spans="1:27" ht="14.25" customHeight="1">
      <c r="A14" s="82" t="s">
        <v>719</v>
      </c>
      <c r="B14" s="52">
        <v>1</v>
      </c>
      <c r="C14" s="52" t="s">
        <v>1039</v>
      </c>
      <c r="D14" s="79"/>
      <c r="E14" s="52">
        <v>665</v>
      </c>
      <c r="F14" s="12" t="str">
        <f>+VLOOKUP(E14,Participants!$A$1:$F$798,2,FALSE)</f>
        <v>Anna Scaltz</v>
      </c>
      <c r="G14" s="12" t="str">
        <f>+VLOOKUP(E14,Participants!$A$1:$F$798,4,FALSE)</f>
        <v>KIL</v>
      </c>
      <c r="H14" s="12" t="str">
        <f>+VLOOKUP(E14,Participants!$A$1:$F$798,5,FALSE)</f>
        <v>F</v>
      </c>
      <c r="I14" s="12">
        <f>+VLOOKUP(E14,Participants!$A$1:$F$798,3,FALSE)</f>
        <v>8</v>
      </c>
      <c r="J14" s="12" t="str">
        <f>+VLOOKUP(E14,Participants!$A$1:$G$798,7,FALSE)</f>
        <v>VARSITY GIRLS</v>
      </c>
      <c r="K14" s="12">
        <v>1</v>
      </c>
      <c r="L14" s="12">
        <v>10</v>
      </c>
    </row>
    <row r="15" spans="1:27" ht="14.25" customHeight="1">
      <c r="A15" s="82" t="s">
        <v>719</v>
      </c>
      <c r="B15" s="52">
        <v>1</v>
      </c>
      <c r="C15" s="52" t="s">
        <v>1040</v>
      </c>
      <c r="D15" s="79"/>
      <c r="E15" s="52">
        <v>1414</v>
      </c>
      <c r="F15" s="12" t="str">
        <f>+VLOOKUP(E15,Participants!$A$1:$F$798,2,FALSE)</f>
        <v>Ava Vangura</v>
      </c>
      <c r="G15" s="12" t="str">
        <f>+VLOOKUP(E15,Participants!$A$1:$F$798,4,FALSE)</f>
        <v>BFS</v>
      </c>
      <c r="H15" s="12" t="str">
        <f>+VLOOKUP(E15,Participants!$A$1:$F$798,5,FALSE)</f>
        <v>F</v>
      </c>
      <c r="I15" s="12">
        <f>+VLOOKUP(E15,Participants!$A$1:$F$798,3,FALSE)</f>
        <v>8</v>
      </c>
      <c r="J15" s="12" t="str">
        <f>+VLOOKUP(E15,Participants!$A$1:$G$798,7,FALSE)</f>
        <v>VARSITY GIRLS</v>
      </c>
      <c r="K15" s="12">
        <v>2</v>
      </c>
      <c r="L15" s="12">
        <v>8</v>
      </c>
    </row>
    <row r="16" spans="1:27" ht="14.25" customHeight="1">
      <c r="A16" s="82" t="s">
        <v>719</v>
      </c>
      <c r="B16" s="52">
        <v>1</v>
      </c>
      <c r="C16" s="52" t="s">
        <v>1044</v>
      </c>
      <c r="D16" s="79"/>
      <c r="E16" s="52">
        <v>1404</v>
      </c>
      <c r="F16" s="12" t="str">
        <f>+VLOOKUP(E16,Participants!$A$1:$F$798,2,FALSE)</f>
        <v>Anne Puhalla</v>
      </c>
      <c r="G16" s="12" t="str">
        <f>+VLOOKUP(E16,Participants!$A$1:$F$798,4,FALSE)</f>
        <v>BFS</v>
      </c>
      <c r="H16" s="12" t="str">
        <f>+VLOOKUP(E16,Participants!$A$1:$F$798,5,FALSE)</f>
        <v>F</v>
      </c>
      <c r="I16" s="12">
        <f>+VLOOKUP(E16,Participants!$A$1:$F$798,3,FALSE)</f>
        <v>7</v>
      </c>
      <c r="J16" s="12" t="str">
        <f>+VLOOKUP(E16,Participants!$A$1:$G$798,7,FALSE)</f>
        <v>VARSITY GIRLS</v>
      </c>
      <c r="K16" s="12">
        <v>3</v>
      </c>
      <c r="L16" s="12">
        <v>6</v>
      </c>
    </row>
    <row r="17" spans="1:26" ht="14.25" customHeight="1">
      <c r="A17" s="82" t="s">
        <v>719</v>
      </c>
      <c r="B17" s="52">
        <v>1</v>
      </c>
      <c r="C17" s="52" t="s">
        <v>1045</v>
      </c>
      <c r="D17" s="79"/>
      <c r="E17" s="52">
        <v>695</v>
      </c>
      <c r="F17" s="12" t="str">
        <f>+VLOOKUP(E17,Participants!$A$1:$F$798,2,FALSE)</f>
        <v>Gracie Plastino</v>
      </c>
      <c r="G17" s="12" t="str">
        <f>+VLOOKUP(E17,Participants!$A$1:$F$798,4,FALSE)</f>
        <v>KIL</v>
      </c>
      <c r="H17" s="12" t="str">
        <f>+VLOOKUP(E17,Participants!$A$1:$F$798,5,FALSE)</f>
        <v>F</v>
      </c>
      <c r="I17" s="12">
        <f>+VLOOKUP(E17,Participants!$A$1:$F$798,3,FALSE)</f>
        <v>8</v>
      </c>
      <c r="J17" s="12" t="str">
        <f>+VLOOKUP(E17,Participants!$A$1:$G$798,7,FALSE)</f>
        <v>VARSITY GIRLS</v>
      </c>
      <c r="K17" s="12">
        <v>4</v>
      </c>
      <c r="L17" s="12">
        <v>5</v>
      </c>
    </row>
    <row r="18" spans="1:26" ht="14.25" customHeight="1">
      <c r="A18" s="82" t="s">
        <v>719</v>
      </c>
      <c r="B18" s="52">
        <v>1</v>
      </c>
      <c r="C18" s="52" t="s">
        <v>1046</v>
      </c>
      <c r="D18" s="79"/>
      <c r="E18" s="52">
        <v>683</v>
      </c>
      <c r="F18" s="12" t="str">
        <f>+VLOOKUP(E18,Participants!$A$1:$F$798,2,FALSE)</f>
        <v>Erin Burke</v>
      </c>
      <c r="G18" s="12" t="str">
        <f>+VLOOKUP(E18,Participants!$A$1:$F$798,4,FALSE)</f>
        <v>KIL</v>
      </c>
      <c r="H18" s="12" t="str">
        <f>+VLOOKUP(E18,Participants!$A$1:$F$798,5,FALSE)</f>
        <v>F</v>
      </c>
      <c r="I18" s="12">
        <f>+VLOOKUP(E18,Participants!$A$1:$F$798,3,FALSE)</f>
        <v>7</v>
      </c>
      <c r="J18" s="12" t="str">
        <f>+VLOOKUP(E18,Participants!$A$1:$G$798,7,FALSE)</f>
        <v>VARSITY GIRLS</v>
      </c>
      <c r="K18" s="12">
        <v>5</v>
      </c>
      <c r="L18" s="12">
        <v>4</v>
      </c>
    </row>
    <row r="19" spans="1:26" ht="14.25" customHeight="1">
      <c r="B19" s="88"/>
      <c r="E19" s="56"/>
    </row>
    <row r="20" spans="1:26" ht="14.25" customHeight="1">
      <c r="B20" s="88"/>
      <c r="E20" s="56"/>
    </row>
    <row r="21" spans="1:26" ht="14.25" customHeight="1">
      <c r="B21" s="88"/>
      <c r="E21" s="56"/>
    </row>
    <row r="22" spans="1:26" ht="14.25" customHeight="1">
      <c r="B22" s="88"/>
      <c r="E22" s="56"/>
    </row>
    <row r="23" spans="1:26" ht="14.25" customHeight="1">
      <c r="B23" s="88"/>
      <c r="E23" s="56"/>
    </row>
    <row r="24" spans="1:26" ht="14.25" customHeight="1">
      <c r="B24" s="57" t="s">
        <v>8</v>
      </c>
      <c r="C24" s="57" t="s">
        <v>16</v>
      </c>
      <c r="D24" s="57" t="s">
        <v>19</v>
      </c>
      <c r="E24" s="57" t="s">
        <v>24</v>
      </c>
      <c r="F24" s="57" t="s">
        <v>27</v>
      </c>
      <c r="G24" s="57" t="s">
        <v>30</v>
      </c>
      <c r="H24" s="57" t="s">
        <v>33</v>
      </c>
      <c r="I24" s="57" t="s">
        <v>36</v>
      </c>
      <c r="J24" s="57" t="s">
        <v>39</v>
      </c>
      <c r="K24" s="57" t="s">
        <v>42</v>
      </c>
      <c r="L24" s="57" t="s">
        <v>45</v>
      </c>
      <c r="M24" s="57" t="s">
        <v>48</v>
      </c>
      <c r="N24" s="57" t="s">
        <v>51</v>
      </c>
      <c r="O24" s="57" t="s">
        <v>54</v>
      </c>
      <c r="P24" s="57" t="s">
        <v>57</v>
      </c>
      <c r="Q24" s="57" t="s">
        <v>60</v>
      </c>
      <c r="R24" s="57" t="s">
        <v>63</v>
      </c>
      <c r="S24" s="57" t="s">
        <v>66</v>
      </c>
      <c r="T24" s="57" t="s">
        <v>11</v>
      </c>
      <c r="U24" s="57" t="s">
        <v>71</v>
      </c>
      <c r="V24" s="57" t="s">
        <v>74</v>
      </c>
      <c r="W24" s="57" t="s">
        <v>77</v>
      </c>
      <c r="X24" s="57" t="s">
        <v>80</v>
      </c>
      <c r="Y24" s="57" t="s">
        <v>83</v>
      </c>
      <c r="Z24" s="58" t="s">
        <v>681</v>
      </c>
    </row>
    <row r="25" spans="1:26" ht="14.25" customHeight="1">
      <c r="A25" s="7" t="s">
        <v>93</v>
      </c>
      <c r="B25" s="7">
        <f t="shared" ref="B25:K28" si="0">+SUMIFS($L$2:$L$18,$J$2:$J$18,$A25,$G$2:$G$18,B$24)</f>
        <v>0</v>
      </c>
      <c r="C25" s="7">
        <f t="shared" si="0"/>
        <v>0</v>
      </c>
      <c r="D25" s="7">
        <f t="shared" si="0"/>
        <v>0</v>
      </c>
      <c r="E25" s="7">
        <f t="shared" si="0"/>
        <v>0</v>
      </c>
      <c r="F25" s="7">
        <f t="shared" si="0"/>
        <v>0</v>
      </c>
      <c r="G25" s="7">
        <f t="shared" si="0"/>
        <v>0</v>
      </c>
      <c r="H25" s="7">
        <f t="shared" si="0"/>
        <v>0</v>
      </c>
      <c r="I25" s="7">
        <f t="shared" si="0"/>
        <v>0</v>
      </c>
      <c r="J25" s="7">
        <f t="shared" si="0"/>
        <v>0</v>
      </c>
      <c r="K25" s="7">
        <f t="shared" si="0"/>
        <v>0</v>
      </c>
      <c r="L25" s="7">
        <f t="shared" ref="L25:Y28" si="1">+SUMIFS($L$2:$L$18,$J$2:$J$18,$A25,$G$2:$G$18,L$24)</f>
        <v>0</v>
      </c>
      <c r="M25" s="7">
        <f t="shared" si="1"/>
        <v>0</v>
      </c>
      <c r="N25" s="7">
        <f t="shared" si="1"/>
        <v>0</v>
      </c>
      <c r="O25" s="7">
        <f t="shared" si="1"/>
        <v>10</v>
      </c>
      <c r="P25" s="7">
        <f t="shared" si="1"/>
        <v>0</v>
      </c>
      <c r="Q25" s="7">
        <f t="shared" si="1"/>
        <v>0</v>
      </c>
      <c r="R25" s="7">
        <f t="shared" si="1"/>
        <v>0</v>
      </c>
      <c r="S25" s="7">
        <f t="shared" si="1"/>
        <v>0</v>
      </c>
      <c r="T25" s="7">
        <f t="shared" si="1"/>
        <v>0</v>
      </c>
      <c r="U25" s="7">
        <f t="shared" si="1"/>
        <v>0</v>
      </c>
      <c r="V25" s="7">
        <f t="shared" si="1"/>
        <v>0</v>
      </c>
      <c r="W25" s="7">
        <f t="shared" si="1"/>
        <v>0</v>
      </c>
      <c r="X25" s="7">
        <f t="shared" si="1"/>
        <v>0</v>
      </c>
      <c r="Y25" s="7">
        <f t="shared" si="1"/>
        <v>0</v>
      </c>
      <c r="Z25" s="7">
        <f t="shared" ref="Z25:Z28" si="2">SUM(C25:Y25)</f>
        <v>10</v>
      </c>
    </row>
    <row r="26" spans="1:26" ht="14.25" customHeight="1">
      <c r="A26" s="7" t="s">
        <v>90</v>
      </c>
      <c r="B26" s="7">
        <f t="shared" si="0"/>
        <v>0</v>
      </c>
      <c r="C26" s="7">
        <f t="shared" si="0"/>
        <v>0</v>
      </c>
      <c r="D26" s="7">
        <f t="shared" si="0"/>
        <v>0</v>
      </c>
      <c r="E26" s="7">
        <f t="shared" si="0"/>
        <v>0</v>
      </c>
      <c r="F26" s="7">
        <f t="shared" si="0"/>
        <v>10</v>
      </c>
      <c r="G26" s="7">
        <f t="shared" si="0"/>
        <v>0</v>
      </c>
      <c r="H26" s="7">
        <f t="shared" si="0"/>
        <v>0</v>
      </c>
      <c r="I26" s="7">
        <f t="shared" si="0"/>
        <v>0</v>
      </c>
      <c r="J26" s="7">
        <f t="shared" si="0"/>
        <v>0</v>
      </c>
      <c r="K26" s="7">
        <f t="shared" si="0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8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2"/>
        <v>18</v>
      </c>
    </row>
    <row r="27" spans="1:26" ht="14.25" customHeight="1">
      <c r="A27" s="7" t="s">
        <v>139</v>
      </c>
      <c r="B27" s="7">
        <f t="shared" si="0"/>
        <v>0</v>
      </c>
      <c r="C27" s="7">
        <f t="shared" si="0"/>
        <v>0</v>
      </c>
      <c r="D27" s="7">
        <f t="shared" si="0"/>
        <v>0</v>
      </c>
      <c r="E27" s="7">
        <f t="shared" si="0"/>
        <v>0</v>
      </c>
      <c r="F27" s="7">
        <f t="shared" si="0"/>
        <v>14</v>
      </c>
      <c r="G27" s="7">
        <f t="shared" si="0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  <c r="K27" s="7">
        <f t="shared" si="0"/>
        <v>0</v>
      </c>
      <c r="L27" s="7">
        <f t="shared" si="1"/>
        <v>0</v>
      </c>
      <c r="M27" s="7">
        <f t="shared" si="1"/>
        <v>0</v>
      </c>
      <c r="N27" s="7">
        <f t="shared" si="1"/>
        <v>0</v>
      </c>
      <c r="O27" s="7">
        <f t="shared" si="1"/>
        <v>19</v>
      </c>
      <c r="P27" s="7">
        <f t="shared" si="1"/>
        <v>0</v>
      </c>
      <c r="Q27" s="7">
        <f t="shared" si="1"/>
        <v>0</v>
      </c>
      <c r="R27" s="7">
        <f t="shared" si="1"/>
        <v>0</v>
      </c>
      <c r="S27" s="7">
        <f t="shared" si="1"/>
        <v>0</v>
      </c>
      <c r="T27" s="7">
        <f t="shared" si="1"/>
        <v>0</v>
      </c>
      <c r="U27" s="7">
        <f t="shared" si="1"/>
        <v>0</v>
      </c>
      <c r="V27" s="7">
        <f t="shared" si="1"/>
        <v>0</v>
      </c>
      <c r="W27" s="7">
        <f t="shared" si="1"/>
        <v>0</v>
      </c>
      <c r="X27" s="7">
        <f t="shared" si="1"/>
        <v>0</v>
      </c>
      <c r="Y27" s="7">
        <f t="shared" si="1"/>
        <v>0</v>
      </c>
      <c r="Z27" s="7">
        <f t="shared" si="2"/>
        <v>33</v>
      </c>
    </row>
    <row r="28" spans="1:26" ht="14.25" customHeight="1">
      <c r="A28" s="7" t="s">
        <v>137</v>
      </c>
      <c r="B28" s="7">
        <f t="shared" si="0"/>
        <v>0</v>
      </c>
      <c r="C28" s="7">
        <f t="shared" si="0"/>
        <v>0</v>
      </c>
      <c r="D28" s="7">
        <f t="shared" si="0"/>
        <v>0</v>
      </c>
      <c r="E28" s="7">
        <f t="shared" si="0"/>
        <v>10</v>
      </c>
      <c r="F28" s="7">
        <f t="shared" si="0"/>
        <v>6</v>
      </c>
      <c r="G28" s="7">
        <f t="shared" si="0"/>
        <v>0</v>
      </c>
      <c r="H28" s="7">
        <f t="shared" si="0"/>
        <v>0</v>
      </c>
      <c r="I28" s="7">
        <f t="shared" si="0"/>
        <v>0</v>
      </c>
      <c r="J28" s="7">
        <f t="shared" si="0"/>
        <v>0</v>
      </c>
      <c r="K28" s="7">
        <f t="shared" si="0"/>
        <v>0</v>
      </c>
      <c r="L28" s="7">
        <f t="shared" si="1"/>
        <v>0</v>
      </c>
      <c r="M28" s="7">
        <f t="shared" si="1"/>
        <v>0</v>
      </c>
      <c r="N28" s="7">
        <f t="shared" si="1"/>
        <v>0</v>
      </c>
      <c r="O28" s="7">
        <f t="shared" si="1"/>
        <v>20</v>
      </c>
      <c r="P28" s="7">
        <f t="shared" si="1"/>
        <v>0</v>
      </c>
      <c r="Q28" s="7">
        <f t="shared" si="1"/>
        <v>0</v>
      </c>
      <c r="R28" s="7">
        <f t="shared" si="1"/>
        <v>0</v>
      </c>
      <c r="S28" s="7">
        <f t="shared" si="1"/>
        <v>0</v>
      </c>
      <c r="T28" s="7">
        <f t="shared" si="1"/>
        <v>0</v>
      </c>
      <c r="U28" s="7">
        <f t="shared" si="1"/>
        <v>0</v>
      </c>
      <c r="V28" s="7">
        <f t="shared" si="1"/>
        <v>0</v>
      </c>
      <c r="W28" s="7">
        <f t="shared" si="1"/>
        <v>0</v>
      </c>
      <c r="X28" s="7">
        <f t="shared" si="1"/>
        <v>0</v>
      </c>
      <c r="Y28" s="7">
        <f t="shared" si="1"/>
        <v>0</v>
      </c>
      <c r="Z28" s="7">
        <f t="shared" si="2"/>
        <v>36</v>
      </c>
    </row>
    <row r="29" spans="1:26" ht="14.25" customHeight="1">
      <c r="B29" s="88"/>
      <c r="E29" s="56"/>
    </row>
    <row r="30" spans="1:26" ht="14.25" customHeight="1">
      <c r="B30" s="88"/>
      <c r="E30" s="56"/>
    </row>
    <row r="31" spans="1:26" ht="14.25" customHeight="1">
      <c r="B31" s="88"/>
      <c r="E31" s="56"/>
    </row>
    <row r="32" spans="1:26" ht="14.25" customHeight="1">
      <c r="B32" s="88"/>
      <c r="E32" s="56"/>
    </row>
    <row r="33" spans="2:5" ht="14.25" customHeight="1">
      <c r="B33" s="88"/>
      <c r="E33" s="56"/>
    </row>
    <row r="34" spans="2:5" ht="14.25" customHeight="1">
      <c r="B34" s="88"/>
      <c r="E34" s="56"/>
    </row>
    <row r="35" spans="2:5" ht="14.25" customHeight="1">
      <c r="B35" s="88"/>
      <c r="E35" s="56"/>
    </row>
    <row r="36" spans="2:5" ht="14.25" customHeight="1">
      <c r="B36" s="88"/>
      <c r="E36" s="56"/>
    </row>
    <row r="37" spans="2:5" ht="14.25" customHeight="1">
      <c r="B37" s="88"/>
      <c r="E37" s="56"/>
    </row>
    <row r="38" spans="2:5" ht="14.25" customHeight="1">
      <c r="B38" s="88"/>
      <c r="E38" s="56"/>
    </row>
    <row r="39" spans="2:5" ht="14.25" customHeight="1">
      <c r="B39" s="88"/>
      <c r="E39" s="56"/>
    </row>
    <row r="40" spans="2:5" ht="14.25" customHeight="1">
      <c r="B40" s="88"/>
      <c r="E40" s="56"/>
    </row>
    <row r="41" spans="2:5" ht="14.25" customHeight="1">
      <c r="B41" s="88"/>
      <c r="E41" s="56"/>
    </row>
    <row r="42" spans="2:5" ht="14.25" customHeight="1">
      <c r="B42" s="88"/>
      <c r="E42" s="56"/>
    </row>
    <row r="43" spans="2:5" ht="14.25" customHeight="1">
      <c r="B43" s="88"/>
      <c r="E43" s="56"/>
    </row>
    <row r="44" spans="2:5" ht="14.25" customHeight="1">
      <c r="B44" s="88"/>
      <c r="E44" s="56"/>
    </row>
    <row r="45" spans="2:5" ht="14.25" customHeight="1">
      <c r="B45" s="88"/>
      <c r="E45" s="56"/>
    </row>
    <row r="46" spans="2:5" ht="14.25" customHeight="1">
      <c r="B46" s="88"/>
      <c r="E46" s="56"/>
    </row>
    <row r="47" spans="2:5" ht="14.25" customHeight="1">
      <c r="B47" s="88"/>
      <c r="E47" s="56"/>
    </row>
    <row r="48" spans="2:5" ht="14.25" customHeight="1">
      <c r="B48" s="88"/>
      <c r="E48" s="56"/>
    </row>
    <row r="49" spans="2:5" ht="14.25" customHeight="1">
      <c r="B49" s="88"/>
      <c r="E49" s="56"/>
    </row>
    <row r="50" spans="2:5" ht="14.25" customHeight="1">
      <c r="B50" s="88"/>
      <c r="E50" s="56"/>
    </row>
    <row r="51" spans="2:5" ht="14.25" customHeight="1">
      <c r="B51" s="88"/>
      <c r="E51" s="56"/>
    </row>
    <row r="52" spans="2:5" ht="14.25" customHeight="1">
      <c r="B52" s="88"/>
      <c r="E52" s="56"/>
    </row>
    <row r="53" spans="2:5" ht="14.25" customHeight="1">
      <c r="B53" s="88"/>
      <c r="E53" s="56"/>
    </row>
    <row r="54" spans="2:5" ht="14.25" customHeight="1">
      <c r="B54" s="88"/>
      <c r="E54" s="56"/>
    </row>
    <row r="55" spans="2:5" ht="14.25" customHeight="1">
      <c r="B55" s="88"/>
      <c r="E55" s="56"/>
    </row>
    <row r="56" spans="2:5" ht="14.25" customHeight="1">
      <c r="B56" s="88"/>
      <c r="E56" s="56"/>
    </row>
    <row r="57" spans="2:5" ht="14.25" customHeight="1">
      <c r="B57" s="88"/>
      <c r="E57" s="56"/>
    </row>
    <row r="58" spans="2:5" ht="14.25" customHeight="1">
      <c r="B58" s="88"/>
      <c r="E58" s="56"/>
    </row>
    <row r="59" spans="2:5" ht="14.25" customHeight="1">
      <c r="B59" s="88"/>
      <c r="E59" s="56"/>
    </row>
    <row r="60" spans="2:5" ht="14.25" customHeight="1">
      <c r="B60" s="88"/>
      <c r="E60" s="56"/>
    </row>
    <row r="61" spans="2:5" ht="14.25" customHeight="1">
      <c r="B61" s="88"/>
      <c r="E61" s="56"/>
    </row>
    <row r="62" spans="2:5" ht="14.25" customHeight="1">
      <c r="B62" s="88"/>
      <c r="E62" s="56"/>
    </row>
    <row r="63" spans="2:5" ht="14.25" customHeight="1">
      <c r="B63" s="88"/>
      <c r="E63" s="56"/>
    </row>
    <row r="64" spans="2:5" ht="14.25" customHeight="1">
      <c r="B64" s="88"/>
      <c r="E64" s="56"/>
    </row>
    <row r="65" spans="2:5" ht="14.25" customHeight="1">
      <c r="B65" s="88"/>
      <c r="E65" s="56"/>
    </row>
    <row r="66" spans="2:5" ht="14.25" customHeight="1">
      <c r="B66" s="88"/>
      <c r="E66" s="56"/>
    </row>
    <row r="67" spans="2:5" ht="14.25" customHeight="1">
      <c r="B67" s="88"/>
      <c r="E67" s="56"/>
    </row>
    <row r="68" spans="2:5" ht="14.25" customHeight="1">
      <c r="B68" s="88"/>
      <c r="E68" s="56"/>
    </row>
    <row r="69" spans="2:5" ht="14.25" customHeight="1">
      <c r="B69" s="88"/>
      <c r="E69" s="56"/>
    </row>
    <row r="70" spans="2:5" ht="14.25" customHeight="1">
      <c r="B70" s="88"/>
      <c r="E70" s="56"/>
    </row>
    <row r="71" spans="2:5" ht="14.25" customHeight="1">
      <c r="B71" s="88"/>
      <c r="E71" s="56"/>
    </row>
    <row r="72" spans="2:5" ht="14.25" customHeight="1">
      <c r="B72" s="88"/>
      <c r="E72" s="56"/>
    </row>
    <row r="73" spans="2:5" ht="14.25" customHeight="1">
      <c r="B73" s="88"/>
      <c r="E73" s="56"/>
    </row>
    <row r="74" spans="2:5" ht="14.25" customHeight="1">
      <c r="B74" s="88"/>
      <c r="E74" s="56"/>
    </row>
    <row r="75" spans="2:5" ht="14.25" customHeight="1">
      <c r="B75" s="88"/>
      <c r="E75" s="56"/>
    </row>
    <row r="76" spans="2:5" ht="14.25" customHeight="1">
      <c r="B76" s="88"/>
      <c r="E76" s="56"/>
    </row>
    <row r="77" spans="2:5" ht="14.25" customHeight="1">
      <c r="B77" s="88"/>
      <c r="E77" s="56"/>
    </row>
    <row r="78" spans="2:5" ht="14.25" customHeight="1">
      <c r="B78" s="88"/>
      <c r="E78" s="56"/>
    </row>
    <row r="79" spans="2:5" ht="14.25" customHeight="1">
      <c r="B79" s="88"/>
      <c r="E79" s="56"/>
    </row>
    <row r="80" spans="2:5" ht="14.25" customHeight="1">
      <c r="B80" s="88"/>
      <c r="E80" s="56"/>
    </row>
    <row r="81" spans="2:5" ht="14.25" customHeight="1">
      <c r="B81" s="88"/>
      <c r="E81" s="56"/>
    </row>
    <row r="82" spans="2:5" ht="14.25" customHeight="1">
      <c r="B82" s="88"/>
      <c r="E82" s="56"/>
    </row>
    <row r="83" spans="2:5" ht="14.25" customHeight="1">
      <c r="B83" s="88"/>
      <c r="E83" s="56"/>
    </row>
    <row r="84" spans="2:5" ht="14.25" customHeight="1">
      <c r="B84" s="88"/>
      <c r="E84" s="56"/>
    </row>
    <row r="85" spans="2:5" ht="14.25" customHeight="1">
      <c r="B85" s="88"/>
      <c r="E85" s="56"/>
    </row>
    <row r="86" spans="2:5" ht="14.25" customHeight="1">
      <c r="B86" s="88"/>
      <c r="E86" s="56"/>
    </row>
    <row r="87" spans="2:5" ht="14.25" customHeight="1">
      <c r="B87" s="88"/>
      <c r="E87" s="56"/>
    </row>
    <row r="88" spans="2:5" ht="14.25" customHeight="1">
      <c r="B88" s="88"/>
      <c r="E88" s="56"/>
    </row>
    <row r="89" spans="2:5" ht="14.25" customHeight="1">
      <c r="B89" s="88"/>
      <c r="E89" s="56"/>
    </row>
    <row r="90" spans="2:5" ht="14.25" customHeight="1">
      <c r="B90" s="88"/>
      <c r="E90" s="56"/>
    </row>
    <row r="91" spans="2:5" ht="14.25" customHeight="1">
      <c r="B91" s="88"/>
      <c r="E91" s="56"/>
    </row>
    <row r="92" spans="2:5" ht="14.25" customHeight="1">
      <c r="B92" s="88"/>
      <c r="E92" s="56"/>
    </row>
    <row r="93" spans="2:5" ht="14.25" customHeight="1">
      <c r="B93" s="88"/>
      <c r="E93" s="56"/>
    </row>
    <row r="94" spans="2:5" ht="14.25" customHeight="1">
      <c r="B94" s="88"/>
      <c r="E94" s="56"/>
    </row>
    <row r="95" spans="2:5" ht="14.25" customHeight="1">
      <c r="B95" s="88"/>
      <c r="E95" s="56"/>
    </row>
    <row r="96" spans="2:5" ht="14.25" customHeight="1">
      <c r="B96" s="88"/>
      <c r="E96" s="56"/>
    </row>
    <row r="97" spans="2:5" ht="14.25" customHeight="1">
      <c r="B97" s="88"/>
      <c r="E97" s="56"/>
    </row>
    <row r="98" spans="2:5" ht="14.25" customHeight="1">
      <c r="B98" s="88"/>
      <c r="E98" s="56"/>
    </row>
    <row r="99" spans="2:5" ht="14.25" customHeight="1">
      <c r="B99" s="88"/>
      <c r="E99" s="56"/>
    </row>
    <row r="100" spans="2:5" ht="14.25" customHeight="1">
      <c r="B100" s="88"/>
      <c r="E100" s="56"/>
    </row>
    <row r="101" spans="2:5" ht="14.25" customHeight="1">
      <c r="B101" s="88"/>
      <c r="E101" s="56"/>
    </row>
    <row r="102" spans="2:5" ht="14.25" customHeight="1">
      <c r="B102" s="88"/>
      <c r="E102" s="56"/>
    </row>
    <row r="103" spans="2:5" ht="14.25" customHeight="1">
      <c r="B103" s="88"/>
      <c r="E103" s="56"/>
    </row>
    <row r="104" spans="2:5" ht="14.25" customHeight="1">
      <c r="B104" s="88"/>
      <c r="E104" s="56"/>
    </row>
    <row r="105" spans="2:5" ht="14.25" customHeight="1">
      <c r="B105" s="88"/>
      <c r="E105" s="56"/>
    </row>
    <row r="106" spans="2:5" ht="14.25" customHeight="1">
      <c r="B106" s="88"/>
      <c r="E106" s="56"/>
    </row>
    <row r="107" spans="2:5" ht="14.25" customHeight="1">
      <c r="B107" s="88"/>
      <c r="E107" s="56"/>
    </row>
    <row r="108" spans="2:5" ht="14.25" customHeight="1">
      <c r="B108" s="88"/>
      <c r="E108" s="56"/>
    </row>
    <row r="109" spans="2:5" ht="14.25" customHeight="1">
      <c r="B109" s="88"/>
      <c r="E109" s="56"/>
    </row>
    <row r="110" spans="2:5" ht="14.25" customHeight="1">
      <c r="B110" s="88"/>
      <c r="E110" s="56"/>
    </row>
    <row r="111" spans="2:5" ht="14.25" customHeight="1">
      <c r="B111" s="88"/>
      <c r="E111" s="56"/>
    </row>
    <row r="112" spans="2:5" ht="14.25" customHeight="1">
      <c r="B112" s="88"/>
      <c r="E112" s="56"/>
    </row>
    <row r="113" spans="2:5" ht="14.25" customHeight="1">
      <c r="B113" s="88"/>
      <c r="E113" s="56"/>
    </row>
    <row r="114" spans="2:5" ht="14.25" customHeight="1">
      <c r="B114" s="88"/>
      <c r="E114" s="56"/>
    </row>
    <row r="115" spans="2:5" ht="14.25" customHeight="1">
      <c r="B115" s="88"/>
      <c r="E115" s="56"/>
    </row>
    <row r="116" spans="2:5" ht="14.25" customHeight="1">
      <c r="B116" s="88"/>
      <c r="E116" s="56"/>
    </row>
    <row r="117" spans="2:5" ht="14.25" customHeight="1">
      <c r="B117" s="88"/>
      <c r="E117" s="56"/>
    </row>
    <row r="118" spans="2:5" ht="14.25" customHeight="1">
      <c r="B118" s="88"/>
      <c r="E118" s="56"/>
    </row>
    <row r="119" spans="2:5" ht="14.25" customHeight="1">
      <c r="B119" s="88"/>
      <c r="E119" s="56"/>
    </row>
    <row r="120" spans="2:5" ht="14.25" customHeight="1">
      <c r="B120" s="88"/>
      <c r="E120" s="56"/>
    </row>
    <row r="121" spans="2:5" ht="14.25" customHeight="1">
      <c r="B121" s="88"/>
      <c r="E121" s="56"/>
    </row>
    <row r="122" spans="2:5" ht="14.25" customHeight="1">
      <c r="B122" s="88"/>
      <c r="E122" s="56"/>
    </row>
    <row r="123" spans="2:5" ht="14.25" customHeight="1">
      <c r="B123" s="88"/>
      <c r="E123" s="56"/>
    </row>
    <row r="124" spans="2:5" ht="14.25" customHeight="1">
      <c r="B124" s="88"/>
      <c r="E124" s="56"/>
    </row>
    <row r="125" spans="2:5" ht="14.25" customHeight="1">
      <c r="B125" s="88"/>
      <c r="E125" s="56"/>
    </row>
    <row r="126" spans="2:5" ht="14.25" customHeight="1">
      <c r="B126" s="88"/>
      <c r="E126" s="56"/>
    </row>
    <row r="127" spans="2:5" ht="14.25" customHeight="1">
      <c r="B127" s="88"/>
      <c r="E127" s="56"/>
    </row>
    <row r="128" spans="2:5" ht="14.25" customHeight="1">
      <c r="B128" s="88"/>
      <c r="E128" s="56"/>
    </row>
    <row r="129" spans="2:5" ht="14.25" customHeight="1">
      <c r="B129" s="88"/>
      <c r="E129" s="56"/>
    </row>
    <row r="130" spans="2:5" ht="14.25" customHeight="1">
      <c r="B130" s="88"/>
      <c r="E130" s="56"/>
    </row>
    <row r="131" spans="2:5" ht="14.25" customHeight="1">
      <c r="B131" s="88"/>
      <c r="E131" s="56"/>
    </row>
    <row r="132" spans="2:5" ht="14.25" customHeight="1">
      <c r="B132" s="88"/>
      <c r="E132" s="56"/>
    </row>
    <row r="133" spans="2:5" ht="14.25" customHeight="1">
      <c r="B133" s="88"/>
      <c r="E133" s="56"/>
    </row>
    <row r="134" spans="2:5" ht="14.25" customHeight="1">
      <c r="B134" s="88"/>
      <c r="E134" s="56"/>
    </row>
    <row r="135" spans="2:5" ht="14.25" customHeight="1">
      <c r="B135" s="88"/>
      <c r="E135" s="56"/>
    </row>
    <row r="136" spans="2:5" ht="14.25" customHeight="1">
      <c r="B136" s="88"/>
      <c r="E136" s="56"/>
    </row>
    <row r="137" spans="2:5" ht="14.25" customHeight="1">
      <c r="B137" s="88"/>
      <c r="E137" s="56"/>
    </row>
    <row r="138" spans="2:5" ht="14.25" customHeight="1">
      <c r="B138" s="88"/>
      <c r="E138" s="56"/>
    </row>
    <row r="139" spans="2:5" ht="14.25" customHeight="1">
      <c r="B139" s="88"/>
      <c r="E139" s="56"/>
    </row>
    <row r="140" spans="2:5" ht="14.25" customHeight="1">
      <c r="B140" s="88"/>
      <c r="E140" s="56"/>
    </row>
    <row r="141" spans="2:5" ht="14.25" customHeight="1">
      <c r="B141" s="88"/>
      <c r="E141" s="56"/>
    </row>
    <row r="142" spans="2:5" ht="14.25" customHeight="1">
      <c r="B142" s="88"/>
      <c r="E142" s="56"/>
    </row>
    <row r="143" spans="2:5" ht="14.25" customHeight="1">
      <c r="B143" s="88"/>
      <c r="E143" s="56"/>
    </row>
    <row r="144" spans="2:5" ht="14.25" customHeight="1">
      <c r="B144" s="88"/>
      <c r="E144" s="56"/>
    </row>
    <row r="145" spans="2:5" ht="14.25" customHeight="1">
      <c r="B145" s="88"/>
      <c r="E145" s="56"/>
    </row>
    <row r="146" spans="2:5" ht="14.25" customHeight="1">
      <c r="B146" s="88"/>
      <c r="E146" s="56"/>
    </row>
    <row r="147" spans="2:5" ht="14.25" customHeight="1">
      <c r="B147" s="88"/>
      <c r="E147" s="56"/>
    </row>
    <row r="148" spans="2:5" ht="14.25" customHeight="1">
      <c r="B148" s="88"/>
      <c r="E148" s="56"/>
    </row>
    <row r="149" spans="2:5" ht="14.25" customHeight="1">
      <c r="B149" s="88"/>
      <c r="E149" s="56"/>
    </row>
    <row r="150" spans="2:5" ht="14.25" customHeight="1">
      <c r="B150" s="88"/>
      <c r="E150" s="56"/>
    </row>
    <row r="151" spans="2:5" ht="14.25" customHeight="1">
      <c r="B151" s="88"/>
      <c r="E151" s="56"/>
    </row>
    <row r="152" spans="2:5" ht="14.25" customHeight="1">
      <c r="B152" s="88"/>
      <c r="E152" s="56"/>
    </row>
    <row r="153" spans="2:5" ht="14.25" customHeight="1">
      <c r="B153" s="88"/>
      <c r="E153" s="56"/>
    </row>
    <row r="154" spans="2:5" ht="14.25" customHeight="1">
      <c r="B154" s="88"/>
      <c r="E154" s="56"/>
    </row>
    <row r="155" spans="2:5" ht="14.25" customHeight="1">
      <c r="B155" s="88"/>
      <c r="E155" s="56"/>
    </row>
    <row r="156" spans="2:5" ht="14.25" customHeight="1">
      <c r="B156" s="88"/>
      <c r="E156" s="56"/>
    </row>
    <row r="157" spans="2:5" ht="14.25" customHeight="1">
      <c r="B157" s="88"/>
      <c r="E157" s="56"/>
    </row>
    <row r="158" spans="2:5" ht="14.25" customHeight="1">
      <c r="B158" s="88"/>
      <c r="E158" s="56"/>
    </row>
    <row r="159" spans="2:5" ht="14.25" customHeight="1">
      <c r="B159" s="88"/>
      <c r="E159" s="56"/>
    </row>
    <row r="160" spans="2:5" ht="14.25" customHeight="1">
      <c r="B160" s="88"/>
      <c r="E160" s="56"/>
    </row>
    <row r="161" spans="2:5" ht="14.25" customHeight="1">
      <c r="B161" s="88"/>
      <c r="E161" s="56"/>
    </row>
    <row r="162" spans="2:5" ht="14.25" customHeight="1">
      <c r="B162" s="88"/>
      <c r="E162" s="56"/>
    </row>
    <row r="163" spans="2:5" ht="14.25" customHeight="1">
      <c r="B163" s="88"/>
      <c r="E163" s="56"/>
    </row>
    <row r="164" spans="2:5" ht="14.25" customHeight="1">
      <c r="B164" s="88"/>
      <c r="E164" s="56"/>
    </row>
    <row r="165" spans="2:5" ht="14.25" customHeight="1">
      <c r="B165" s="88"/>
      <c r="E165" s="56"/>
    </row>
    <row r="166" spans="2:5" ht="14.25" customHeight="1">
      <c r="B166" s="88"/>
      <c r="E166" s="56"/>
    </row>
    <row r="167" spans="2:5" ht="14.25" customHeight="1">
      <c r="B167" s="88"/>
      <c r="E167" s="56"/>
    </row>
    <row r="168" spans="2:5" ht="14.25" customHeight="1">
      <c r="B168" s="88"/>
      <c r="E168" s="56"/>
    </row>
    <row r="169" spans="2:5" ht="14.25" customHeight="1">
      <c r="B169" s="88"/>
      <c r="E169" s="56"/>
    </row>
    <row r="170" spans="2:5" ht="14.25" customHeight="1">
      <c r="B170" s="88"/>
      <c r="E170" s="56"/>
    </row>
    <row r="171" spans="2:5" ht="14.25" customHeight="1">
      <c r="B171" s="88"/>
      <c r="E171" s="56"/>
    </row>
    <row r="172" spans="2:5" ht="14.25" customHeight="1">
      <c r="B172" s="88"/>
      <c r="E172" s="56"/>
    </row>
    <row r="173" spans="2:5" ht="14.25" customHeight="1">
      <c r="B173" s="88"/>
      <c r="E173" s="56"/>
    </row>
    <row r="174" spans="2:5" ht="14.25" customHeight="1">
      <c r="B174" s="88"/>
      <c r="E174" s="56"/>
    </row>
    <row r="175" spans="2:5" ht="14.25" customHeight="1">
      <c r="B175" s="88"/>
      <c r="E175" s="56"/>
    </row>
    <row r="176" spans="2:5" ht="14.25" customHeight="1">
      <c r="B176" s="88"/>
      <c r="E176" s="56"/>
    </row>
    <row r="177" spans="1:24" ht="14.25" customHeight="1">
      <c r="B177" s="88"/>
      <c r="E177" s="56"/>
    </row>
    <row r="178" spans="1:24" ht="14.25" customHeight="1">
      <c r="B178" s="58" t="s">
        <v>8</v>
      </c>
      <c r="C178" s="58" t="s">
        <v>693</v>
      </c>
      <c r="D178" s="58" t="s">
        <v>51</v>
      </c>
      <c r="E178" s="87" t="s">
        <v>63</v>
      </c>
      <c r="F178" s="58" t="s">
        <v>694</v>
      </c>
      <c r="G178" s="58" t="s">
        <v>695</v>
      </c>
      <c r="H178" s="58" t="s">
        <v>696</v>
      </c>
      <c r="I178" s="58" t="s">
        <v>697</v>
      </c>
      <c r="J178" s="58" t="s">
        <v>698</v>
      </c>
      <c r="K178" s="58" t="s">
        <v>699</v>
      </c>
      <c r="L178" s="58" t="s">
        <v>700</v>
      </c>
      <c r="M178" s="58" t="s">
        <v>701</v>
      </c>
      <c r="N178" s="58" t="s">
        <v>702</v>
      </c>
      <c r="O178" s="58" t="s">
        <v>42</v>
      </c>
      <c r="P178" s="58" t="s">
        <v>703</v>
      </c>
      <c r="Q178" s="58" t="s">
        <v>54</v>
      </c>
      <c r="R178" s="58" t="s">
        <v>80</v>
      </c>
      <c r="S178" s="58" t="s">
        <v>704</v>
      </c>
      <c r="T178" s="58" t="s">
        <v>705</v>
      </c>
      <c r="U178" s="58" t="s">
        <v>706</v>
      </c>
      <c r="V178" s="58" t="s">
        <v>707</v>
      </c>
      <c r="W178" s="58"/>
      <c r="X178" s="58" t="s">
        <v>708</v>
      </c>
    </row>
    <row r="179" spans="1:24" ht="14.25" customHeight="1">
      <c r="A179" s="7" t="s">
        <v>709</v>
      </c>
      <c r="B179" s="88" t="e">
        <f t="shared" ref="B179:V179" si="3">+SUMIF(#REF!,B$178,#REF!)</f>
        <v>#REF!</v>
      </c>
      <c r="C179" s="7" t="e">
        <f t="shared" si="3"/>
        <v>#REF!</v>
      </c>
      <c r="D179" s="7" t="e">
        <f t="shared" si="3"/>
        <v>#REF!</v>
      </c>
      <c r="E179" s="7" t="e">
        <f t="shared" si="3"/>
        <v>#REF!</v>
      </c>
      <c r="F179" s="7" t="e">
        <f t="shared" si="3"/>
        <v>#REF!</v>
      </c>
      <c r="G179" s="7" t="e">
        <f t="shared" si="3"/>
        <v>#REF!</v>
      </c>
      <c r="H179" s="7" t="e">
        <f t="shared" si="3"/>
        <v>#REF!</v>
      </c>
      <c r="I179" s="7" t="e">
        <f t="shared" si="3"/>
        <v>#REF!</v>
      </c>
      <c r="J179" s="7" t="e">
        <f t="shared" si="3"/>
        <v>#REF!</v>
      </c>
      <c r="K179" s="7" t="e">
        <f t="shared" si="3"/>
        <v>#REF!</v>
      </c>
      <c r="L179" s="7" t="e">
        <f t="shared" si="3"/>
        <v>#REF!</v>
      </c>
      <c r="M179" s="7" t="e">
        <f t="shared" si="3"/>
        <v>#REF!</v>
      </c>
      <c r="N179" s="7" t="e">
        <f t="shared" si="3"/>
        <v>#REF!</v>
      </c>
      <c r="O179" s="7" t="e">
        <f t="shared" si="3"/>
        <v>#REF!</v>
      </c>
      <c r="P179" s="7" t="e">
        <f t="shared" si="3"/>
        <v>#REF!</v>
      </c>
      <c r="Q179" s="7" t="e">
        <f t="shared" si="3"/>
        <v>#REF!</v>
      </c>
      <c r="R179" s="7" t="e">
        <f t="shared" si="3"/>
        <v>#REF!</v>
      </c>
      <c r="S179" s="7" t="e">
        <f t="shared" si="3"/>
        <v>#REF!</v>
      </c>
      <c r="T179" s="7" t="e">
        <f t="shared" si="3"/>
        <v>#REF!</v>
      </c>
      <c r="U179" s="7" t="e">
        <f t="shared" si="3"/>
        <v>#REF!</v>
      </c>
      <c r="V179" s="7" t="e">
        <f t="shared" si="3"/>
        <v>#REF!</v>
      </c>
      <c r="W179" s="7"/>
      <c r="X179" s="7" t="e">
        <f>+SUMIF(#REF!,X$178,#REF!)</f>
        <v>#REF!</v>
      </c>
    </row>
    <row r="180" spans="1:24" ht="14.25" customHeight="1">
      <c r="A180" s="7" t="s">
        <v>710</v>
      </c>
      <c r="B180" s="88">
        <f t="shared" ref="B180:V180" si="4">+SUMIF($G$2:$G$10,B$178,$L$2:$L$10)</f>
        <v>0</v>
      </c>
      <c r="C180" s="7">
        <f t="shared" si="4"/>
        <v>0</v>
      </c>
      <c r="D180" s="7">
        <f t="shared" si="4"/>
        <v>0</v>
      </c>
      <c r="E180" s="7">
        <f t="shared" si="4"/>
        <v>0</v>
      </c>
      <c r="F180" s="7">
        <f t="shared" si="4"/>
        <v>0</v>
      </c>
      <c r="G180" s="7">
        <f t="shared" si="4"/>
        <v>0</v>
      </c>
      <c r="H180" s="7">
        <f t="shared" si="4"/>
        <v>0</v>
      </c>
      <c r="I180" s="7">
        <f t="shared" si="4"/>
        <v>0</v>
      </c>
      <c r="J180" s="7">
        <f t="shared" si="4"/>
        <v>0</v>
      </c>
      <c r="K180" s="7">
        <f t="shared" si="4"/>
        <v>0</v>
      </c>
      <c r="L180" s="7">
        <f t="shared" si="4"/>
        <v>0</v>
      </c>
      <c r="M180" s="7">
        <f t="shared" si="4"/>
        <v>0</v>
      </c>
      <c r="N180" s="7">
        <f t="shared" si="4"/>
        <v>0</v>
      </c>
      <c r="O180" s="7">
        <f t="shared" si="4"/>
        <v>0</v>
      </c>
      <c r="P180" s="7">
        <f t="shared" si="4"/>
        <v>0</v>
      </c>
      <c r="Q180" s="7">
        <f t="shared" si="4"/>
        <v>31</v>
      </c>
      <c r="R180" s="7">
        <f t="shared" si="4"/>
        <v>0</v>
      </c>
      <c r="S180" s="7">
        <f t="shared" si="4"/>
        <v>0</v>
      </c>
      <c r="T180" s="7">
        <f t="shared" si="4"/>
        <v>0</v>
      </c>
      <c r="U180" s="7">
        <f t="shared" si="4"/>
        <v>0</v>
      </c>
      <c r="V180" s="7">
        <f t="shared" si="4"/>
        <v>0</v>
      </c>
      <c r="W180" s="7"/>
      <c r="X180" s="7">
        <f>+SUMIF($G$2:$G$10,X$178,$L$2:$L$10)</f>
        <v>0</v>
      </c>
    </row>
    <row r="181" spans="1:24" ht="14.25" customHeight="1">
      <c r="A181" s="7" t="s">
        <v>711</v>
      </c>
      <c r="B181" s="88" t="e">
        <f t="shared" ref="B181:V181" si="5">+SUMIF(#REF!,B$178,#REF!)</f>
        <v>#REF!</v>
      </c>
      <c r="C181" s="7" t="e">
        <f t="shared" si="5"/>
        <v>#REF!</v>
      </c>
      <c r="D181" s="7" t="e">
        <f t="shared" si="5"/>
        <v>#REF!</v>
      </c>
      <c r="E181" s="7" t="e">
        <f t="shared" si="5"/>
        <v>#REF!</v>
      </c>
      <c r="F181" s="7" t="e">
        <f t="shared" si="5"/>
        <v>#REF!</v>
      </c>
      <c r="G181" s="7" t="e">
        <f t="shared" si="5"/>
        <v>#REF!</v>
      </c>
      <c r="H181" s="7" t="e">
        <f t="shared" si="5"/>
        <v>#REF!</v>
      </c>
      <c r="I181" s="7" t="e">
        <f t="shared" si="5"/>
        <v>#REF!</v>
      </c>
      <c r="J181" s="7" t="e">
        <f t="shared" si="5"/>
        <v>#REF!</v>
      </c>
      <c r="K181" s="7" t="e">
        <f t="shared" si="5"/>
        <v>#REF!</v>
      </c>
      <c r="L181" s="7" t="e">
        <f t="shared" si="5"/>
        <v>#REF!</v>
      </c>
      <c r="M181" s="7" t="e">
        <f t="shared" si="5"/>
        <v>#REF!</v>
      </c>
      <c r="N181" s="7" t="e">
        <f t="shared" si="5"/>
        <v>#REF!</v>
      </c>
      <c r="O181" s="7" t="e">
        <f t="shared" si="5"/>
        <v>#REF!</v>
      </c>
      <c r="P181" s="7" t="e">
        <f t="shared" si="5"/>
        <v>#REF!</v>
      </c>
      <c r="Q181" s="7" t="e">
        <f t="shared" si="5"/>
        <v>#REF!</v>
      </c>
      <c r="R181" s="7" t="e">
        <f t="shared" si="5"/>
        <v>#REF!</v>
      </c>
      <c r="S181" s="7" t="e">
        <f t="shared" si="5"/>
        <v>#REF!</v>
      </c>
      <c r="T181" s="7" t="e">
        <f t="shared" si="5"/>
        <v>#REF!</v>
      </c>
      <c r="U181" s="7" t="e">
        <f t="shared" si="5"/>
        <v>#REF!</v>
      </c>
      <c r="V181" s="7" t="e">
        <f t="shared" si="5"/>
        <v>#REF!</v>
      </c>
      <c r="W181" s="7"/>
      <c r="X181" s="7" t="e">
        <f>+SUMIF(#REF!,X$178,#REF!)</f>
        <v>#REF!</v>
      </c>
    </row>
    <row r="182" spans="1:24" ht="14.25" customHeight="1">
      <c r="A182" s="7" t="s">
        <v>712</v>
      </c>
      <c r="B182" s="88">
        <f t="shared" ref="B182:V182" si="6">+SUMIF($G$11:$G$18,B$178,$L$11:$L$18)</f>
        <v>0</v>
      </c>
      <c r="C182" s="7">
        <f t="shared" si="6"/>
        <v>0</v>
      </c>
      <c r="D182" s="7">
        <f t="shared" si="6"/>
        <v>0</v>
      </c>
      <c r="E182" s="7">
        <f t="shared" si="6"/>
        <v>0</v>
      </c>
      <c r="F182" s="7">
        <f t="shared" si="6"/>
        <v>0</v>
      </c>
      <c r="G182" s="7">
        <f t="shared" si="6"/>
        <v>0</v>
      </c>
      <c r="H182" s="7">
        <f t="shared" si="6"/>
        <v>0</v>
      </c>
      <c r="I182" s="7">
        <f t="shared" si="6"/>
        <v>0</v>
      </c>
      <c r="J182" s="7">
        <f t="shared" si="6"/>
        <v>0</v>
      </c>
      <c r="K182" s="7">
        <f t="shared" si="6"/>
        <v>0</v>
      </c>
      <c r="L182" s="7">
        <f t="shared" si="6"/>
        <v>0</v>
      </c>
      <c r="M182" s="7">
        <f t="shared" si="6"/>
        <v>0</v>
      </c>
      <c r="N182" s="7">
        <f t="shared" si="6"/>
        <v>0</v>
      </c>
      <c r="O182" s="7">
        <f t="shared" si="6"/>
        <v>0</v>
      </c>
      <c r="P182" s="7">
        <f t="shared" si="6"/>
        <v>0</v>
      </c>
      <c r="Q182" s="7">
        <f t="shared" si="6"/>
        <v>26</v>
      </c>
      <c r="R182" s="7">
        <f t="shared" si="6"/>
        <v>0</v>
      </c>
      <c r="S182" s="7">
        <f t="shared" si="6"/>
        <v>0</v>
      </c>
      <c r="T182" s="7">
        <f t="shared" si="6"/>
        <v>0</v>
      </c>
      <c r="U182" s="7">
        <f t="shared" si="6"/>
        <v>0</v>
      </c>
      <c r="V182" s="7">
        <f t="shared" si="6"/>
        <v>0</v>
      </c>
      <c r="W182" s="7"/>
      <c r="X182" s="7">
        <f>+SUMIF($G$11:$G$18,X$178,$L$11:$L$18)</f>
        <v>0</v>
      </c>
    </row>
    <row r="183" spans="1:24" ht="14.25" customHeight="1">
      <c r="A183" s="7" t="s">
        <v>681</v>
      </c>
      <c r="B183" s="88" t="e">
        <f t="shared" ref="B183:V183" si="7">SUM(B179:B182)</f>
        <v>#REF!</v>
      </c>
      <c r="C183" s="7" t="e">
        <f t="shared" si="7"/>
        <v>#REF!</v>
      </c>
      <c r="D183" s="7" t="e">
        <f t="shared" si="7"/>
        <v>#REF!</v>
      </c>
      <c r="E183" s="7" t="e">
        <f t="shared" si="7"/>
        <v>#REF!</v>
      </c>
      <c r="F183" s="7" t="e">
        <f t="shared" si="7"/>
        <v>#REF!</v>
      </c>
      <c r="G183" s="7" t="e">
        <f t="shared" si="7"/>
        <v>#REF!</v>
      </c>
      <c r="H183" s="7" t="e">
        <f t="shared" si="7"/>
        <v>#REF!</v>
      </c>
      <c r="I183" s="7" t="e">
        <f t="shared" si="7"/>
        <v>#REF!</v>
      </c>
      <c r="J183" s="7" t="e">
        <f t="shared" si="7"/>
        <v>#REF!</v>
      </c>
      <c r="K183" s="7" t="e">
        <f t="shared" si="7"/>
        <v>#REF!</v>
      </c>
      <c r="L183" s="7" t="e">
        <f t="shared" si="7"/>
        <v>#REF!</v>
      </c>
      <c r="M183" s="7" t="e">
        <f t="shared" si="7"/>
        <v>#REF!</v>
      </c>
      <c r="N183" s="7" t="e">
        <f t="shared" si="7"/>
        <v>#REF!</v>
      </c>
      <c r="O183" s="7" t="e">
        <f t="shared" si="7"/>
        <v>#REF!</v>
      </c>
      <c r="P183" s="7" t="e">
        <f t="shared" si="7"/>
        <v>#REF!</v>
      </c>
      <c r="Q183" s="7" t="e">
        <f t="shared" si="7"/>
        <v>#REF!</v>
      </c>
      <c r="R183" s="7" t="e">
        <f t="shared" si="7"/>
        <v>#REF!</v>
      </c>
      <c r="S183" s="7" t="e">
        <f t="shared" si="7"/>
        <v>#REF!</v>
      </c>
      <c r="T183" s="7" t="e">
        <f t="shared" si="7"/>
        <v>#REF!</v>
      </c>
      <c r="U183" s="7" t="e">
        <f t="shared" si="7"/>
        <v>#REF!</v>
      </c>
      <c r="V183" s="7" t="e">
        <f t="shared" si="7"/>
        <v>#REF!</v>
      </c>
      <c r="W183" s="7"/>
      <c r="X183" s="7" t="e">
        <f>SUM(X179:X182)</f>
        <v>#REF!</v>
      </c>
    </row>
    <row r="184" spans="1:24" ht="14.25" customHeight="1">
      <c r="B184" s="88"/>
      <c r="E184" s="56"/>
    </row>
    <row r="185" spans="1:24" ht="14.25" customHeight="1">
      <c r="B185" s="88"/>
      <c r="E185" s="56"/>
    </row>
    <row r="186" spans="1:24" ht="14.25" customHeight="1">
      <c r="B186" s="88"/>
      <c r="E186" s="56"/>
    </row>
    <row r="187" spans="1:24" ht="14.25" customHeight="1">
      <c r="B187" s="88"/>
      <c r="E187" s="56"/>
    </row>
    <row r="188" spans="1:24" ht="14.25" customHeight="1">
      <c r="B188" s="88"/>
      <c r="E188" s="56"/>
    </row>
    <row r="189" spans="1:24" ht="14.25" customHeight="1">
      <c r="B189" s="88"/>
      <c r="E189" s="56"/>
    </row>
    <row r="190" spans="1:24" ht="14.25" customHeight="1">
      <c r="B190" s="88"/>
      <c r="E190" s="56"/>
    </row>
    <row r="191" spans="1:24" ht="14.25" customHeight="1">
      <c r="B191" s="88"/>
      <c r="E191" s="56"/>
    </row>
    <row r="192" spans="1:24" ht="14.25" customHeight="1">
      <c r="B192" s="88"/>
      <c r="E192" s="56"/>
    </row>
    <row r="193" spans="2:5" ht="14.25" customHeight="1">
      <c r="B193" s="88"/>
      <c r="E193" s="56"/>
    </row>
    <row r="194" spans="2:5" ht="14.25" customHeight="1">
      <c r="B194" s="88"/>
      <c r="E194" s="56"/>
    </row>
    <row r="195" spans="2:5" ht="14.25" customHeight="1">
      <c r="B195" s="88"/>
      <c r="E195" s="56"/>
    </row>
    <row r="196" spans="2:5" ht="14.25" customHeight="1">
      <c r="B196" s="88"/>
      <c r="E196" s="56"/>
    </row>
    <row r="197" spans="2:5" ht="14.25" customHeight="1">
      <c r="B197" s="88"/>
      <c r="E197" s="56"/>
    </row>
    <row r="198" spans="2:5" ht="14.25" customHeight="1">
      <c r="B198" s="88"/>
      <c r="E198" s="56"/>
    </row>
    <row r="199" spans="2:5" ht="14.25" customHeight="1">
      <c r="B199" s="88"/>
      <c r="E199" s="56"/>
    </row>
    <row r="200" spans="2:5" ht="14.25" customHeight="1">
      <c r="B200" s="88"/>
      <c r="E200" s="56"/>
    </row>
    <row r="201" spans="2:5" ht="14.25" customHeight="1">
      <c r="B201" s="88"/>
      <c r="E201" s="56"/>
    </row>
    <row r="202" spans="2:5" ht="14.25" customHeight="1">
      <c r="B202" s="88"/>
      <c r="E202" s="56"/>
    </row>
    <row r="203" spans="2:5" ht="14.25" customHeight="1">
      <c r="B203" s="88"/>
      <c r="E203" s="56"/>
    </row>
    <row r="204" spans="2:5" ht="14.25" customHeight="1">
      <c r="B204" s="88"/>
      <c r="E204" s="56"/>
    </row>
    <row r="205" spans="2:5" ht="14.25" customHeight="1">
      <c r="B205" s="88"/>
      <c r="E205" s="56"/>
    </row>
    <row r="206" spans="2:5" ht="14.25" customHeight="1">
      <c r="B206" s="88"/>
      <c r="E206" s="56"/>
    </row>
    <row r="207" spans="2:5" ht="14.25" customHeight="1">
      <c r="B207" s="88"/>
      <c r="E207" s="56"/>
    </row>
    <row r="208" spans="2:5" ht="14.25" customHeight="1">
      <c r="B208" s="88"/>
      <c r="E208" s="56"/>
    </row>
    <row r="209" spans="2:5" ht="14.25" customHeight="1">
      <c r="B209" s="88"/>
      <c r="E209" s="56"/>
    </row>
    <row r="210" spans="2:5" ht="14.25" customHeight="1">
      <c r="B210" s="88"/>
      <c r="E210" s="56"/>
    </row>
    <row r="211" spans="2:5" ht="14.25" customHeight="1">
      <c r="B211" s="88"/>
      <c r="E211" s="56"/>
    </row>
    <row r="212" spans="2:5" ht="14.25" customHeight="1">
      <c r="B212" s="88"/>
      <c r="E212" s="56"/>
    </row>
    <row r="213" spans="2:5" ht="14.25" customHeight="1">
      <c r="B213" s="88"/>
      <c r="E213" s="56"/>
    </row>
    <row r="214" spans="2:5" ht="14.25" customHeight="1">
      <c r="B214" s="88"/>
      <c r="E214" s="56"/>
    </row>
    <row r="215" spans="2:5" ht="14.25" customHeight="1">
      <c r="B215" s="88"/>
      <c r="E215" s="56"/>
    </row>
    <row r="216" spans="2:5" ht="14.25" customHeight="1">
      <c r="B216" s="88"/>
      <c r="E216" s="56"/>
    </row>
    <row r="217" spans="2:5" ht="14.25" customHeight="1">
      <c r="B217" s="88"/>
      <c r="E217" s="56"/>
    </row>
    <row r="218" spans="2:5" ht="14.25" customHeight="1">
      <c r="B218" s="88"/>
      <c r="E218" s="56"/>
    </row>
    <row r="219" spans="2:5" ht="14.25" customHeight="1">
      <c r="B219" s="88"/>
      <c r="E219" s="56"/>
    </row>
    <row r="220" spans="2:5" ht="14.25" customHeight="1">
      <c r="B220" s="88"/>
      <c r="E220" s="56"/>
    </row>
    <row r="221" spans="2:5" ht="14.25" customHeight="1">
      <c r="B221" s="88"/>
      <c r="E221" s="56"/>
    </row>
    <row r="222" spans="2:5" ht="14.25" customHeight="1">
      <c r="B222" s="88"/>
      <c r="E222" s="56"/>
    </row>
    <row r="223" spans="2:5" ht="14.25" customHeight="1">
      <c r="B223" s="88"/>
      <c r="E223" s="56"/>
    </row>
    <row r="224" spans="2:5" ht="14.25" customHeight="1">
      <c r="B224" s="88"/>
      <c r="E224" s="56"/>
    </row>
    <row r="225" spans="2:5" ht="14.25" customHeight="1">
      <c r="B225" s="88"/>
      <c r="E225" s="56"/>
    </row>
    <row r="226" spans="2:5" ht="14.25" customHeight="1">
      <c r="B226" s="88"/>
      <c r="E226" s="56"/>
    </row>
    <row r="227" spans="2:5" ht="14.25" customHeight="1">
      <c r="B227" s="88"/>
      <c r="E227" s="56"/>
    </row>
    <row r="228" spans="2:5" ht="14.25" customHeight="1">
      <c r="B228" s="88"/>
      <c r="E228" s="56"/>
    </row>
    <row r="229" spans="2:5" ht="14.25" customHeight="1">
      <c r="B229" s="88"/>
      <c r="E229" s="56"/>
    </row>
    <row r="230" spans="2:5" ht="14.25" customHeight="1">
      <c r="B230" s="88"/>
      <c r="E230" s="56"/>
    </row>
    <row r="231" spans="2:5" ht="14.25" customHeight="1">
      <c r="B231" s="88"/>
      <c r="E231" s="56"/>
    </row>
    <row r="232" spans="2:5" ht="14.25" customHeight="1">
      <c r="B232" s="88"/>
      <c r="E232" s="56"/>
    </row>
    <row r="233" spans="2:5" ht="14.25" customHeight="1">
      <c r="B233" s="88"/>
      <c r="E233" s="56"/>
    </row>
    <row r="234" spans="2:5" ht="14.25" customHeight="1">
      <c r="B234" s="88"/>
      <c r="E234" s="56"/>
    </row>
    <row r="235" spans="2:5" ht="14.25" customHeight="1">
      <c r="B235" s="88"/>
      <c r="E235" s="56"/>
    </row>
    <row r="236" spans="2:5" ht="14.25" customHeight="1">
      <c r="B236" s="88"/>
      <c r="E236" s="56"/>
    </row>
    <row r="237" spans="2:5" ht="14.25" customHeight="1">
      <c r="B237" s="88"/>
      <c r="E237" s="56"/>
    </row>
    <row r="238" spans="2:5" ht="14.25" customHeight="1">
      <c r="B238" s="88"/>
      <c r="E238" s="56"/>
    </row>
    <row r="239" spans="2:5" ht="14.25" customHeight="1">
      <c r="B239" s="88"/>
      <c r="E239" s="56"/>
    </row>
    <row r="240" spans="2:5" ht="14.25" customHeight="1">
      <c r="B240" s="88"/>
      <c r="E240" s="56"/>
    </row>
    <row r="241" spans="2:5" ht="14.25" customHeight="1">
      <c r="B241" s="88"/>
      <c r="E241" s="56"/>
    </row>
    <row r="242" spans="2:5" ht="14.25" customHeight="1">
      <c r="B242" s="88"/>
      <c r="E242" s="56"/>
    </row>
    <row r="243" spans="2:5" ht="14.25" customHeight="1">
      <c r="B243" s="88"/>
      <c r="E243" s="56"/>
    </row>
    <row r="244" spans="2:5" ht="14.25" customHeight="1">
      <c r="B244" s="88"/>
      <c r="E244" s="56"/>
    </row>
    <row r="245" spans="2:5" ht="14.25" customHeight="1">
      <c r="B245" s="88"/>
      <c r="E245" s="56"/>
    </row>
    <row r="246" spans="2:5" ht="14.25" customHeight="1">
      <c r="B246" s="88"/>
      <c r="E246" s="56"/>
    </row>
    <row r="247" spans="2:5" ht="14.25" customHeight="1">
      <c r="B247" s="88"/>
      <c r="E247" s="56"/>
    </row>
    <row r="248" spans="2:5" ht="14.25" customHeight="1">
      <c r="B248" s="88"/>
      <c r="E248" s="56"/>
    </row>
    <row r="249" spans="2:5" ht="14.25" customHeight="1">
      <c r="B249" s="88"/>
      <c r="E249" s="56"/>
    </row>
    <row r="250" spans="2:5" ht="14.25" customHeight="1">
      <c r="B250" s="88"/>
      <c r="E250" s="56"/>
    </row>
    <row r="251" spans="2:5" ht="14.25" customHeight="1">
      <c r="B251" s="88"/>
      <c r="E251" s="56"/>
    </row>
    <row r="252" spans="2:5" ht="14.25" customHeight="1">
      <c r="B252" s="88"/>
      <c r="E252" s="56"/>
    </row>
    <row r="253" spans="2:5" ht="14.25" customHeight="1">
      <c r="B253" s="88"/>
      <c r="E253" s="56"/>
    </row>
    <row r="254" spans="2:5" ht="14.25" customHeight="1">
      <c r="B254" s="88"/>
      <c r="E254" s="56"/>
    </row>
    <row r="255" spans="2:5" ht="14.25" customHeight="1">
      <c r="B255" s="88"/>
      <c r="E255" s="56"/>
    </row>
    <row r="256" spans="2:5" ht="14.25" customHeight="1">
      <c r="B256" s="88"/>
      <c r="E256" s="56"/>
    </row>
    <row r="257" spans="2:5" ht="14.25" customHeight="1">
      <c r="B257" s="88"/>
      <c r="E257" s="56"/>
    </row>
    <row r="258" spans="2:5" ht="14.25" customHeight="1">
      <c r="B258" s="88"/>
      <c r="E258" s="56"/>
    </row>
    <row r="259" spans="2:5" ht="14.25" customHeight="1">
      <c r="B259" s="88"/>
      <c r="E259" s="56"/>
    </row>
    <row r="260" spans="2:5" ht="14.25" customHeight="1">
      <c r="B260" s="88"/>
      <c r="E260" s="56"/>
    </row>
    <row r="261" spans="2:5" ht="14.25" customHeight="1">
      <c r="B261" s="88"/>
      <c r="E261" s="56"/>
    </row>
    <row r="262" spans="2:5" ht="14.25" customHeight="1">
      <c r="B262" s="88"/>
      <c r="E262" s="56"/>
    </row>
    <row r="263" spans="2:5" ht="14.25" customHeight="1">
      <c r="B263" s="88"/>
      <c r="E263" s="56"/>
    </row>
    <row r="264" spans="2:5" ht="14.25" customHeight="1">
      <c r="B264" s="88"/>
      <c r="E264" s="56"/>
    </row>
    <row r="265" spans="2:5" ht="14.25" customHeight="1">
      <c r="B265" s="88"/>
      <c r="E265" s="56"/>
    </row>
    <row r="266" spans="2:5" ht="14.25" customHeight="1">
      <c r="B266" s="88"/>
      <c r="E266" s="56"/>
    </row>
    <row r="267" spans="2:5" ht="14.25" customHeight="1">
      <c r="B267" s="88"/>
      <c r="E267" s="56"/>
    </row>
    <row r="268" spans="2:5" ht="14.25" customHeight="1">
      <c r="B268" s="88"/>
      <c r="E268" s="56"/>
    </row>
    <row r="269" spans="2:5" ht="14.25" customHeight="1">
      <c r="B269" s="88"/>
      <c r="E269" s="56"/>
    </row>
    <row r="270" spans="2:5" ht="14.25" customHeight="1">
      <c r="B270" s="88"/>
      <c r="E270" s="56"/>
    </row>
    <row r="271" spans="2:5" ht="14.25" customHeight="1">
      <c r="B271" s="88"/>
      <c r="E271" s="56"/>
    </row>
    <row r="272" spans="2:5" ht="14.25" customHeight="1">
      <c r="B272" s="88"/>
      <c r="E272" s="56"/>
    </row>
    <row r="273" spans="2:5" ht="14.25" customHeight="1">
      <c r="B273" s="88"/>
      <c r="E273" s="56"/>
    </row>
    <row r="274" spans="2:5" ht="14.25" customHeight="1">
      <c r="B274" s="88"/>
      <c r="E274" s="56"/>
    </row>
    <row r="275" spans="2:5" ht="14.25" customHeight="1">
      <c r="B275" s="88"/>
      <c r="E275" s="56"/>
    </row>
    <row r="276" spans="2:5" ht="14.25" customHeight="1">
      <c r="B276" s="88"/>
      <c r="E276" s="56"/>
    </row>
    <row r="277" spans="2:5" ht="14.25" customHeight="1">
      <c r="B277" s="88"/>
      <c r="E277" s="56"/>
    </row>
    <row r="278" spans="2:5" ht="14.25" customHeight="1">
      <c r="B278" s="88"/>
      <c r="E278" s="56"/>
    </row>
    <row r="279" spans="2:5" ht="14.25" customHeight="1">
      <c r="B279" s="88"/>
      <c r="E279" s="56"/>
    </row>
    <row r="280" spans="2:5" ht="14.25" customHeight="1">
      <c r="B280" s="88"/>
      <c r="E280" s="56"/>
    </row>
    <row r="281" spans="2:5" ht="14.25" customHeight="1">
      <c r="B281" s="88"/>
      <c r="E281" s="56"/>
    </row>
    <row r="282" spans="2:5" ht="14.25" customHeight="1">
      <c r="B282" s="88"/>
      <c r="E282" s="56"/>
    </row>
    <row r="283" spans="2:5" ht="14.25" customHeight="1">
      <c r="B283" s="88"/>
      <c r="E283" s="56"/>
    </row>
    <row r="284" spans="2:5" ht="14.25" customHeight="1">
      <c r="B284" s="88"/>
      <c r="E284" s="56"/>
    </row>
    <row r="285" spans="2:5" ht="14.25" customHeight="1">
      <c r="B285" s="88"/>
      <c r="E285" s="56"/>
    </row>
    <row r="286" spans="2:5" ht="14.25" customHeight="1">
      <c r="B286" s="88"/>
      <c r="E286" s="56"/>
    </row>
    <row r="287" spans="2:5" ht="14.25" customHeight="1">
      <c r="B287" s="88"/>
      <c r="E287" s="56"/>
    </row>
    <row r="288" spans="2:5" ht="14.25" customHeight="1">
      <c r="B288" s="88"/>
      <c r="E288" s="56"/>
    </row>
    <row r="289" spans="2:5" ht="14.25" customHeight="1">
      <c r="B289" s="88"/>
      <c r="E289" s="56"/>
    </row>
    <row r="290" spans="2:5" ht="14.25" customHeight="1">
      <c r="B290" s="88"/>
      <c r="E290" s="56"/>
    </row>
    <row r="291" spans="2:5" ht="14.25" customHeight="1">
      <c r="B291" s="88"/>
      <c r="E291" s="56"/>
    </row>
    <row r="292" spans="2:5" ht="14.25" customHeight="1">
      <c r="B292" s="88"/>
      <c r="E292" s="56"/>
    </row>
    <row r="293" spans="2:5" ht="14.25" customHeight="1">
      <c r="B293" s="88"/>
      <c r="E293" s="56"/>
    </row>
    <row r="294" spans="2:5" ht="14.25" customHeight="1">
      <c r="B294" s="88"/>
      <c r="E294" s="56"/>
    </row>
    <row r="295" spans="2:5" ht="14.25" customHeight="1">
      <c r="B295" s="88"/>
      <c r="E295" s="56"/>
    </row>
    <row r="296" spans="2:5" ht="14.25" customHeight="1">
      <c r="B296" s="88"/>
      <c r="E296" s="56"/>
    </row>
    <row r="297" spans="2:5" ht="14.25" customHeight="1">
      <c r="B297" s="88"/>
      <c r="E297" s="56"/>
    </row>
    <row r="298" spans="2:5" ht="14.25" customHeight="1">
      <c r="B298" s="88"/>
      <c r="E298" s="56"/>
    </row>
    <row r="299" spans="2:5" ht="14.25" customHeight="1">
      <c r="B299" s="88"/>
      <c r="E299" s="56"/>
    </row>
    <row r="300" spans="2:5" ht="14.25" customHeight="1">
      <c r="B300" s="88"/>
      <c r="E300" s="56"/>
    </row>
    <row r="301" spans="2:5" ht="14.25" customHeight="1">
      <c r="B301" s="88"/>
      <c r="E301" s="56"/>
    </row>
    <row r="302" spans="2:5" ht="14.25" customHeight="1">
      <c r="B302" s="88"/>
      <c r="E302" s="56"/>
    </row>
    <row r="303" spans="2:5" ht="14.25" customHeight="1">
      <c r="B303" s="88"/>
      <c r="E303" s="56"/>
    </row>
    <row r="304" spans="2:5" ht="14.25" customHeight="1">
      <c r="B304" s="88"/>
      <c r="E304" s="56"/>
    </row>
    <row r="305" spans="2:5" ht="14.25" customHeight="1">
      <c r="B305" s="88"/>
      <c r="E305" s="56"/>
    </row>
    <row r="306" spans="2:5" ht="14.25" customHeight="1">
      <c r="B306" s="88"/>
      <c r="E306" s="56"/>
    </row>
    <row r="307" spans="2:5" ht="14.25" customHeight="1">
      <c r="B307" s="88"/>
      <c r="E307" s="56"/>
    </row>
    <row r="308" spans="2:5" ht="14.25" customHeight="1">
      <c r="B308" s="88"/>
      <c r="E308" s="56"/>
    </row>
    <row r="309" spans="2:5" ht="14.25" customHeight="1">
      <c r="B309" s="88"/>
      <c r="E309" s="56"/>
    </row>
    <row r="310" spans="2:5" ht="14.25" customHeight="1">
      <c r="B310" s="88"/>
      <c r="E310" s="56"/>
    </row>
    <row r="311" spans="2:5" ht="14.25" customHeight="1">
      <c r="B311" s="88"/>
      <c r="E311" s="56"/>
    </row>
    <row r="312" spans="2:5" ht="14.25" customHeight="1">
      <c r="B312" s="88"/>
      <c r="E312" s="56"/>
    </row>
    <row r="313" spans="2:5" ht="14.25" customHeight="1">
      <c r="B313" s="88"/>
      <c r="E313" s="56"/>
    </row>
    <row r="314" spans="2:5" ht="14.25" customHeight="1">
      <c r="B314" s="88"/>
      <c r="E314" s="56"/>
    </row>
    <row r="315" spans="2:5" ht="14.25" customHeight="1">
      <c r="B315" s="88"/>
      <c r="E315" s="56"/>
    </row>
    <row r="316" spans="2:5" ht="14.25" customHeight="1">
      <c r="B316" s="88"/>
      <c r="E316" s="56"/>
    </row>
    <row r="317" spans="2:5" ht="14.25" customHeight="1">
      <c r="B317" s="88"/>
      <c r="E317" s="56"/>
    </row>
    <row r="318" spans="2:5" ht="14.25" customHeight="1">
      <c r="B318" s="88"/>
      <c r="E318" s="56"/>
    </row>
    <row r="319" spans="2:5" ht="14.25" customHeight="1">
      <c r="B319" s="88"/>
      <c r="E319" s="56"/>
    </row>
    <row r="320" spans="2:5" ht="14.25" customHeight="1">
      <c r="B320" s="88"/>
      <c r="E320" s="56"/>
    </row>
    <row r="321" spans="2:5" ht="14.25" customHeight="1">
      <c r="B321" s="88"/>
      <c r="E321" s="56"/>
    </row>
    <row r="322" spans="2:5" ht="14.25" customHeight="1">
      <c r="B322" s="88"/>
      <c r="E322" s="56"/>
    </row>
    <row r="323" spans="2:5" ht="14.25" customHeight="1">
      <c r="B323" s="88"/>
      <c r="E323" s="56"/>
    </row>
    <row r="324" spans="2:5" ht="14.25" customHeight="1">
      <c r="B324" s="88"/>
      <c r="E324" s="56"/>
    </row>
    <row r="325" spans="2:5" ht="14.25" customHeight="1">
      <c r="B325" s="88"/>
      <c r="E325" s="56"/>
    </row>
    <row r="326" spans="2:5" ht="14.25" customHeight="1">
      <c r="B326" s="88"/>
      <c r="E326" s="56"/>
    </row>
    <row r="327" spans="2:5" ht="14.25" customHeight="1">
      <c r="B327" s="88"/>
      <c r="E327" s="56"/>
    </row>
    <row r="328" spans="2:5" ht="14.25" customHeight="1">
      <c r="B328" s="88"/>
      <c r="E328" s="56"/>
    </row>
    <row r="329" spans="2:5" ht="14.25" customHeight="1">
      <c r="B329" s="88"/>
      <c r="E329" s="56"/>
    </row>
    <row r="330" spans="2:5" ht="14.25" customHeight="1">
      <c r="B330" s="88"/>
      <c r="E330" s="56"/>
    </row>
    <row r="331" spans="2:5" ht="14.25" customHeight="1">
      <c r="B331" s="88"/>
      <c r="E331" s="56"/>
    </row>
    <row r="332" spans="2:5" ht="14.25" customHeight="1">
      <c r="B332" s="88"/>
      <c r="E332" s="56"/>
    </row>
    <row r="333" spans="2:5" ht="14.25" customHeight="1">
      <c r="B333" s="88"/>
      <c r="E333" s="56"/>
    </row>
    <row r="334" spans="2:5" ht="14.25" customHeight="1">
      <c r="B334" s="88"/>
      <c r="E334" s="56"/>
    </row>
    <row r="335" spans="2:5" ht="14.25" customHeight="1">
      <c r="B335" s="88"/>
      <c r="E335" s="56"/>
    </row>
    <row r="336" spans="2:5" ht="14.25" customHeight="1">
      <c r="B336" s="88"/>
      <c r="E336" s="56"/>
    </row>
    <row r="337" spans="2:5" ht="14.25" customHeight="1">
      <c r="B337" s="88"/>
      <c r="E337" s="56"/>
    </row>
    <row r="338" spans="2:5" ht="14.25" customHeight="1">
      <c r="B338" s="88"/>
      <c r="E338" s="56"/>
    </row>
    <row r="339" spans="2:5" ht="14.25" customHeight="1">
      <c r="B339" s="88"/>
      <c r="E339" s="56"/>
    </row>
    <row r="340" spans="2:5" ht="14.25" customHeight="1">
      <c r="B340" s="88"/>
      <c r="E340" s="56"/>
    </row>
    <row r="341" spans="2:5" ht="14.25" customHeight="1">
      <c r="B341" s="88"/>
      <c r="E341" s="56"/>
    </row>
    <row r="342" spans="2:5" ht="14.25" customHeight="1">
      <c r="B342" s="88"/>
      <c r="E342" s="56"/>
    </row>
    <row r="343" spans="2:5" ht="14.25" customHeight="1">
      <c r="B343" s="88"/>
      <c r="E343" s="56"/>
    </row>
    <row r="344" spans="2:5" ht="14.25" customHeight="1">
      <c r="B344" s="88"/>
      <c r="E344" s="56"/>
    </row>
    <row r="345" spans="2:5" ht="14.25" customHeight="1">
      <c r="B345" s="88"/>
      <c r="E345" s="56"/>
    </row>
    <row r="346" spans="2:5" ht="14.25" customHeight="1">
      <c r="B346" s="88"/>
      <c r="E346" s="56"/>
    </row>
    <row r="347" spans="2:5" ht="14.25" customHeight="1">
      <c r="B347" s="88"/>
      <c r="E347" s="56"/>
    </row>
    <row r="348" spans="2:5" ht="14.25" customHeight="1">
      <c r="B348" s="88"/>
      <c r="E348" s="56"/>
    </row>
    <row r="349" spans="2:5" ht="14.25" customHeight="1">
      <c r="B349" s="88"/>
      <c r="E349" s="56"/>
    </row>
    <row r="350" spans="2:5" ht="14.25" customHeight="1">
      <c r="B350" s="88"/>
      <c r="E350" s="56"/>
    </row>
    <row r="351" spans="2:5" ht="14.25" customHeight="1">
      <c r="B351" s="88"/>
      <c r="E351" s="56"/>
    </row>
    <row r="352" spans="2:5" ht="14.25" customHeight="1">
      <c r="B352" s="88"/>
      <c r="E352" s="56"/>
    </row>
    <row r="353" spans="2:5" ht="14.25" customHeight="1">
      <c r="B353" s="88"/>
      <c r="E353" s="56"/>
    </row>
    <row r="354" spans="2:5" ht="14.25" customHeight="1">
      <c r="B354" s="88"/>
      <c r="E354" s="56"/>
    </row>
    <row r="355" spans="2:5" ht="14.25" customHeight="1">
      <c r="B355" s="88"/>
      <c r="E355" s="56"/>
    </row>
    <row r="356" spans="2:5" ht="14.25" customHeight="1">
      <c r="B356" s="88"/>
      <c r="E356" s="56"/>
    </row>
    <row r="357" spans="2:5" ht="14.25" customHeight="1">
      <c r="B357" s="88"/>
      <c r="E357" s="56"/>
    </row>
    <row r="358" spans="2:5" ht="14.25" customHeight="1">
      <c r="B358" s="88"/>
      <c r="E358" s="56"/>
    </row>
    <row r="359" spans="2:5" ht="14.25" customHeight="1">
      <c r="B359" s="88"/>
      <c r="E359" s="56"/>
    </row>
    <row r="360" spans="2:5" ht="14.25" customHeight="1">
      <c r="B360" s="88"/>
      <c r="E360" s="56"/>
    </row>
    <row r="361" spans="2:5" ht="14.25" customHeight="1">
      <c r="B361" s="88"/>
      <c r="E361" s="56"/>
    </row>
    <row r="362" spans="2:5" ht="14.25" customHeight="1">
      <c r="B362" s="88"/>
      <c r="E362" s="56"/>
    </row>
    <row r="363" spans="2:5" ht="14.25" customHeight="1">
      <c r="B363" s="88"/>
      <c r="E363" s="56"/>
    </row>
    <row r="364" spans="2:5" ht="14.25" customHeight="1">
      <c r="B364" s="88"/>
      <c r="E364" s="56"/>
    </row>
    <row r="365" spans="2:5" ht="14.25" customHeight="1">
      <c r="B365" s="88"/>
      <c r="E365" s="56"/>
    </row>
    <row r="366" spans="2:5" ht="14.25" customHeight="1">
      <c r="B366" s="88"/>
      <c r="E366" s="56"/>
    </row>
    <row r="367" spans="2:5" ht="14.25" customHeight="1">
      <c r="B367" s="88"/>
      <c r="E367" s="56"/>
    </row>
    <row r="368" spans="2:5" ht="14.25" customHeight="1">
      <c r="B368" s="88"/>
      <c r="E368" s="56"/>
    </row>
    <row r="369" spans="2:5" ht="14.25" customHeight="1">
      <c r="B369" s="88"/>
      <c r="E369" s="56"/>
    </row>
    <row r="370" spans="2:5" ht="14.25" customHeight="1">
      <c r="B370" s="88"/>
      <c r="E370" s="56"/>
    </row>
    <row r="371" spans="2:5" ht="14.25" customHeight="1">
      <c r="B371" s="88"/>
      <c r="E371" s="56"/>
    </row>
    <row r="372" spans="2:5" ht="14.25" customHeight="1">
      <c r="B372" s="88"/>
      <c r="E372" s="56"/>
    </row>
    <row r="373" spans="2:5" ht="14.25" customHeight="1">
      <c r="B373" s="88"/>
      <c r="E373" s="56"/>
    </row>
    <row r="374" spans="2:5" ht="14.25" customHeight="1">
      <c r="B374" s="88"/>
      <c r="E374" s="56"/>
    </row>
    <row r="375" spans="2:5" ht="14.25" customHeight="1">
      <c r="B375" s="88"/>
      <c r="E375" s="56"/>
    </row>
    <row r="376" spans="2:5" ht="14.25" customHeight="1">
      <c r="B376" s="88"/>
      <c r="E376" s="56"/>
    </row>
    <row r="377" spans="2:5" ht="14.25" customHeight="1">
      <c r="B377" s="88"/>
      <c r="E377" s="56"/>
    </row>
    <row r="378" spans="2:5" ht="14.25" customHeight="1">
      <c r="B378" s="88"/>
      <c r="E378" s="56"/>
    </row>
    <row r="379" spans="2:5" ht="14.25" customHeight="1">
      <c r="B379" s="88"/>
      <c r="E379" s="56"/>
    </row>
    <row r="380" spans="2:5" ht="14.25" customHeight="1">
      <c r="B380" s="88"/>
      <c r="E380" s="56"/>
    </row>
    <row r="381" spans="2:5" ht="14.25" customHeight="1">
      <c r="B381" s="88"/>
      <c r="E381" s="56"/>
    </row>
    <row r="382" spans="2:5" ht="14.25" customHeight="1">
      <c r="B382" s="88"/>
      <c r="E382" s="56"/>
    </row>
    <row r="383" spans="2:5" ht="14.25" customHeight="1">
      <c r="B383" s="88"/>
      <c r="E383" s="56"/>
    </row>
    <row r="384" spans="2:5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sortState xmlns:xlrd2="http://schemas.microsoft.com/office/spreadsheetml/2017/richdata2" ref="A2:L18">
    <sortCondition ref="J2:J18"/>
    <sortCondition ref="C2:C18"/>
  </sortState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67"/>
  <sheetViews>
    <sheetView workbookViewId="0">
      <pane ySplit="2" topLeftCell="A14" activePane="bottomLeft" state="frozen"/>
      <selection pane="bottomLeft" activeCell="A26" sqref="A26:XFD61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61" t="s">
        <v>720</v>
      </c>
      <c r="B1" s="61"/>
      <c r="C1" s="62"/>
      <c r="D1" s="61"/>
      <c r="E1" s="61"/>
      <c r="F1" s="61"/>
      <c r="G1" s="61"/>
      <c r="H1" s="61"/>
      <c r="I1" s="61"/>
      <c r="J1" s="61"/>
      <c r="K1" s="63"/>
      <c r="L1" s="63"/>
      <c r="M1" s="61"/>
      <c r="N1" s="64"/>
    </row>
    <row r="2" spans="1:26" ht="14.25" customHeight="1">
      <c r="A2" s="65"/>
      <c r="B2" s="65"/>
      <c r="C2" s="66" t="s">
        <v>674</v>
      </c>
      <c r="D2" s="65"/>
      <c r="E2" s="65" t="s">
        <v>677</v>
      </c>
      <c r="F2" s="65" t="s">
        <v>684</v>
      </c>
      <c r="G2" s="65" t="s">
        <v>3</v>
      </c>
      <c r="H2" s="65" t="s">
        <v>678</v>
      </c>
      <c r="I2" s="65" t="s">
        <v>2</v>
      </c>
      <c r="J2" s="65" t="s">
        <v>5</v>
      </c>
      <c r="K2" s="67" t="s">
        <v>675</v>
      </c>
      <c r="L2" s="67" t="s">
        <v>679</v>
      </c>
      <c r="M2" s="65" t="s">
        <v>680</v>
      </c>
      <c r="N2" s="65" t="s">
        <v>685</v>
      </c>
      <c r="O2" s="68" t="s">
        <v>686</v>
      </c>
      <c r="P2" s="68" t="s">
        <v>684</v>
      </c>
      <c r="Q2" s="68" t="s">
        <v>687</v>
      </c>
      <c r="R2" s="68" t="s">
        <v>684</v>
      </c>
      <c r="S2" s="68" t="s">
        <v>688</v>
      </c>
      <c r="T2" s="68" t="s">
        <v>684</v>
      </c>
      <c r="U2" s="68" t="s">
        <v>689</v>
      </c>
      <c r="V2" s="68" t="s">
        <v>684</v>
      </c>
      <c r="W2" s="48"/>
      <c r="X2" s="48"/>
      <c r="Y2" s="48"/>
      <c r="Z2" s="48"/>
    </row>
    <row r="3" spans="1:26" ht="14.25" customHeight="1">
      <c r="A3" s="69"/>
      <c r="B3" s="91" t="s">
        <v>720</v>
      </c>
      <c r="C3" s="92">
        <v>1</v>
      </c>
      <c r="D3" s="92">
        <v>2</v>
      </c>
      <c r="E3" s="51">
        <v>1361</v>
      </c>
      <c r="F3" s="51" t="str">
        <f>+VLOOKUP(E3,Participants!$A$1:$F$798,2,FALSE)</f>
        <v>Carter Trout</v>
      </c>
      <c r="G3" s="51" t="str">
        <f>+VLOOKUP(E3,Participants!$A$1:$F$798,4,FALSE)</f>
        <v>BFS</v>
      </c>
      <c r="H3" s="51" t="str">
        <f>+VLOOKUP(E3,Participants!$A$1:$F$798,5,FALSE)</f>
        <v>M</v>
      </c>
      <c r="I3" s="51">
        <f>+VLOOKUP(E3,Participants!$A$1:$F$798,3,FALSE)</f>
        <v>6</v>
      </c>
      <c r="J3" s="51" t="str">
        <f>+VLOOKUP(E3,Participants!$A$1:$G$798,7,FALSE)</f>
        <v>JV BOYS</v>
      </c>
      <c r="K3" s="72" t="s">
        <v>1051</v>
      </c>
      <c r="L3" s="51">
        <v>1</v>
      </c>
      <c r="M3" s="51">
        <v>10</v>
      </c>
      <c r="N3" s="69" t="str">
        <f>+J3</f>
        <v>JV BOYS</v>
      </c>
      <c r="O3" s="69"/>
      <c r="P3" s="74"/>
      <c r="Q3" s="74" t="e">
        <f>+VLOOKUP(P3,Participants!$A$1:$F$651,2,FALSE)</f>
        <v>#N/A</v>
      </c>
      <c r="R3" s="74"/>
      <c r="S3" s="74" t="e">
        <f>+VLOOKUP(R3,Participants!$A$1:$F$651,2,FALSE)</f>
        <v>#N/A</v>
      </c>
      <c r="T3" s="74"/>
      <c r="U3" s="74" t="e">
        <f>+VLOOKUP(T3,Participants!$A$1:$F$651,2,FALSE)</f>
        <v>#N/A</v>
      </c>
      <c r="V3" s="74"/>
      <c r="W3" s="74" t="e">
        <f>+VLOOKUP(V3,Participants!$A$1:$F$651,2,FALSE)</f>
        <v>#N/A</v>
      </c>
    </row>
    <row r="4" spans="1:26" ht="14.25" customHeight="1">
      <c r="A4" s="69"/>
      <c r="B4" s="91" t="s">
        <v>720</v>
      </c>
      <c r="C4" s="92">
        <v>1</v>
      </c>
      <c r="D4" s="92">
        <v>4</v>
      </c>
      <c r="E4" s="51">
        <v>236</v>
      </c>
      <c r="F4" s="51" t="str">
        <f>+VLOOKUP(E4,Participants!$A$1:$F$798,2,FALSE)</f>
        <v>Roman Spagnolo</v>
      </c>
      <c r="G4" s="51" t="str">
        <f>+VLOOKUP(E4,Participants!$A$1:$F$798,4,FALSE)</f>
        <v>HCA</v>
      </c>
      <c r="H4" s="51" t="str">
        <f>+VLOOKUP(E4,Participants!$A$1:$F$798,5,FALSE)</f>
        <v>M</v>
      </c>
      <c r="I4" s="51">
        <f>+VLOOKUP(E4,Participants!$A$1:$F$798,3,FALSE)</f>
        <v>6</v>
      </c>
      <c r="J4" s="51" t="str">
        <f>+VLOOKUP(E4,Participants!$A$1:$G$798,7,FALSE)</f>
        <v>JV BOYS</v>
      </c>
      <c r="K4" s="72" t="s">
        <v>1053</v>
      </c>
      <c r="L4" s="51">
        <v>2</v>
      </c>
      <c r="M4" s="51">
        <v>8</v>
      </c>
      <c r="N4" s="69" t="str">
        <f>+J4</f>
        <v>JV BOYS</v>
      </c>
      <c r="O4" s="69"/>
      <c r="P4" s="74"/>
      <c r="Q4" s="74" t="e">
        <f>+VLOOKUP(P4,Participants!$A$1:$F$651,2,FALSE)</f>
        <v>#N/A</v>
      </c>
      <c r="R4" s="74"/>
      <c r="S4" s="74" t="e">
        <f>+VLOOKUP(R4,Participants!$A$1:$F$651,2,FALSE)</f>
        <v>#N/A</v>
      </c>
      <c r="T4" s="74"/>
      <c r="U4" s="74" t="e">
        <f>+VLOOKUP(T4,Participants!$A$1:$F$651,2,FALSE)</f>
        <v>#N/A</v>
      </c>
      <c r="V4" s="74"/>
      <c r="W4" s="74" t="e">
        <f>+VLOOKUP(V4,Participants!$A$1:$F$651,2,FALSE)</f>
        <v>#N/A</v>
      </c>
    </row>
    <row r="5" spans="1:26" ht="14.25" customHeight="1">
      <c r="A5" s="145"/>
      <c r="B5" s="158"/>
      <c r="C5" s="92"/>
      <c r="D5" s="92"/>
      <c r="E5" s="51"/>
      <c r="F5" s="51"/>
      <c r="G5" s="51"/>
      <c r="H5" s="51"/>
      <c r="I5" s="51"/>
      <c r="J5" s="51"/>
      <c r="K5" s="142"/>
      <c r="L5" s="51"/>
      <c r="M5" s="51"/>
      <c r="N5" s="145"/>
      <c r="O5" s="145"/>
      <c r="P5" s="74"/>
      <c r="Q5" s="74"/>
      <c r="R5" s="74"/>
      <c r="S5" s="74"/>
      <c r="T5" s="74"/>
      <c r="U5" s="74"/>
      <c r="V5" s="74"/>
      <c r="W5" s="74"/>
    </row>
    <row r="6" spans="1:26" ht="14.25" customHeight="1">
      <c r="A6" s="69"/>
      <c r="B6" s="91" t="s">
        <v>720</v>
      </c>
      <c r="C6" s="92">
        <v>1</v>
      </c>
      <c r="D6" s="92">
        <v>1</v>
      </c>
      <c r="E6" s="51">
        <v>602</v>
      </c>
      <c r="F6" s="51" t="str">
        <f>+VLOOKUP(E6,Participants!$A$1:$F$798,2,FALSE)</f>
        <v>Ashlyn Murray</v>
      </c>
      <c r="G6" s="51" t="str">
        <f>+VLOOKUP(E6,Participants!$A$1:$F$798,4,FALSE)</f>
        <v>BTA</v>
      </c>
      <c r="H6" s="51" t="str">
        <f>+VLOOKUP(E6,Participants!$A$1:$F$798,5,FALSE)</f>
        <v>F</v>
      </c>
      <c r="I6" s="51">
        <f>+VLOOKUP(E6,Participants!$A$1:$F$798,3,FALSE)</f>
        <v>5</v>
      </c>
      <c r="J6" s="51" t="str">
        <f>+VLOOKUP(E6,Participants!$A$1:$G$798,7,FALSE)</f>
        <v>JV GIRLS</v>
      </c>
      <c r="K6" s="72" t="s">
        <v>1050</v>
      </c>
      <c r="L6" s="51">
        <v>1</v>
      </c>
      <c r="M6" s="51">
        <v>10</v>
      </c>
      <c r="N6" s="69" t="str">
        <f>+J6</f>
        <v>JV GIRLS</v>
      </c>
      <c r="O6" s="69"/>
      <c r="P6" s="74"/>
      <c r="Q6" s="74" t="e">
        <f>+VLOOKUP(P6,Participants!$A$1:$F$651,2,FALSE)</f>
        <v>#N/A</v>
      </c>
      <c r="R6" s="74"/>
      <c r="S6" s="74" t="e">
        <f>+VLOOKUP(R6,Participants!$A$1:$F$651,2,FALSE)</f>
        <v>#N/A</v>
      </c>
      <c r="T6" s="74"/>
      <c r="U6" s="74" t="e">
        <f>+VLOOKUP(T6,Participants!$A$1:$F$651,2,FALSE)</f>
        <v>#N/A</v>
      </c>
      <c r="V6" s="74"/>
      <c r="W6" s="74" t="e">
        <f>+VLOOKUP(V6,Participants!$A$1:$F$651,2,FALSE)</f>
        <v>#N/A</v>
      </c>
    </row>
    <row r="7" spans="1:26" ht="14.25" customHeight="1">
      <c r="A7" s="69"/>
      <c r="B7" s="91" t="s">
        <v>720</v>
      </c>
      <c r="C7" s="92">
        <v>1</v>
      </c>
      <c r="D7" s="92">
        <v>3</v>
      </c>
      <c r="E7" s="51">
        <v>1381</v>
      </c>
      <c r="F7" s="51" t="str">
        <f>+VLOOKUP(E7,Participants!$A$1:$F$798,2,FALSE)</f>
        <v>Claire Karsman</v>
      </c>
      <c r="G7" s="51" t="str">
        <f>+VLOOKUP(E7,Participants!$A$1:$F$798,4,FALSE)</f>
        <v>BFS</v>
      </c>
      <c r="H7" s="51" t="str">
        <f>+VLOOKUP(E7,Participants!$A$1:$F$798,5,FALSE)</f>
        <v>F</v>
      </c>
      <c r="I7" s="51">
        <f>+VLOOKUP(E7,Participants!$A$1:$F$798,3,FALSE)</f>
        <v>6</v>
      </c>
      <c r="J7" s="51" t="str">
        <f>+VLOOKUP(E7,Participants!$A$1:$G$798,7,FALSE)</f>
        <v>JV GIRLS</v>
      </c>
      <c r="K7" s="72" t="s">
        <v>1052</v>
      </c>
      <c r="L7" s="51">
        <v>2</v>
      </c>
      <c r="M7" s="51">
        <v>8</v>
      </c>
      <c r="N7" s="69" t="str">
        <f>+J7</f>
        <v>JV GIRLS</v>
      </c>
      <c r="O7" s="69"/>
      <c r="P7" s="74"/>
      <c r="Q7" s="74" t="e">
        <f>+VLOOKUP(P7,Participants!$A$1:$F$651,2,FALSE)</f>
        <v>#N/A</v>
      </c>
      <c r="R7" s="74"/>
      <c r="S7" s="74" t="e">
        <f>+VLOOKUP(R7,Participants!$A$1:$F$651,2,FALSE)</f>
        <v>#N/A</v>
      </c>
      <c r="T7" s="74"/>
      <c r="U7" s="74" t="e">
        <f>+VLOOKUP(T7,Participants!$A$1:$F$651,2,FALSE)</f>
        <v>#N/A</v>
      </c>
      <c r="V7" s="74"/>
      <c r="W7" s="74" t="e">
        <f>+VLOOKUP(V7,Participants!$A$1:$F$651,2,FALSE)</f>
        <v>#N/A</v>
      </c>
    </row>
    <row r="8" spans="1:26" ht="14.25" customHeight="1">
      <c r="A8" s="69"/>
      <c r="B8" s="91" t="s">
        <v>720</v>
      </c>
      <c r="C8" s="92">
        <v>1</v>
      </c>
      <c r="D8" s="92">
        <v>5</v>
      </c>
      <c r="E8" s="51">
        <v>1234</v>
      </c>
      <c r="F8" s="51" t="str">
        <f>+VLOOKUP(E8,Participants!$A$1:$F$798,2,FALSE)</f>
        <v>Teresa Ravotti</v>
      </c>
      <c r="G8" s="51" t="str">
        <f>+VLOOKUP(E8,Participants!$A$1:$F$798,4,FALSE)</f>
        <v>AAC</v>
      </c>
      <c r="H8" s="51" t="str">
        <f>+VLOOKUP(E8,Participants!$A$1:$F$798,5,FALSE)</f>
        <v>F</v>
      </c>
      <c r="I8" s="51">
        <f>+VLOOKUP(E8,Participants!$A$1:$F$798,3,FALSE)</f>
        <v>6</v>
      </c>
      <c r="J8" s="51" t="str">
        <f>+VLOOKUP(E8,Participants!$A$1:$G$798,7,FALSE)</f>
        <v>JV GIRLS</v>
      </c>
      <c r="K8" s="72" t="s">
        <v>1054</v>
      </c>
      <c r="L8" s="51">
        <v>3</v>
      </c>
      <c r="M8" s="51">
        <v>6</v>
      </c>
      <c r="N8" s="69" t="str">
        <f>+J8</f>
        <v>JV GIRLS</v>
      </c>
      <c r="O8" s="69"/>
      <c r="P8" s="74"/>
      <c r="Q8" s="74" t="e">
        <f>+VLOOKUP(P8,Participants!$A$1:$F$651,2,FALSE)</f>
        <v>#N/A</v>
      </c>
      <c r="R8" s="74"/>
      <c r="S8" s="74" t="e">
        <f>+VLOOKUP(R8,Participants!$A$1:$F$651,2,FALSE)</f>
        <v>#N/A</v>
      </c>
      <c r="T8" s="74"/>
      <c r="U8" s="74" t="e">
        <f>+VLOOKUP(T8,Participants!$A$1:$F$651,2,FALSE)</f>
        <v>#N/A</v>
      </c>
      <c r="V8" s="74"/>
      <c r="W8" s="74" t="e">
        <f>+VLOOKUP(V8,Participants!$A$1:$F$651,2,FALSE)</f>
        <v>#N/A</v>
      </c>
    </row>
    <row r="9" spans="1:26" ht="14.25" customHeight="1">
      <c r="A9" s="69"/>
      <c r="B9" s="91" t="s">
        <v>720</v>
      </c>
      <c r="C9" s="92">
        <v>1</v>
      </c>
      <c r="D9" s="92">
        <v>6</v>
      </c>
      <c r="E9" s="51">
        <v>886</v>
      </c>
      <c r="F9" s="51" t="str">
        <f>+VLOOKUP(E9,Participants!$A$1:$F$798,2,FALSE)</f>
        <v>Vivienne Cavicchia</v>
      </c>
      <c r="G9" s="51" t="str">
        <f>+VLOOKUP(E9,Participants!$A$1:$F$798,4,FALSE)</f>
        <v>AGS</v>
      </c>
      <c r="H9" s="51" t="str">
        <f>+VLOOKUP(E9,Participants!$A$1:$F$798,5,FALSE)</f>
        <v>F</v>
      </c>
      <c r="I9" s="51">
        <f>+VLOOKUP(E9,Participants!$A$1:$F$798,3,FALSE)</f>
        <v>5</v>
      </c>
      <c r="J9" s="51" t="str">
        <f>+VLOOKUP(E9,Participants!$A$1:$G$798,7,FALSE)</f>
        <v>JV GIRLS</v>
      </c>
      <c r="K9" s="72" t="s">
        <v>1055</v>
      </c>
      <c r="L9" s="51">
        <v>4</v>
      </c>
      <c r="M9" s="51">
        <v>5</v>
      </c>
      <c r="N9" s="69" t="str">
        <f>+J9</f>
        <v>JV GIRLS</v>
      </c>
      <c r="O9" s="69"/>
      <c r="P9" s="74"/>
      <c r="Q9" s="74" t="e">
        <f>+VLOOKUP(P9,Participants!$A$1:$F$651,2,FALSE)</f>
        <v>#N/A</v>
      </c>
      <c r="R9" s="74"/>
      <c r="S9" s="74" t="e">
        <f>+VLOOKUP(R9,Participants!$A$1:$F$651,2,FALSE)</f>
        <v>#N/A</v>
      </c>
      <c r="T9" s="74"/>
      <c r="U9" s="74" t="e">
        <f>+VLOOKUP(T9,Participants!$A$1:$F$651,2,FALSE)</f>
        <v>#N/A</v>
      </c>
      <c r="V9" s="74"/>
      <c r="W9" s="74" t="e">
        <f>+VLOOKUP(V9,Participants!$A$1:$F$651,2,FALSE)</f>
        <v>#N/A</v>
      </c>
    </row>
    <row r="10" spans="1:26" ht="14.25" customHeight="1">
      <c r="A10" s="145"/>
      <c r="B10" s="158"/>
      <c r="C10" s="92"/>
      <c r="D10" s="92"/>
      <c r="E10" s="51"/>
      <c r="F10" s="51"/>
      <c r="G10" s="51"/>
      <c r="H10" s="51"/>
      <c r="I10" s="51"/>
      <c r="J10" s="51"/>
      <c r="K10" s="142"/>
      <c r="L10" s="51"/>
      <c r="M10" s="51"/>
      <c r="N10" s="145"/>
      <c r="O10" s="145"/>
      <c r="P10" s="74"/>
      <c r="Q10" s="74"/>
      <c r="R10" s="74"/>
      <c r="S10" s="74"/>
      <c r="T10" s="74"/>
      <c r="U10" s="74"/>
      <c r="V10" s="74"/>
      <c r="W10" s="74"/>
    </row>
    <row r="11" spans="1:26" ht="14.25" customHeight="1">
      <c r="A11" s="69"/>
      <c r="B11" s="91" t="s">
        <v>720</v>
      </c>
      <c r="C11" s="92">
        <v>3</v>
      </c>
      <c r="D11" s="92">
        <v>1</v>
      </c>
      <c r="E11" s="51">
        <v>1395</v>
      </c>
      <c r="F11" s="51" t="str">
        <f>+VLOOKUP(E11,Participants!$A$1:$F$798,2,FALSE)</f>
        <v>Ryan Snyder</v>
      </c>
      <c r="G11" s="51" t="str">
        <f>+VLOOKUP(E11,Participants!$A$1:$F$798,4,FALSE)</f>
        <v>BFS</v>
      </c>
      <c r="H11" s="51" t="str">
        <f>+VLOOKUP(E11,Participants!$A$1:$F$798,5,FALSE)</f>
        <v>M</v>
      </c>
      <c r="I11" s="51">
        <f>+VLOOKUP(E11,Participants!$A$1:$F$798,3,FALSE)</f>
        <v>8</v>
      </c>
      <c r="J11" s="51" t="str">
        <f>+VLOOKUP(E11,Participants!$A$1:$G$798,7,FALSE)</f>
        <v>VARSITY BOYS</v>
      </c>
      <c r="K11" s="72" t="s">
        <v>1064</v>
      </c>
      <c r="L11" s="51">
        <v>1</v>
      </c>
      <c r="M11" s="51">
        <v>10</v>
      </c>
      <c r="N11" s="69" t="str">
        <f>+J11</f>
        <v>VARSITY BOYS</v>
      </c>
      <c r="O11" s="69"/>
      <c r="P11" s="74"/>
      <c r="Q11" s="74" t="e">
        <f>+VLOOKUP(P11,Participants!$A$1:$F$651,2,FALSE)</f>
        <v>#N/A</v>
      </c>
      <c r="R11" s="74"/>
      <c r="S11" s="74" t="e">
        <f>+VLOOKUP(R11,Participants!$A$1:$F$651,2,FALSE)</f>
        <v>#N/A</v>
      </c>
      <c r="T11" s="74"/>
      <c r="U11" s="74" t="e">
        <f>+VLOOKUP(T11,Participants!$A$1:$F$651,2,FALSE)</f>
        <v>#N/A</v>
      </c>
      <c r="V11" s="74"/>
      <c r="W11" s="74" t="e">
        <f>+VLOOKUP(V11,Participants!$A$1:$F$651,2,FALSE)</f>
        <v>#N/A</v>
      </c>
    </row>
    <row r="12" spans="1:26" ht="14.25" customHeight="1">
      <c r="A12" s="69"/>
      <c r="B12" s="91" t="s">
        <v>720</v>
      </c>
      <c r="C12" s="92">
        <v>3</v>
      </c>
      <c r="D12" s="92">
        <v>2</v>
      </c>
      <c r="E12" s="51">
        <v>881</v>
      </c>
      <c r="F12" s="51" t="str">
        <f>+VLOOKUP(E12,Participants!$A$1:$F$798,2,FALSE)</f>
        <v>Andre Kolocouris</v>
      </c>
      <c r="G12" s="51" t="str">
        <f>+VLOOKUP(E12,Participants!$A$1:$F$798,4,FALSE)</f>
        <v>AGS</v>
      </c>
      <c r="H12" s="51" t="str">
        <f>+VLOOKUP(E12,Participants!$A$1:$F$798,5,FALSE)</f>
        <v>M</v>
      </c>
      <c r="I12" s="51">
        <f>+VLOOKUP(E12,Participants!$A$1:$F$798,3,FALSE)</f>
        <v>7</v>
      </c>
      <c r="J12" s="51" t="str">
        <f>+VLOOKUP(E12,Participants!$A$1:$G$798,7,FALSE)</f>
        <v>VARSITY BOYS</v>
      </c>
      <c r="K12" s="72" t="s">
        <v>1065</v>
      </c>
      <c r="L12" s="51">
        <v>2</v>
      </c>
      <c r="M12" s="51">
        <v>8</v>
      </c>
      <c r="N12" s="69" t="str">
        <f>+J12</f>
        <v>VARSITY BOYS</v>
      </c>
      <c r="O12" s="69"/>
      <c r="P12" s="74"/>
      <c r="Q12" s="74" t="e">
        <f>+VLOOKUP(P12,Participants!$A$1:$F$651,2,FALSE)</f>
        <v>#N/A</v>
      </c>
      <c r="R12" s="74"/>
      <c r="S12" s="74" t="e">
        <f>+VLOOKUP(R12,Participants!$A$1:$F$651,2,FALSE)</f>
        <v>#N/A</v>
      </c>
      <c r="T12" s="74"/>
      <c r="U12" s="74" t="e">
        <f>+VLOOKUP(T12,Participants!$A$1:$F$651,2,FALSE)</f>
        <v>#N/A</v>
      </c>
      <c r="V12" s="74"/>
      <c r="W12" s="74" t="e">
        <f>+VLOOKUP(V12,Participants!$A$1:$F$651,2,FALSE)</f>
        <v>#N/A</v>
      </c>
    </row>
    <row r="13" spans="1:26" ht="14.25" customHeight="1">
      <c r="B13" s="91" t="s">
        <v>720</v>
      </c>
      <c r="C13" s="92">
        <v>3</v>
      </c>
      <c r="D13" s="92">
        <v>3</v>
      </c>
      <c r="E13" s="51">
        <v>1206</v>
      </c>
      <c r="F13" s="51" t="str">
        <f>+VLOOKUP(E13,Participants!$A$1:$F$798,2,FALSE)</f>
        <v>Linus Burchill</v>
      </c>
      <c r="G13" s="51" t="str">
        <f>+VLOOKUP(E13,Participants!$A$1:$F$798,4,FALSE)</f>
        <v>AAC</v>
      </c>
      <c r="H13" s="51" t="str">
        <f>+VLOOKUP(E13,Participants!$A$1:$F$798,5,FALSE)</f>
        <v>M</v>
      </c>
      <c r="I13" s="51">
        <f>+VLOOKUP(E13,Participants!$A$1:$F$798,3,FALSE)</f>
        <v>7</v>
      </c>
      <c r="J13" s="51" t="str">
        <f>+VLOOKUP(E13,Participants!$A$1:$G$798,7,FALSE)</f>
        <v>VARSITY BOYS</v>
      </c>
      <c r="K13" s="142" t="s">
        <v>1066</v>
      </c>
      <c r="L13" s="51">
        <v>3</v>
      </c>
      <c r="M13" s="51">
        <v>6</v>
      </c>
      <c r="N13" s="144" t="str">
        <f>+J13</f>
        <v>VARSITY BOYS</v>
      </c>
      <c r="O13" s="7"/>
      <c r="P13" s="80"/>
      <c r="Q13" s="80" t="e">
        <f>+VLOOKUP(P13,Participants!$A$1:$F$651,2,FALSE)</f>
        <v>#N/A</v>
      </c>
      <c r="R13" s="80"/>
      <c r="S13" s="80" t="e">
        <f>+VLOOKUP(R13,Participants!$A$1:$F$651,2,FALSE)</f>
        <v>#N/A</v>
      </c>
      <c r="T13" s="80"/>
      <c r="U13" s="80" t="e">
        <f>+VLOOKUP(T13,Participants!$A$1:$F$651,2,FALSE)</f>
        <v>#N/A</v>
      </c>
      <c r="V13" s="80"/>
      <c r="W13" s="80" t="e">
        <f>+VLOOKUP(V13,Participants!$A$1:$F$651,2,FALSE)</f>
        <v>#N/A</v>
      </c>
    </row>
    <row r="14" spans="1:26" ht="14.25" customHeight="1">
      <c r="B14" s="91" t="s">
        <v>720</v>
      </c>
      <c r="C14" s="92">
        <v>3</v>
      </c>
      <c r="D14" s="92">
        <v>4</v>
      </c>
      <c r="E14" s="51">
        <v>691</v>
      </c>
      <c r="F14" s="51" t="str">
        <f>+VLOOKUP(E14,Participants!$A$1:$F$798,2,FALSE)</f>
        <v>Jack Mondi</v>
      </c>
      <c r="G14" s="51" t="str">
        <f>+VLOOKUP(E14,Participants!$A$1:$F$798,4,FALSE)</f>
        <v>KIL</v>
      </c>
      <c r="H14" s="51" t="str">
        <f>+VLOOKUP(E14,Participants!$A$1:$F$798,5,FALSE)</f>
        <v>M</v>
      </c>
      <c r="I14" s="51">
        <f>+VLOOKUP(E14,Participants!$A$1:$F$798,3,FALSE)</f>
        <v>7</v>
      </c>
      <c r="J14" s="51" t="str">
        <f>+VLOOKUP(E14,Participants!$A$1:$G$798,7,FALSE)</f>
        <v>VARSITY BOYS</v>
      </c>
      <c r="K14" s="142" t="s">
        <v>1067</v>
      </c>
      <c r="L14" s="51">
        <v>4</v>
      </c>
      <c r="M14" s="51">
        <v>5</v>
      </c>
      <c r="N14" s="144" t="str">
        <f>+J14</f>
        <v>VARSITY BOYS</v>
      </c>
      <c r="P14" s="80"/>
      <c r="Q14" s="80" t="e">
        <f>+VLOOKUP(P14,Participants!$A$1:$F$651,2,FALSE)</f>
        <v>#N/A</v>
      </c>
      <c r="R14" s="80"/>
      <c r="S14" s="80" t="e">
        <f>+VLOOKUP(R14,Participants!$A$1:$F$651,2,FALSE)</f>
        <v>#N/A</v>
      </c>
      <c r="T14" s="80"/>
      <c r="U14" s="80" t="e">
        <f>+VLOOKUP(T14,Participants!$A$1:$F$651,2,FALSE)</f>
        <v>#N/A</v>
      </c>
      <c r="V14" s="80"/>
      <c r="W14" s="80" t="e">
        <f>+VLOOKUP(V14,Participants!$A$1:$F$651,2,FALSE)</f>
        <v>#N/A</v>
      </c>
    </row>
    <row r="15" spans="1:26" ht="14.25" customHeight="1">
      <c r="B15" s="158"/>
      <c r="C15" s="92"/>
      <c r="D15" s="92"/>
      <c r="E15" s="51"/>
      <c r="F15" s="51"/>
      <c r="G15" s="51"/>
      <c r="H15" s="51"/>
      <c r="I15" s="51"/>
      <c r="J15" s="51"/>
      <c r="K15" s="142"/>
      <c r="L15" s="51"/>
      <c r="M15" s="51"/>
      <c r="N15" s="145"/>
      <c r="P15" s="80"/>
      <c r="Q15" s="80"/>
      <c r="R15" s="80"/>
      <c r="S15" s="80"/>
      <c r="T15" s="80"/>
      <c r="U15" s="80"/>
      <c r="V15" s="80"/>
      <c r="W15" s="80"/>
    </row>
    <row r="16" spans="1:26" ht="14.25" customHeight="1">
      <c r="B16" s="91" t="s">
        <v>720</v>
      </c>
      <c r="C16" s="93">
        <v>2</v>
      </c>
      <c r="D16" s="93">
        <v>1</v>
      </c>
      <c r="E16" s="12">
        <v>612</v>
      </c>
      <c r="F16" s="12" t="str">
        <f>+VLOOKUP(E16,Participants!$A$1:$F$798,2,FALSE)</f>
        <v>Morgan Long</v>
      </c>
      <c r="G16" s="12" t="str">
        <f>+VLOOKUP(E16,Participants!$A$1:$F$798,4,FALSE)</f>
        <v>BTA</v>
      </c>
      <c r="H16" s="12" t="str">
        <f>+VLOOKUP(E16,Participants!$A$1:$F$798,5,FALSE)</f>
        <v>F</v>
      </c>
      <c r="I16" s="12">
        <f>+VLOOKUP(E16,Participants!$A$1:$F$798,3,FALSE)</f>
        <v>7</v>
      </c>
      <c r="J16" s="12" t="str">
        <f>+VLOOKUP(E16,Participants!$A$1:$G$798,7,FALSE)</f>
        <v>VARSITY GIRLS</v>
      </c>
      <c r="K16" s="78" t="s">
        <v>1056</v>
      </c>
      <c r="L16" s="12">
        <v>1</v>
      </c>
      <c r="M16" s="12">
        <v>10</v>
      </c>
      <c r="N16" s="7" t="str">
        <f t="shared" ref="N16:N25" si="0">+J16</f>
        <v>VARSITY GIRLS</v>
      </c>
      <c r="P16" s="80"/>
      <c r="Q16" s="80" t="e">
        <f>+VLOOKUP(P16,Participants!$A$1:$F$651,2,FALSE)</f>
        <v>#N/A</v>
      </c>
      <c r="R16" s="80"/>
      <c r="S16" s="80" t="e">
        <f>+VLOOKUP(R16,Participants!$A$1:$F$651,2,FALSE)</f>
        <v>#N/A</v>
      </c>
      <c r="T16" s="80"/>
      <c r="U16" s="80" t="e">
        <f>+VLOOKUP(T16,Participants!$A$1:$F$651,2,FALSE)</f>
        <v>#N/A</v>
      </c>
      <c r="V16" s="80"/>
      <c r="W16" s="80" t="e">
        <f>+VLOOKUP(V16,Participants!$A$1:$F$651,2,FALSE)</f>
        <v>#N/A</v>
      </c>
    </row>
    <row r="17" spans="1:26" ht="14.25" customHeight="1">
      <c r="B17" s="91" t="s">
        <v>720</v>
      </c>
      <c r="C17" s="93">
        <v>2</v>
      </c>
      <c r="D17" s="93">
        <v>2</v>
      </c>
      <c r="E17" s="12">
        <v>690</v>
      </c>
      <c r="F17" s="12" t="str">
        <f>+VLOOKUP(E17,Participants!$A$1:$F$798,2,FALSE)</f>
        <v>Julia Siket</v>
      </c>
      <c r="G17" s="12" t="str">
        <f>+VLOOKUP(E17,Participants!$A$1:$F$798,4,FALSE)</f>
        <v>KIL</v>
      </c>
      <c r="H17" s="12" t="str">
        <f>+VLOOKUP(E17,Participants!$A$1:$F$798,5,FALSE)</f>
        <v>F</v>
      </c>
      <c r="I17" s="12">
        <f>+VLOOKUP(E17,Participants!$A$1:$F$798,3,FALSE)</f>
        <v>8</v>
      </c>
      <c r="J17" s="12" t="str">
        <f>+VLOOKUP(E17,Participants!$A$1:$G$798,7,FALSE)</f>
        <v>VARSITY GIRLS</v>
      </c>
      <c r="K17" s="78" t="s">
        <v>1057</v>
      </c>
      <c r="L17" s="12">
        <f>L16+1</f>
        <v>2</v>
      </c>
      <c r="M17" s="12">
        <v>8</v>
      </c>
      <c r="N17" s="7" t="str">
        <f t="shared" si="0"/>
        <v>VARSITY GIRLS</v>
      </c>
      <c r="P17" s="80"/>
      <c r="Q17" s="80" t="e">
        <f>+VLOOKUP(P17,Participants!$A$1:$F$651,2,FALSE)</f>
        <v>#N/A</v>
      </c>
      <c r="R17" s="80"/>
      <c r="S17" s="80" t="e">
        <f>+VLOOKUP(R17,Participants!$A$1:$F$651,2,FALSE)</f>
        <v>#N/A</v>
      </c>
      <c r="T17" s="80"/>
      <c r="U17" s="80" t="e">
        <f>+VLOOKUP(T17,Participants!$A$1:$F$651,2,FALSE)</f>
        <v>#N/A</v>
      </c>
      <c r="V17" s="80"/>
      <c r="W17" s="80" t="e">
        <f>+VLOOKUP(V17,Participants!$A$1:$F$651,2,FALSE)</f>
        <v>#N/A</v>
      </c>
    </row>
    <row r="18" spans="1:26" ht="14.25" customHeight="1">
      <c r="B18" s="91" t="s">
        <v>720</v>
      </c>
      <c r="C18" s="93">
        <v>2</v>
      </c>
      <c r="D18" s="93">
        <v>3</v>
      </c>
      <c r="E18" s="12">
        <v>865</v>
      </c>
      <c r="F18" s="12" t="str">
        <f>+VLOOKUP(E18,Participants!$A$1:$F$798,2,FALSE)</f>
        <v>Lindsay Bressler</v>
      </c>
      <c r="G18" s="12" t="str">
        <f>+VLOOKUP(E18,Participants!$A$1:$F$798,4,FALSE)</f>
        <v>AGS</v>
      </c>
      <c r="H18" s="12" t="str">
        <f>+VLOOKUP(E18,Participants!$A$1:$F$798,5,FALSE)</f>
        <v>F</v>
      </c>
      <c r="I18" s="12">
        <f>+VLOOKUP(E18,Participants!$A$1:$F$798,3,FALSE)</f>
        <v>8</v>
      </c>
      <c r="J18" s="12" t="str">
        <f>+VLOOKUP(E18,Participants!$A$1:$G$798,7,FALSE)</f>
        <v>VARSITY GIRLS</v>
      </c>
      <c r="K18" s="78" t="s">
        <v>1058</v>
      </c>
      <c r="L18" s="12">
        <f t="shared" ref="L18:L25" si="1">L17+1</f>
        <v>3</v>
      </c>
      <c r="M18" s="12">
        <v>6</v>
      </c>
      <c r="N18" s="7" t="str">
        <f t="shared" si="0"/>
        <v>VARSITY GIRLS</v>
      </c>
      <c r="P18" s="80"/>
      <c r="Q18" s="80" t="e">
        <f>+VLOOKUP(P18,Participants!$A$1:$F$651,2,FALSE)</f>
        <v>#N/A</v>
      </c>
      <c r="R18" s="80"/>
      <c r="S18" s="80" t="e">
        <f>+VLOOKUP(R18,Participants!$A$1:$F$651,2,FALSE)</f>
        <v>#N/A</v>
      </c>
      <c r="T18" s="80"/>
      <c r="U18" s="80" t="e">
        <f>+VLOOKUP(T18,Participants!$A$1:$F$651,2,FALSE)</f>
        <v>#N/A</v>
      </c>
      <c r="V18" s="80"/>
      <c r="W18" s="80" t="e">
        <f>+VLOOKUP(V18,Participants!$A$1:$F$651,2,FALSE)</f>
        <v>#N/A</v>
      </c>
    </row>
    <row r="19" spans="1:26" ht="14.25" customHeight="1">
      <c r="B19" s="91" t="s">
        <v>720</v>
      </c>
      <c r="C19" s="93">
        <v>2</v>
      </c>
      <c r="D19" s="93">
        <v>4</v>
      </c>
      <c r="E19" s="12">
        <v>650</v>
      </c>
      <c r="F19" s="12" t="str">
        <f>+VLOOKUP(E19,Participants!$A$1:$F$798,2,FALSE)</f>
        <v>Eva Fardo</v>
      </c>
      <c r="G19" s="12" t="str">
        <f>+VLOOKUP(E19,Participants!$A$1:$F$798,4,FALSE)</f>
        <v>SJS</v>
      </c>
      <c r="H19" s="12" t="str">
        <f>+VLOOKUP(E19,Participants!$A$1:$F$798,5,FALSE)</f>
        <v>F</v>
      </c>
      <c r="I19" s="12">
        <f>+VLOOKUP(E19,Participants!$A$1:$F$798,3,FALSE)</f>
        <v>8</v>
      </c>
      <c r="J19" s="12" t="str">
        <f>+VLOOKUP(E19,Participants!$A$1:$G$798,7,FALSE)</f>
        <v>VARSITY GIRLS</v>
      </c>
      <c r="K19" s="78" t="s">
        <v>1059</v>
      </c>
      <c r="L19" s="12">
        <f t="shared" si="1"/>
        <v>4</v>
      </c>
      <c r="M19" s="12">
        <v>5</v>
      </c>
      <c r="N19" s="7" t="str">
        <f t="shared" si="0"/>
        <v>VARSITY GIRLS</v>
      </c>
      <c r="O19" s="7"/>
      <c r="P19" s="80"/>
      <c r="Q19" s="80" t="e">
        <f>+VLOOKUP(P19,Participants!$A$1:$F$651,2,FALSE)</f>
        <v>#N/A</v>
      </c>
      <c r="R19" s="80"/>
      <c r="S19" s="80" t="e">
        <f>+VLOOKUP(R19,Participants!$A$1:$F$651,2,FALSE)</f>
        <v>#N/A</v>
      </c>
      <c r="T19" s="80"/>
      <c r="U19" s="80" t="e">
        <f>+VLOOKUP(T19,Participants!$A$1:$F$651,2,FALSE)</f>
        <v>#N/A</v>
      </c>
      <c r="V19" s="80"/>
      <c r="W19" s="80" t="e">
        <f>+VLOOKUP(V19,Participants!$A$1:$F$651,2,FALSE)</f>
        <v>#N/A</v>
      </c>
    </row>
    <row r="20" spans="1:26" ht="14.25" customHeight="1">
      <c r="B20" s="91" t="s">
        <v>720</v>
      </c>
      <c r="C20" s="93">
        <v>2</v>
      </c>
      <c r="D20" s="93">
        <v>5</v>
      </c>
      <c r="E20" s="12">
        <v>1409</v>
      </c>
      <c r="F20" s="12" t="str">
        <f>+VLOOKUP(E20,Participants!$A$1:$F$798,2,FALSE)</f>
        <v>Lily Narvett</v>
      </c>
      <c r="G20" s="12" t="str">
        <f>+VLOOKUP(E20,Participants!$A$1:$F$798,4,FALSE)</f>
        <v>BFS</v>
      </c>
      <c r="H20" s="12" t="str">
        <f>+VLOOKUP(E20,Participants!$A$1:$F$798,5,FALSE)</f>
        <v>F</v>
      </c>
      <c r="I20" s="12">
        <f>+VLOOKUP(E20,Participants!$A$1:$F$798,3,FALSE)</f>
        <v>7</v>
      </c>
      <c r="J20" s="12" t="str">
        <f>+VLOOKUP(E20,Participants!$A$1:$G$798,7,FALSE)</f>
        <v>VARSITY GIRLS</v>
      </c>
      <c r="K20" s="78" t="s">
        <v>1060</v>
      </c>
      <c r="L20" s="12">
        <f t="shared" si="1"/>
        <v>5</v>
      </c>
      <c r="M20" s="12">
        <v>4</v>
      </c>
      <c r="N20" s="7" t="str">
        <f t="shared" si="0"/>
        <v>VARSITY GIRLS</v>
      </c>
      <c r="O20" s="7"/>
      <c r="P20" s="80"/>
      <c r="Q20" s="80" t="e">
        <f>+VLOOKUP(P20,Participants!$A$1:$F$651,2,FALSE)</f>
        <v>#N/A</v>
      </c>
      <c r="R20" s="80"/>
      <c r="S20" s="80" t="e">
        <f>+VLOOKUP(R20,Participants!$A$1:$F$651,2,FALSE)</f>
        <v>#N/A</v>
      </c>
      <c r="T20" s="80"/>
      <c r="U20" s="80" t="e">
        <f>+VLOOKUP(T20,Participants!$A$1:$F$651,2,FALSE)</f>
        <v>#N/A</v>
      </c>
      <c r="V20" s="80"/>
      <c r="W20" s="80" t="e">
        <f>+VLOOKUP(V20,Participants!$A$1:$F$651,2,FALSE)</f>
        <v>#N/A</v>
      </c>
    </row>
    <row r="21" spans="1:26" ht="14.25" customHeight="1">
      <c r="B21" s="91" t="s">
        <v>720</v>
      </c>
      <c r="C21" s="92">
        <v>3</v>
      </c>
      <c r="D21" s="92">
        <v>5</v>
      </c>
      <c r="E21" s="51">
        <v>675</v>
      </c>
      <c r="F21" s="51" t="str">
        <f>+VLOOKUP(E21,Participants!$A$1:$F$798,2,FALSE)</f>
        <v>Sofia Pecoraro</v>
      </c>
      <c r="G21" s="51" t="str">
        <f>+VLOOKUP(E21,Participants!$A$1:$F$798,4,FALSE)</f>
        <v>KIL</v>
      </c>
      <c r="H21" s="51" t="str">
        <f>+VLOOKUP(E21,Participants!$A$1:$F$798,5,FALSE)</f>
        <v>F</v>
      </c>
      <c r="I21" s="51">
        <f>+VLOOKUP(E21,Participants!$A$1:$F$798,3,FALSE)</f>
        <v>8</v>
      </c>
      <c r="J21" s="51" t="str">
        <f>+VLOOKUP(E21,Participants!$A$1:$G$798,7,FALSE)</f>
        <v>VARSITY GIRLS</v>
      </c>
      <c r="K21" s="142" t="s">
        <v>1068</v>
      </c>
      <c r="L21" s="12">
        <f t="shared" si="1"/>
        <v>6</v>
      </c>
      <c r="M21" s="51" t="s">
        <v>821</v>
      </c>
      <c r="N21" s="144" t="str">
        <f t="shared" si="0"/>
        <v>VARSITY GIRLS</v>
      </c>
      <c r="O21" s="7"/>
      <c r="P21" s="80"/>
      <c r="Q21" s="80" t="e">
        <f>+VLOOKUP(P21,Participants!$A$1:$F$651,2,FALSE)</f>
        <v>#N/A</v>
      </c>
      <c r="R21" s="80"/>
      <c r="S21" s="80" t="e">
        <f>+VLOOKUP(R21,Participants!$A$1:$F$651,2,FALSE)</f>
        <v>#N/A</v>
      </c>
      <c r="T21" s="80"/>
      <c r="U21" s="80" t="e">
        <f>+VLOOKUP(T21,Participants!$A$1:$F$651,2,FALSE)</f>
        <v>#N/A</v>
      </c>
      <c r="V21" s="80"/>
      <c r="W21" s="80" t="e">
        <f>+VLOOKUP(V21,Participants!$A$1:$F$651,2,FALSE)</f>
        <v>#N/A</v>
      </c>
    </row>
    <row r="22" spans="1:26" ht="14.25" customHeight="1">
      <c r="A22" s="69"/>
      <c r="B22" s="91" t="s">
        <v>720</v>
      </c>
      <c r="C22" s="92">
        <v>3</v>
      </c>
      <c r="D22" s="92">
        <v>6</v>
      </c>
      <c r="E22" s="51">
        <v>1417</v>
      </c>
      <c r="F22" s="51" t="str">
        <f>+VLOOKUP(E22,Participants!$A$1:$F$798,2,FALSE)</f>
        <v>Celeste Isacco</v>
      </c>
      <c r="G22" s="51" t="str">
        <f>+VLOOKUP(E22,Participants!$A$1:$F$798,4,FALSE)</f>
        <v>BFS</v>
      </c>
      <c r="H22" s="51" t="str">
        <f>+VLOOKUP(E22,Participants!$A$1:$F$798,5,FALSE)</f>
        <v>F</v>
      </c>
      <c r="I22" s="51">
        <f>+VLOOKUP(E22,Participants!$A$1:$F$798,3,FALSE)</f>
        <v>8</v>
      </c>
      <c r="J22" s="51" t="str">
        <f>+VLOOKUP(E22,Participants!$A$1:$G$798,7,FALSE)</f>
        <v>VARSITY GIRLS</v>
      </c>
      <c r="K22" s="72" t="s">
        <v>1069</v>
      </c>
      <c r="L22" s="12">
        <f t="shared" si="1"/>
        <v>7</v>
      </c>
      <c r="M22" s="51" t="s">
        <v>821</v>
      </c>
      <c r="N22" s="69" t="str">
        <f t="shared" si="0"/>
        <v>VARSITY GIRLS</v>
      </c>
      <c r="O22" s="69"/>
      <c r="P22" s="74"/>
      <c r="Q22" s="74" t="e">
        <f>+VLOOKUP(P22,Participants!$A$1:$F$651,2,FALSE)</f>
        <v>#N/A</v>
      </c>
      <c r="R22" s="74"/>
      <c r="S22" s="74" t="e">
        <f>+VLOOKUP(R22,Participants!$A$1:$F$651,2,FALSE)</f>
        <v>#N/A</v>
      </c>
      <c r="T22" s="74"/>
      <c r="U22" s="74" t="e">
        <f>+VLOOKUP(T22,Participants!$A$1:$F$651,2,FALSE)</f>
        <v>#N/A</v>
      </c>
      <c r="V22" s="74"/>
      <c r="W22" s="74" t="e">
        <f>+VLOOKUP(V22,Participants!$A$1:$F$651,2,FALSE)</f>
        <v>#N/A</v>
      </c>
    </row>
    <row r="23" spans="1:26" ht="14.25" customHeight="1">
      <c r="A23" s="69"/>
      <c r="B23" s="91" t="s">
        <v>720</v>
      </c>
      <c r="C23" s="93">
        <v>2</v>
      </c>
      <c r="D23" s="93">
        <v>6</v>
      </c>
      <c r="E23" s="12">
        <v>1439</v>
      </c>
      <c r="F23" s="12" t="str">
        <f>+VLOOKUP(E23,Participants!$A$1:$F$798,2,FALSE)</f>
        <v>Grace Kenney</v>
      </c>
      <c r="G23" s="12" t="str">
        <f>+VLOOKUP(E23,Participants!$A$1:$F$798,4,FALSE)</f>
        <v>SSPP</v>
      </c>
      <c r="H23" s="12" t="str">
        <f>+VLOOKUP(E23,Participants!$A$1:$F$798,5,FALSE)</f>
        <v>F</v>
      </c>
      <c r="I23" s="12">
        <f>+VLOOKUP(E23,Participants!$A$1:$F$798,3,FALSE)</f>
        <v>8</v>
      </c>
      <c r="J23" s="12" t="str">
        <f>+VLOOKUP(E23,Participants!$A$1:$G$798,7,FALSE)</f>
        <v>VARSITY GIRLS</v>
      </c>
      <c r="K23" s="141" t="s">
        <v>1061</v>
      </c>
      <c r="L23" s="12">
        <f t="shared" si="1"/>
        <v>8</v>
      </c>
      <c r="M23" s="12">
        <v>3</v>
      </c>
      <c r="N23" s="143" t="str">
        <f t="shared" si="0"/>
        <v>VARSITY GIRLS</v>
      </c>
      <c r="O23" s="69"/>
      <c r="P23" s="74"/>
      <c r="Q23" s="74" t="e">
        <f>+VLOOKUP(P23,Participants!$A$1:$F$651,2,FALSE)</f>
        <v>#N/A</v>
      </c>
      <c r="R23" s="74"/>
      <c r="S23" s="74" t="e">
        <f>+VLOOKUP(R23,Participants!$A$1:$F$651,2,FALSE)</f>
        <v>#N/A</v>
      </c>
      <c r="T23" s="74"/>
      <c r="U23" s="74" t="e">
        <f>+VLOOKUP(T23,Participants!$A$1:$F$651,2,FALSE)</f>
        <v>#N/A</v>
      </c>
      <c r="V23" s="74"/>
      <c r="W23" s="74" t="e">
        <f>+VLOOKUP(V23,Participants!$A$1:$F$651,2,FALSE)</f>
        <v>#N/A</v>
      </c>
    </row>
    <row r="24" spans="1:26" ht="14.25" customHeight="1">
      <c r="A24" s="69"/>
      <c r="B24" s="91" t="s">
        <v>720</v>
      </c>
      <c r="C24" s="93">
        <v>2</v>
      </c>
      <c r="D24" s="93">
        <v>7</v>
      </c>
      <c r="E24" s="12">
        <v>857</v>
      </c>
      <c r="F24" s="12" t="str">
        <f>+VLOOKUP(E24,Participants!$A$1:$F$798,2,FALSE)</f>
        <v>Lydia Pierce</v>
      </c>
      <c r="G24" s="12" t="str">
        <f>+VLOOKUP(E24,Participants!$A$1:$F$798,4,FALSE)</f>
        <v>GRE</v>
      </c>
      <c r="H24" s="12" t="str">
        <f>+VLOOKUP(E24,Participants!$A$1:$F$798,5,FALSE)</f>
        <v>F</v>
      </c>
      <c r="I24" s="12">
        <f>+VLOOKUP(E24,Participants!$A$1:$F$798,3,FALSE)</f>
        <v>7</v>
      </c>
      <c r="J24" s="12" t="str">
        <f>+VLOOKUP(E24,Participants!$A$1:$G$798,7,FALSE)</f>
        <v>VARSITY GIRLS</v>
      </c>
      <c r="K24" s="141" t="s">
        <v>1062</v>
      </c>
      <c r="L24" s="12">
        <f t="shared" si="1"/>
        <v>9</v>
      </c>
      <c r="M24" s="12">
        <v>2</v>
      </c>
      <c r="N24" s="143" t="str">
        <f t="shared" si="0"/>
        <v>VARSITY GIRLS</v>
      </c>
      <c r="O24" s="69"/>
      <c r="P24" s="74"/>
      <c r="Q24" s="74" t="e">
        <f>+VLOOKUP(P24,Participants!$A$1:$F$651,2,FALSE)</f>
        <v>#N/A</v>
      </c>
      <c r="R24" s="74"/>
      <c r="S24" s="74" t="e">
        <f>+VLOOKUP(R24,Participants!$A$1:$F$651,2,FALSE)</f>
        <v>#N/A</v>
      </c>
      <c r="T24" s="74"/>
      <c r="U24" s="74" t="e">
        <f>+VLOOKUP(T24,Participants!$A$1:$F$651,2,FALSE)</f>
        <v>#N/A</v>
      </c>
      <c r="V24" s="74"/>
      <c r="W24" s="74" t="e">
        <f>+VLOOKUP(V24,Participants!$A$1:$F$651,2,FALSE)</f>
        <v>#N/A</v>
      </c>
    </row>
    <row r="25" spans="1:26" ht="14.25" customHeight="1">
      <c r="A25" s="69"/>
      <c r="B25" s="91" t="s">
        <v>720</v>
      </c>
      <c r="C25" s="93">
        <v>2</v>
      </c>
      <c r="D25" s="93">
        <v>8</v>
      </c>
      <c r="E25" s="12">
        <v>1227</v>
      </c>
      <c r="F25" s="12" t="str">
        <f>+VLOOKUP(E25,Participants!$A$1:$F$798,2,FALSE)</f>
        <v>Aurora Predis</v>
      </c>
      <c r="G25" s="12" t="str">
        <f>+VLOOKUP(E25,Participants!$A$1:$F$798,4,FALSE)</f>
        <v>AAC</v>
      </c>
      <c r="H25" s="12" t="str">
        <f>+VLOOKUP(E25,Participants!$A$1:$F$798,5,FALSE)</f>
        <v>F</v>
      </c>
      <c r="I25" s="12">
        <f>+VLOOKUP(E25,Participants!$A$1:$F$798,3,FALSE)</f>
        <v>8</v>
      </c>
      <c r="J25" s="12" t="str">
        <f>+VLOOKUP(E25,Participants!$A$1:$G$798,7,FALSE)</f>
        <v>VARSITY GIRLS</v>
      </c>
      <c r="K25" s="141" t="s">
        <v>1063</v>
      </c>
      <c r="L25" s="12">
        <f t="shared" si="1"/>
        <v>10</v>
      </c>
      <c r="M25" s="12">
        <v>1</v>
      </c>
      <c r="N25" s="143" t="str">
        <f t="shared" si="0"/>
        <v>VARSITY GIRLS</v>
      </c>
      <c r="O25" s="69"/>
      <c r="P25" s="74"/>
      <c r="Q25" s="74" t="e">
        <f>+VLOOKUP(P25,Participants!$A$1:$F$651,2,FALSE)</f>
        <v>#N/A</v>
      </c>
      <c r="R25" s="74"/>
      <c r="S25" s="74" t="e">
        <f>+VLOOKUP(R25,Participants!$A$1:$F$651,2,FALSE)</f>
        <v>#N/A</v>
      </c>
      <c r="T25" s="74"/>
      <c r="U25" s="74" t="e">
        <f>+VLOOKUP(T25,Participants!$A$1:$F$651,2,FALSE)</f>
        <v>#N/A</v>
      </c>
      <c r="V25" s="74"/>
      <c r="W25" s="74" t="e">
        <f>+VLOOKUP(V25,Participants!$A$1:$F$651,2,FALSE)</f>
        <v>#N/A</v>
      </c>
    </row>
    <row r="26" spans="1:26" ht="14.25" customHeight="1">
      <c r="C26" s="44"/>
      <c r="K26" s="54"/>
      <c r="L26" s="54"/>
      <c r="M26" s="99"/>
    </row>
    <row r="27" spans="1:26" ht="14.25" customHeight="1">
      <c r="C27" s="44"/>
      <c r="K27" s="54"/>
      <c r="L27" s="54"/>
    </row>
    <row r="28" spans="1:26" ht="14.25" customHeight="1">
      <c r="C28" s="44"/>
      <c r="K28" s="54"/>
      <c r="L28" s="54"/>
    </row>
    <row r="29" spans="1:26" ht="14.25" customHeight="1">
      <c r="C29" s="44"/>
      <c r="K29" s="54"/>
      <c r="L29" s="54"/>
    </row>
    <row r="30" spans="1:26" ht="14.25" customHeight="1">
      <c r="B30" s="57" t="s">
        <v>8</v>
      </c>
      <c r="C30" s="57" t="s">
        <v>16</v>
      </c>
      <c r="D30" s="57" t="s">
        <v>19</v>
      </c>
      <c r="E30" s="57" t="s">
        <v>24</v>
      </c>
      <c r="F30" s="57" t="s">
        <v>27</v>
      </c>
      <c r="G30" s="57" t="s">
        <v>30</v>
      </c>
      <c r="H30" s="57" t="s">
        <v>33</v>
      </c>
      <c r="I30" s="57" t="s">
        <v>36</v>
      </c>
      <c r="J30" s="57" t="s">
        <v>39</v>
      </c>
      <c r="K30" s="57" t="s">
        <v>42</v>
      </c>
      <c r="L30" s="57" t="s">
        <v>45</v>
      </c>
      <c r="M30" s="57" t="s">
        <v>48</v>
      </c>
      <c r="N30" s="57" t="s">
        <v>51</v>
      </c>
      <c r="O30" s="57" t="s">
        <v>54</v>
      </c>
      <c r="P30" s="57" t="s">
        <v>57</v>
      </c>
      <c r="Q30" s="57" t="s">
        <v>60</v>
      </c>
      <c r="R30" s="57" t="s">
        <v>63</v>
      </c>
      <c r="S30" s="57" t="s">
        <v>66</v>
      </c>
      <c r="T30" s="57" t="s">
        <v>11</v>
      </c>
      <c r="U30" s="57" t="s">
        <v>71</v>
      </c>
      <c r="V30" s="57" t="s">
        <v>74</v>
      </c>
      <c r="W30" s="57" t="s">
        <v>77</v>
      </c>
      <c r="X30" s="57" t="s">
        <v>80</v>
      </c>
      <c r="Y30" s="57" t="s">
        <v>83</v>
      </c>
      <c r="Z30" s="58" t="s">
        <v>681</v>
      </c>
    </row>
    <row r="31" spans="1:26" ht="14.25" customHeight="1">
      <c r="A31" s="7" t="s">
        <v>93</v>
      </c>
      <c r="B31" s="7">
        <f t="shared" ref="B31:K34" si="2">+SUMIFS($M$2:$M$25,$J$2:$J$25,$A31,$G$2:$G$25,B$30)</f>
        <v>6</v>
      </c>
      <c r="C31" s="7">
        <f t="shared" si="2"/>
        <v>5</v>
      </c>
      <c r="D31" s="7">
        <f t="shared" si="2"/>
        <v>0</v>
      </c>
      <c r="E31" s="7">
        <f t="shared" si="2"/>
        <v>0</v>
      </c>
      <c r="F31" s="7">
        <f t="shared" si="2"/>
        <v>8</v>
      </c>
      <c r="G31" s="7">
        <f t="shared" si="2"/>
        <v>10</v>
      </c>
      <c r="H31" s="7">
        <f t="shared" si="2"/>
        <v>0</v>
      </c>
      <c r="I31" s="7">
        <f t="shared" si="2"/>
        <v>0</v>
      </c>
      <c r="J31" s="7">
        <f t="shared" si="2"/>
        <v>0</v>
      </c>
      <c r="K31" s="7">
        <f t="shared" si="2"/>
        <v>0</v>
      </c>
      <c r="L31" s="7">
        <f t="shared" ref="L31:Y34" si="3">+SUMIFS($M$2:$M$25,$J$2:$J$25,$A31,$G$2:$G$25,L$30)</f>
        <v>0</v>
      </c>
      <c r="M31" s="7">
        <f t="shared" si="3"/>
        <v>0</v>
      </c>
      <c r="N31" s="7">
        <f t="shared" si="3"/>
        <v>0</v>
      </c>
      <c r="O31" s="7">
        <f t="shared" si="3"/>
        <v>0</v>
      </c>
      <c r="P31" s="7">
        <f t="shared" si="3"/>
        <v>0</v>
      </c>
      <c r="Q31" s="7">
        <f t="shared" si="3"/>
        <v>0</v>
      </c>
      <c r="R31" s="7">
        <f t="shared" si="3"/>
        <v>0</v>
      </c>
      <c r="S31" s="7">
        <f t="shared" si="3"/>
        <v>0</v>
      </c>
      <c r="T31" s="7">
        <f t="shared" si="3"/>
        <v>0</v>
      </c>
      <c r="U31" s="7">
        <f t="shared" si="3"/>
        <v>0</v>
      </c>
      <c r="V31" s="7">
        <f t="shared" si="3"/>
        <v>0</v>
      </c>
      <c r="W31" s="7">
        <f t="shared" si="3"/>
        <v>0</v>
      </c>
      <c r="X31" s="7">
        <f t="shared" si="3"/>
        <v>0</v>
      </c>
      <c r="Y31" s="7">
        <f t="shared" si="3"/>
        <v>0</v>
      </c>
      <c r="Z31" s="7">
        <f t="shared" ref="Z31:Z34" si="4">SUM(D31:Y31)</f>
        <v>18</v>
      </c>
    </row>
    <row r="32" spans="1:26" ht="14.25" customHeight="1">
      <c r="A32" s="7" t="s">
        <v>90</v>
      </c>
      <c r="B32" s="7">
        <f t="shared" si="2"/>
        <v>0</v>
      </c>
      <c r="C32" s="7">
        <f t="shared" si="2"/>
        <v>0</v>
      </c>
      <c r="D32" s="7">
        <f t="shared" si="2"/>
        <v>0</v>
      </c>
      <c r="E32" s="7">
        <f t="shared" si="2"/>
        <v>0</v>
      </c>
      <c r="F32" s="7">
        <f t="shared" si="2"/>
        <v>10</v>
      </c>
      <c r="G32" s="7">
        <f t="shared" si="2"/>
        <v>0</v>
      </c>
      <c r="H32" s="7">
        <f t="shared" si="2"/>
        <v>0</v>
      </c>
      <c r="I32" s="7">
        <f t="shared" si="2"/>
        <v>0</v>
      </c>
      <c r="J32" s="7">
        <f t="shared" si="2"/>
        <v>0</v>
      </c>
      <c r="K32" s="7">
        <f t="shared" si="2"/>
        <v>0</v>
      </c>
      <c r="L32" s="7">
        <f t="shared" si="3"/>
        <v>0</v>
      </c>
      <c r="M32" s="7">
        <f t="shared" si="3"/>
        <v>0</v>
      </c>
      <c r="N32" s="7">
        <f t="shared" si="3"/>
        <v>0</v>
      </c>
      <c r="O32" s="7">
        <f t="shared" si="3"/>
        <v>0</v>
      </c>
      <c r="P32" s="7">
        <f t="shared" si="3"/>
        <v>8</v>
      </c>
      <c r="Q32" s="7">
        <f t="shared" si="3"/>
        <v>0</v>
      </c>
      <c r="R32" s="7">
        <f t="shared" si="3"/>
        <v>0</v>
      </c>
      <c r="S32" s="7">
        <f t="shared" si="3"/>
        <v>0</v>
      </c>
      <c r="T32" s="7">
        <f t="shared" si="3"/>
        <v>0</v>
      </c>
      <c r="U32" s="7">
        <f t="shared" si="3"/>
        <v>0</v>
      </c>
      <c r="V32" s="7">
        <f t="shared" si="3"/>
        <v>0</v>
      </c>
      <c r="W32" s="7">
        <f t="shared" si="3"/>
        <v>0</v>
      </c>
      <c r="X32" s="7">
        <f t="shared" si="3"/>
        <v>0</v>
      </c>
      <c r="Y32" s="7">
        <f t="shared" si="3"/>
        <v>0</v>
      </c>
      <c r="Z32" s="7">
        <f t="shared" si="4"/>
        <v>18</v>
      </c>
    </row>
    <row r="33" spans="1:26" ht="14.25" customHeight="1">
      <c r="A33" s="7" t="s">
        <v>139</v>
      </c>
      <c r="B33" s="7">
        <f t="shared" si="2"/>
        <v>1</v>
      </c>
      <c r="C33" s="7">
        <f t="shared" si="2"/>
        <v>6</v>
      </c>
      <c r="D33" s="7">
        <f t="shared" si="2"/>
        <v>0</v>
      </c>
      <c r="E33" s="7">
        <f t="shared" si="2"/>
        <v>0</v>
      </c>
      <c r="F33" s="7">
        <f t="shared" si="2"/>
        <v>4</v>
      </c>
      <c r="G33" s="7">
        <f t="shared" si="2"/>
        <v>10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2</v>
      </c>
      <c r="L33" s="7">
        <f t="shared" si="3"/>
        <v>0</v>
      </c>
      <c r="M33" s="7">
        <f t="shared" si="3"/>
        <v>5</v>
      </c>
      <c r="N33" s="7">
        <f t="shared" si="3"/>
        <v>0</v>
      </c>
      <c r="O33" s="7">
        <f t="shared" si="3"/>
        <v>8</v>
      </c>
      <c r="P33" s="7">
        <f t="shared" si="3"/>
        <v>0</v>
      </c>
      <c r="Q33" s="7">
        <f t="shared" si="3"/>
        <v>0</v>
      </c>
      <c r="R33" s="7">
        <f t="shared" si="3"/>
        <v>0</v>
      </c>
      <c r="S33" s="7">
        <f t="shared" si="3"/>
        <v>0</v>
      </c>
      <c r="T33" s="7">
        <f t="shared" si="3"/>
        <v>0</v>
      </c>
      <c r="U33" s="7">
        <f t="shared" si="3"/>
        <v>0</v>
      </c>
      <c r="V33" s="7">
        <f t="shared" si="3"/>
        <v>0</v>
      </c>
      <c r="W33" s="7">
        <f t="shared" si="3"/>
        <v>3</v>
      </c>
      <c r="X33" s="7">
        <f t="shared" si="3"/>
        <v>0</v>
      </c>
      <c r="Y33" s="7">
        <f t="shared" si="3"/>
        <v>0</v>
      </c>
      <c r="Z33" s="7">
        <f t="shared" si="4"/>
        <v>32</v>
      </c>
    </row>
    <row r="34" spans="1:26" ht="14.25" customHeight="1">
      <c r="A34" s="7" t="s">
        <v>137</v>
      </c>
      <c r="B34" s="7">
        <f t="shared" si="2"/>
        <v>6</v>
      </c>
      <c r="C34" s="7">
        <f t="shared" si="2"/>
        <v>8</v>
      </c>
      <c r="D34" s="7">
        <f t="shared" si="2"/>
        <v>0</v>
      </c>
      <c r="E34" s="7">
        <f t="shared" si="2"/>
        <v>0</v>
      </c>
      <c r="F34" s="7">
        <f t="shared" si="2"/>
        <v>10</v>
      </c>
      <c r="G34" s="7">
        <f t="shared" si="2"/>
        <v>0</v>
      </c>
      <c r="H34" s="7">
        <f t="shared" si="2"/>
        <v>0</v>
      </c>
      <c r="I34" s="7">
        <f t="shared" si="2"/>
        <v>0</v>
      </c>
      <c r="J34" s="7">
        <f t="shared" si="2"/>
        <v>0</v>
      </c>
      <c r="K34" s="7">
        <f t="shared" si="2"/>
        <v>0</v>
      </c>
      <c r="L34" s="7">
        <f t="shared" si="3"/>
        <v>0</v>
      </c>
      <c r="M34" s="7">
        <f t="shared" si="3"/>
        <v>0</v>
      </c>
      <c r="N34" s="7">
        <f t="shared" si="3"/>
        <v>0</v>
      </c>
      <c r="O34" s="7">
        <f t="shared" si="3"/>
        <v>5</v>
      </c>
      <c r="P34" s="7">
        <f t="shared" si="3"/>
        <v>0</v>
      </c>
      <c r="Q34" s="7">
        <f t="shared" si="3"/>
        <v>0</v>
      </c>
      <c r="R34" s="7">
        <f t="shared" si="3"/>
        <v>0</v>
      </c>
      <c r="S34" s="7">
        <f t="shared" si="3"/>
        <v>0</v>
      </c>
      <c r="T34" s="7">
        <f t="shared" si="3"/>
        <v>0</v>
      </c>
      <c r="U34" s="7">
        <f t="shared" si="3"/>
        <v>0</v>
      </c>
      <c r="V34" s="7">
        <f t="shared" si="3"/>
        <v>0</v>
      </c>
      <c r="W34" s="7">
        <f t="shared" si="3"/>
        <v>0</v>
      </c>
      <c r="X34" s="7">
        <f t="shared" si="3"/>
        <v>0</v>
      </c>
      <c r="Y34" s="7">
        <f t="shared" si="3"/>
        <v>0</v>
      </c>
      <c r="Z34" s="7">
        <f t="shared" si="4"/>
        <v>15</v>
      </c>
    </row>
    <row r="35" spans="1:26" ht="14.25" customHeight="1">
      <c r="C35" s="44"/>
      <c r="K35" s="54"/>
      <c r="L35" s="54"/>
    </row>
    <row r="36" spans="1:26" ht="14.25" customHeight="1">
      <c r="C36" s="44"/>
      <c r="K36" s="54"/>
      <c r="L36" s="54"/>
    </row>
    <row r="37" spans="1:26" ht="14.25" customHeight="1">
      <c r="C37" s="44"/>
      <c r="K37" s="54"/>
      <c r="L37" s="54"/>
    </row>
    <row r="38" spans="1:26" ht="14.25" customHeight="1">
      <c r="C38" s="44"/>
      <c r="K38" s="54"/>
      <c r="L38" s="54"/>
    </row>
    <row r="39" spans="1:26" ht="14.25" customHeight="1">
      <c r="C39" s="44"/>
      <c r="K39" s="54"/>
      <c r="L39" s="54"/>
    </row>
    <row r="40" spans="1:26" ht="14.25" customHeight="1">
      <c r="C40" s="44"/>
      <c r="K40" s="54"/>
      <c r="L40" s="54"/>
    </row>
    <row r="41" spans="1:26" ht="14.25" customHeight="1">
      <c r="C41" s="44"/>
      <c r="K41" s="54"/>
      <c r="L41" s="54"/>
    </row>
    <row r="42" spans="1:26" ht="14.25" customHeight="1">
      <c r="C42" s="44"/>
      <c r="K42" s="54"/>
      <c r="L42" s="54"/>
    </row>
    <row r="43" spans="1:26" ht="14.25" customHeight="1">
      <c r="C43" s="44"/>
      <c r="K43" s="54"/>
      <c r="L43" s="54"/>
    </row>
    <row r="44" spans="1:26" ht="14.25" customHeight="1">
      <c r="C44" s="44"/>
      <c r="K44" s="54"/>
      <c r="L44" s="54"/>
    </row>
    <row r="45" spans="1:26" ht="14.25" customHeight="1">
      <c r="C45" s="44"/>
      <c r="K45" s="54"/>
      <c r="L45" s="54"/>
    </row>
    <row r="46" spans="1:26" ht="14.25" customHeight="1">
      <c r="C46" s="44"/>
      <c r="K46" s="54"/>
      <c r="L46" s="54"/>
    </row>
    <row r="47" spans="1:26" ht="14.25" customHeight="1">
      <c r="C47" s="44"/>
      <c r="K47" s="54"/>
      <c r="L47" s="54"/>
    </row>
    <row r="48" spans="1:26" ht="14.25" customHeight="1">
      <c r="C48" s="44"/>
      <c r="K48" s="54"/>
      <c r="L48" s="54"/>
    </row>
    <row r="49" spans="3:12" ht="14.25" customHeight="1">
      <c r="C49" s="44"/>
      <c r="K49" s="54"/>
      <c r="L49" s="54"/>
    </row>
    <row r="50" spans="3:12" ht="14.25" customHeight="1">
      <c r="C50" s="44"/>
      <c r="K50" s="54"/>
      <c r="L50" s="54"/>
    </row>
    <row r="51" spans="3:12" ht="14.25" customHeight="1">
      <c r="C51" s="44"/>
      <c r="K51" s="54"/>
      <c r="L51" s="54"/>
    </row>
    <row r="52" spans="3:12" ht="14.25" customHeight="1">
      <c r="C52" s="44"/>
      <c r="K52" s="54"/>
      <c r="L52" s="54"/>
    </row>
    <row r="53" spans="3:12" ht="14.25" customHeight="1">
      <c r="C53" s="44"/>
      <c r="K53" s="54"/>
      <c r="L53" s="54"/>
    </row>
    <row r="54" spans="3:12" ht="14.25" customHeight="1">
      <c r="C54" s="44"/>
      <c r="K54" s="54"/>
      <c r="L54" s="54"/>
    </row>
    <row r="55" spans="3:12" ht="14.25" customHeight="1">
      <c r="C55" s="44"/>
      <c r="K55" s="54"/>
      <c r="L55" s="54"/>
    </row>
    <row r="56" spans="3:12" ht="14.25" customHeight="1">
      <c r="C56" s="44"/>
      <c r="K56" s="54"/>
      <c r="L56" s="54"/>
    </row>
    <row r="57" spans="3:12" ht="14.25" customHeight="1">
      <c r="C57" s="44"/>
      <c r="K57" s="54"/>
      <c r="L57" s="54"/>
    </row>
    <row r="58" spans="3:12" ht="14.25" customHeight="1">
      <c r="C58" s="44"/>
      <c r="K58" s="54"/>
      <c r="L58" s="54"/>
    </row>
    <row r="59" spans="3:12" ht="14.25" customHeight="1">
      <c r="C59" s="44"/>
      <c r="K59" s="54"/>
      <c r="L59" s="54"/>
    </row>
    <row r="60" spans="3:12" ht="14.25" customHeight="1">
      <c r="C60" s="44"/>
      <c r="K60" s="54"/>
      <c r="L60" s="54"/>
    </row>
    <row r="61" spans="3:12" ht="14.25" customHeight="1">
      <c r="C61" s="44"/>
      <c r="K61" s="54"/>
      <c r="L61" s="54"/>
    </row>
    <row r="62" spans="3:12" ht="14.25" customHeight="1">
      <c r="C62" s="44"/>
      <c r="K62" s="54"/>
      <c r="L62" s="54"/>
    </row>
    <row r="63" spans="3:12" ht="14.25" customHeight="1">
      <c r="C63" s="44"/>
      <c r="K63" s="54"/>
      <c r="L63" s="54"/>
    </row>
    <row r="64" spans="3:12" ht="14.25" customHeight="1">
      <c r="C64" s="44"/>
      <c r="K64" s="54"/>
      <c r="L64" s="54"/>
    </row>
    <row r="65" spans="3:12" ht="14.25" customHeight="1">
      <c r="C65" s="44"/>
      <c r="K65" s="54"/>
      <c r="L65" s="54"/>
    </row>
    <row r="66" spans="3:12" ht="14.25" customHeight="1">
      <c r="C66" s="44"/>
      <c r="K66" s="54"/>
      <c r="L66" s="54"/>
    </row>
    <row r="67" spans="3:12" ht="14.25" customHeight="1">
      <c r="C67" s="44"/>
      <c r="K67" s="54"/>
      <c r="L67" s="54"/>
    </row>
    <row r="68" spans="3:12" ht="14.25" customHeight="1">
      <c r="C68" s="44"/>
      <c r="K68" s="54"/>
      <c r="L68" s="54"/>
    </row>
    <row r="69" spans="3:12" ht="14.25" customHeight="1">
      <c r="C69" s="44"/>
      <c r="K69" s="54"/>
      <c r="L69" s="54"/>
    </row>
    <row r="70" spans="3:12" ht="14.25" customHeight="1">
      <c r="C70" s="44"/>
      <c r="K70" s="54"/>
      <c r="L70" s="54"/>
    </row>
    <row r="71" spans="3:12" ht="14.25" customHeight="1">
      <c r="C71" s="44"/>
      <c r="K71" s="54"/>
      <c r="L71" s="54"/>
    </row>
    <row r="72" spans="3:12" ht="14.25" customHeight="1">
      <c r="C72" s="44"/>
      <c r="K72" s="54"/>
      <c r="L72" s="54"/>
    </row>
    <row r="73" spans="3:12" ht="14.25" customHeight="1">
      <c r="C73" s="44"/>
      <c r="K73" s="54"/>
      <c r="L73" s="54"/>
    </row>
    <row r="74" spans="3:12" ht="14.25" customHeight="1">
      <c r="C74" s="44"/>
      <c r="K74" s="54"/>
      <c r="L74" s="54"/>
    </row>
    <row r="75" spans="3:12" ht="14.25" customHeight="1">
      <c r="C75" s="44"/>
      <c r="K75" s="54"/>
      <c r="L75" s="54"/>
    </row>
    <row r="76" spans="3:12" ht="14.25" customHeight="1">
      <c r="C76" s="44"/>
      <c r="K76" s="54"/>
      <c r="L76" s="54"/>
    </row>
    <row r="77" spans="3:12" ht="14.25" customHeight="1">
      <c r="C77" s="44"/>
      <c r="K77" s="54"/>
      <c r="L77" s="54"/>
    </row>
    <row r="78" spans="3:12" ht="14.25" customHeight="1">
      <c r="C78" s="44"/>
      <c r="K78" s="54"/>
      <c r="L78" s="54"/>
    </row>
    <row r="79" spans="3:12" ht="14.25" customHeight="1">
      <c r="C79" s="44"/>
      <c r="K79" s="54"/>
      <c r="L79" s="54"/>
    </row>
    <row r="80" spans="3:12" ht="14.25" customHeight="1">
      <c r="C80" s="44"/>
      <c r="K80" s="54"/>
      <c r="L80" s="54"/>
    </row>
    <row r="81" spans="3:12" ht="14.25" customHeight="1">
      <c r="C81" s="44"/>
      <c r="K81" s="54"/>
      <c r="L81" s="54"/>
    </row>
    <row r="82" spans="3:12" ht="14.25" customHeight="1">
      <c r="C82" s="44"/>
      <c r="K82" s="54"/>
      <c r="L82" s="54"/>
    </row>
    <row r="83" spans="3:12" ht="14.25" customHeight="1">
      <c r="C83" s="44"/>
      <c r="K83" s="54"/>
      <c r="L83" s="54"/>
    </row>
    <row r="84" spans="3:12" ht="14.25" customHeight="1">
      <c r="C84" s="44"/>
      <c r="K84" s="54"/>
      <c r="L84" s="54"/>
    </row>
    <row r="85" spans="3:12" ht="14.25" customHeight="1">
      <c r="C85" s="44"/>
      <c r="K85" s="54"/>
      <c r="L85" s="54"/>
    </row>
    <row r="86" spans="3:12" ht="14.25" customHeight="1">
      <c r="C86" s="44"/>
      <c r="K86" s="54"/>
      <c r="L86" s="54"/>
    </row>
    <row r="87" spans="3:12" ht="14.25" customHeight="1">
      <c r="C87" s="44"/>
      <c r="K87" s="54"/>
      <c r="L87" s="54"/>
    </row>
    <row r="88" spans="3:12" ht="14.25" customHeight="1">
      <c r="C88" s="44"/>
      <c r="K88" s="54"/>
      <c r="L88" s="54"/>
    </row>
    <row r="89" spans="3:12" ht="14.25" customHeight="1">
      <c r="C89" s="44"/>
      <c r="K89" s="54"/>
      <c r="L89" s="54"/>
    </row>
    <row r="90" spans="3:12" ht="14.25" customHeight="1">
      <c r="C90" s="44"/>
      <c r="K90" s="54"/>
      <c r="L90" s="54"/>
    </row>
    <row r="91" spans="3:12" ht="14.25" customHeight="1">
      <c r="C91" s="44"/>
      <c r="K91" s="54"/>
      <c r="L91" s="54"/>
    </row>
    <row r="92" spans="3:12" ht="14.25" customHeight="1">
      <c r="C92" s="44"/>
      <c r="K92" s="54"/>
      <c r="L92" s="54"/>
    </row>
    <row r="93" spans="3:12" ht="14.25" customHeight="1">
      <c r="C93" s="44"/>
      <c r="K93" s="54"/>
      <c r="L93" s="54"/>
    </row>
    <row r="94" spans="3:12" ht="14.25" customHeight="1">
      <c r="C94" s="44"/>
      <c r="K94" s="54"/>
      <c r="L94" s="54"/>
    </row>
    <row r="95" spans="3:12" ht="14.25" customHeight="1">
      <c r="C95" s="44"/>
      <c r="K95" s="54"/>
      <c r="L95" s="54"/>
    </row>
    <row r="96" spans="3:12" ht="14.25" customHeight="1">
      <c r="C96" s="44"/>
      <c r="K96" s="54"/>
      <c r="L96" s="54"/>
    </row>
    <row r="97" spans="3:12" ht="14.25" customHeight="1">
      <c r="C97" s="44"/>
      <c r="K97" s="54"/>
      <c r="L97" s="54"/>
    </row>
    <row r="98" spans="3:12" ht="14.25" customHeight="1">
      <c r="C98" s="44"/>
      <c r="K98" s="54"/>
      <c r="L98" s="54"/>
    </row>
    <row r="99" spans="3:12" ht="14.25" customHeight="1">
      <c r="C99" s="44"/>
      <c r="K99" s="54"/>
      <c r="L99" s="54"/>
    </row>
    <row r="100" spans="3:12" ht="14.25" customHeight="1">
      <c r="C100" s="44"/>
      <c r="K100" s="54"/>
      <c r="L100" s="54"/>
    </row>
    <row r="101" spans="3:12" ht="14.25" customHeight="1">
      <c r="C101" s="44"/>
      <c r="K101" s="54"/>
      <c r="L101" s="54"/>
    </row>
    <row r="102" spans="3:12" ht="14.25" customHeight="1">
      <c r="C102" s="44"/>
      <c r="K102" s="54"/>
      <c r="L102" s="54"/>
    </row>
    <row r="103" spans="3:12" ht="14.25" customHeight="1">
      <c r="C103" s="44"/>
      <c r="K103" s="54"/>
      <c r="L103" s="54"/>
    </row>
    <row r="104" spans="3:12" ht="14.25" customHeight="1">
      <c r="C104" s="44"/>
      <c r="K104" s="54"/>
      <c r="L104" s="54"/>
    </row>
    <row r="105" spans="3:12" ht="14.25" customHeight="1">
      <c r="C105" s="44"/>
      <c r="K105" s="54"/>
      <c r="L105" s="54"/>
    </row>
    <row r="106" spans="3:12" ht="14.25" customHeight="1">
      <c r="C106" s="44"/>
      <c r="K106" s="54"/>
      <c r="L106" s="54"/>
    </row>
    <row r="107" spans="3:12" ht="14.25" customHeight="1">
      <c r="C107" s="44"/>
      <c r="K107" s="54"/>
      <c r="L107" s="54"/>
    </row>
    <row r="108" spans="3:12" ht="14.25" customHeight="1">
      <c r="C108" s="44"/>
      <c r="K108" s="54"/>
      <c r="L108" s="54"/>
    </row>
    <row r="109" spans="3:12" ht="14.25" customHeight="1">
      <c r="C109" s="44"/>
      <c r="K109" s="54"/>
      <c r="L109" s="54"/>
    </row>
    <row r="110" spans="3:12" ht="14.25" customHeight="1">
      <c r="C110" s="44"/>
      <c r="K110" s="54"/>
      <c r="L110" s="54"/>
    </row>
    <row r="111" spans="3:12" ht="14.25" customHeight="1">
      <c r="C111" s="44"/>
      <c r="K111" s="54"/>
      <c r="L111" s="54"/>
    </row>
    <row r="112" spans="3:12" ht="14.25" customHeight="1">
      <c r="C112" s="44"/>
      <c r="K112" s="54"/>
      <c r="L112" s="54"/>
    </row>
    <row r="113" spans="3:12" ht="14.25" customHeight="1">
      <c r="C113" s="44"/>
      <c r="K113" s="54"/>
      <c r="L113" s="54"/>
    </row>
    <row r="114" spans="3:12" ht="14.25" customHeight="1">
      <c r="C114" s="44"/>
      <c r="K114" s="54"/>
      <c r="L114" s="54"/>
    </row>
    <row r="115" spans="3:12" ht="14.25" customHeight="1">
      <c r="C115" s="44"/>
      <c r="K115" s="54"/>
      <c r="L115" s="54"/>
    </row>
    <row r="116" spans="3:12" ht="14.25" customHeight="1">
      <c r="C116" s="44"/>
      <c r="K116" s="54"/>
      <c r="L116" s="54"/>
    </row>
    <row r="117" spans="3:12" ht="14.25" customHeight="1">
      <c r="C117" s="44"/>
      <c r="K117" s="54"/>
      <c r="L117" s="54"/>
    </row>
    <row r="118" spans="3:12" ht="14.25" customHeight="1">
      <c r="C118" s="44"/>
      <c r="K118" s="54"/>
      <c r="L118" s="54"/>
    </row>
    <row r="119" spans="3:12" ht="14.25" customHeight="1">
      <c r="C119" s="44"/>
      <c r="K119" s="54"/>
      <c r="L119" s="54"/>
    </row>
    <row r="120" spans="3:12" ht="14.25" customHeight="1">
      <c r="C120" s="44"/>
      <c r="K120" s="54"/>
      <c r="L120" s="54"/>
    </row>
    <row r="121" spans="3:12" ht="14.25" customHeight="1">
      <c r="C121" s="44"/>
      <c r="K121" s="54"/>
      <c r="L121" s="54"/>
    </row>
    <row r="122" spans="3:12" ht="14.25" customHeight="1">
      <c r="C122" s="44"/>
      <c r="K122" s="54"/>
      <c r="L122" s="54"/>
    </row>
    <row r="123" spans="3:12" ht="14.25" customHeight="1">
      <c r="C123" s="44"/>
      <c r="K123" s="54"/>
      <c r="L123" s="54"/>
    </row>
    <row r="124" spans="3:12" ht="14.25" customHeight="1">
      <c r="C124" s="44"/>
      <c r="K124" s="54"/>
      <c r="L124" s="54"/>
    </row>
    <row r="125" spans="3:12" ht="14.25" customHeight="1">
      <c r="C125" s="44"/>
      <c r="K125" s="54"/>
      <c r="L125" s="54"/>
    </row>
    <row r="126" spans="3:12" ht="14.25" customHeight="1">
      <c r="C126" s="44"/>
      <c r="K126" s="54"/>
      <c r="L126" s="54"/>
    </row>
    <row r="127" spans="3:12" ht="14.25" customHeight="1">
      <c r="C127" s="44"/>
      <c r="K127" s="54"/>
      <c r="L127" s="54"/>
    </row>
    <row r="128" spans="3:12" ht="14.25" customHeight="1">
      <c r="C128" s="44"/>
      <c r="K128" s="54"/>
      <c r="L128" s="54"/>
    </row>
    <row r="129" spans="3:12" ht="14.25" customHeight="1">
      <c r="C129" s="44"/>
      <c r="K129" s="54"/>
      <c r="L129" s="54"/>
    </row>
    <row r="130" spans="3:12" ht="14.25" customHeight="1">
      <c r="C130" s="44"/>
      <c r="K130" s="54"/>
      <c r="L130" s="54"/>
    </row>
    <row r="131" spans="3:12" ht="14.25" customHeight="1">
      <c r="C131" s="44"/>
      <c r="K131" s="54"/>
      <c r="L131" s="54"/>
    </row>
    <row r="132" spans="3:12" ht="14.25" customHeight="1">
      <c r="C132" s="44"/>
      <c r="K132" s="54"/>
      <c r="L132" s="54"/>
    </row>
    <row r="133" spans="3:12" ht="14.25" customHeight="1">
      <c r="C133" s="44"/>
      <c r="K133" s="54"/>
      <c r="L133" s="54"/>
    </row>
    <row r="134" spans="3:12" ht="14.25" customHeight="1">
      <c r="C134" s="44"/>
      <c r="K134" s="54"/>
      <c r="L134" s="54"/>
    </row>
    <row r="135" spans="3:12" ht="14.25" customHeight="1">
      <c r="C135" s="44"/>
      <c r="K135" s="54"/>
      <c r="L135" s="54"/>
    </row>
    <row r="136" spans="3:12" ht="14.25" customHeight="1">
      <c r="C136" s="44"/>
      <c r="K136" s="54"/>
      <c r="L136" s="54"/>
    </row>
    <row r="137" spans="3:12" ht="14.25" customHeight="1">
      <c r="C137" s="44"/>
      <c r="K137" s="54"/>
      <c r="L137" s="54"/>
    </row>
    <row r="138" spans="3:12" ht="14.25" customHeight="1">
      <c r="C138" s="44"/>
      <c r="K138" s="54"/>
      <c r="L138" s="54"/>
    </row>
    <row r="139" spans="3:12" ht="14.25" customHeight="1">
      <c r="C139" s="44"/>
      <c r="K139" s="54"/>
      <c r="L139" s="54"/>
    </row>
    <row r="140" spans="3:12" ht="14.25" customHeight="1">
      <c r="C140" s="44"/>
      <c r="K140" s="54"/>
      <c r="L140" s="54"/>
    </row>
    <row r="141" spans="3:12" ht="14.25" customHeight="1">
      <c r="C141" s="44"/>
      <c r="K141" s="54"/>
      <c r="L141" s="54"/>
    </row>
    <row r="142" spans="3:12" ht="14.25" customHeight="1">
      <c r="C142" s="44"/>
      <c r="K142" s="54"/>
      <c r="L142" s="54"/>
    </row>
    <row r="143" spans="3:12" ht="14.25" customHeight="1">
      <c r="C143" s="44"/>
      <c r="K143" s="54"/>
      <c r="L143" s="54"/>
    </row>
    <row r="144" spans="3:12" ht="14.25" customHeight="1">
      <c r="C144" s="44"/>
      <c r="K144" s="54"/>
      <c r="L144" s="54"/>
    </row>
    <row r="145" spans="3:12" ht="14.25" customHeight="1">
      <c r="C145" s="44"/>
      <c r="K145" s="54"/>
      <c r="L145" s="54"/>
    </row>
    <row r="146" spans="3:12" ht="14.25" customHeight="1">
      <c r="C146" s="44"/>
      <c r="K146" s="54"/>
      <c r="L146" s="54"/>
    </row>
    <row r="147" spans="3:12" ht="14.25" customHeight="1">
      <c r="C147" s="44"/>
      <c r="K147" s="54"/>
      <c r="L147" s="54"/>
    </row>
    <row r="148" spans="3:12" ht="14.25" customHeight="1">
      <c r="C148" s="44"/>
      <c r="K148" s="54"/>
      <c r="L148" s="54"/>
    </row>
    <row r="149" spans="3:12" ht="14.25" customHeight="1">
      <c r="C149" s="44"/>
      <c r="K149" s="54"/>
      <c r="L149" s="54"/>
    </row>
    <row r="150" spans="3:12" ht="14.25" customHeight="1">
      <c r="C150" s="44"/>
      <c r="K150" s="54"/>
      <c r="L150" s="54"/>
    </row>
    <row r="151" spans="3:12" ht="14.25" customHeight="1">
      <c r="C151" s="44"/>
      <c r="K151" s="54"/>
      <c r="L151" s="54"/>
    </row>
    <row r="152" spans="3:12" ht="14.25" customHeight="1">
      <c r="C152" s="44"/>
      <c r="K152" s="54"/>
      <c r="L152" s="54"/>
    </row>
    <row r="153" spans="3:12" ht="14.25" customHeight="1">
      <c r="C153" s="44"/>
      <c r="K153" s="54"/>
      <c r="L153" s="54"/>
    </row>
    <row r="154" spans="3:12" ht="14.25" customHeight="1">
      <c r="C154" s="44"/>
      <c r="K154" s="54"/>
      <c r="L154" s="54"/>
    </row>
    <row r="155" spans="3:12" ht="14.25" customHeight="1">
      <c r="C155" s="44"/>
      <c r="K155" s="54"/>
      <c r="L155" s="54"/>
    </row>
    <row r="156" spans="3:12" ht="14.25" customHeight="1">
      <c r="C156" s="44"/>
      <c r="K156" s="54"/>
      <c r="L156" s="54"/>
    </row>
    <row r="157" spans="3:12" ht="14.25" customHeight="1">
      <c r="C157" s="44"/>
      <c r="K157" s="54"/>
      <c r="L157" s="54"/>
    </row>
    <row r="158" spans="3:12" ht="14.25" customHeight="1">
      <c r="C158" s="44"/>
      <c r="K158" s="54"/>
      <c r="L158" s="54"/>
    </row>
    <row r="159" spans="3:12" ht="14.25" customHeight="1">
      <c r="C159" s="44"/>
      <c r="K159" s="54"/>
      <c r="L159" s="54"/>
    </row>
    <row r="160" spans="3:12" ht="14.25" customHeight="1">
      <c r="C160" s="44"/>
      <c r="K160" s="54"/>
      <c r="L160" s="54"/>
    </row>
    <row r="161" spans="3:12" ht="14.25" customHeight="1">
      <c r="C161" s="44"/>
      <c r="K161" s="54"/>
      <c r="L161" s="54"/>
    </row>
    <row r="162" spans="3:12" ht="14.25" customHeight="1">
      <c r="C162" s="44"/>
      <c r="K162" s="54"/>
      <c r="L162" s="54"/>
    </row>
    <row r="163" spans="3:12" ht="14.25" customHeight="1">
      <c r="C163" s="44"/>
      <c r="K163" s="54"/>
      <c r="L163" s="54"/>
    </row>
    <row r="164" spans="3:12" ht="14.25" customHeight="1">
      <c r="C164" s="44"/>
      <c r="K164" s="54"/>
      <c r="L164" s="54"/>
    </row>
    <row r="165" spans="3:12" ht="14.25" customHeight="1">
      <c r="C165" s="44"/>
      <c r="K165" s="54"/>
      <c r="L165" s="54"/>
    </row>
    <row r="166" spans="3:12" ht="14.25" customHeight="1">
      <c r="C166" s="44"/>
      <c r="K166" s="54"/>
      <c r="L166" s="54"/>
    </row>
    <row r="167" spans="3:12" ht="14.25" customHeight="1">
      <c r="C167" s="44"/>
      <c r="K167" s="54"/>
      <c r="L167" s="54"/>
    </row>
    <row r="168" spans="3:12" ht="14.25" customHeight="1">
      <c r="C168" s="44"/>
      <c r="K168" s="54"/>
      <c r="L168" s="54"/>
    </row>
    <row r="169" spans="3:12" ht="14.25" customHeight="1">
      <c r="C169" s="44"/>
      <c r="K169" s="54"/>
      <c r="L169" s="54"/>
    </row>
    <row r="170" spans="3:12" ht="14.25" customHeight="1">
      <c r="C170" s="44"/>
      <c r="K170" s="54"/>
      <c r="L170" s="54"/>
    </row>
    <row r="171" spans="3:12" ht="14.25" customHeight="1">
      <c r="C171" s="44"/>
      <c r="K171" s="54"/>
      <c r="L171" s="54"/>
    </row>
    <row r="172" spans="3:12" ht="14.25" customHeight="1">
      <c r="C172" s="44"/>
      <c r="K172" s="54"/>
      <c r="L172" s="54"/>
    </row>
    <row r="173" spans="3:12" ht="14.25" customHeight="1">
      <c r="C173" s="44"/>
      <c r="K173" s="54"/>
      <c r="L173" s="54"/>
    </row>
    <row r="174" spans="3:12" ht="14.25" customHeight="1">
      <c r="C174" s="44"/>
      <c r="K174" s="54"/>
      <c r="L174" s="54"/>
    </row>
    <row r="175" spans="3:12" ht="14.25" customHeight="1">
      <c r="C175" s="44"/>
      <c r="K175" s="54"/>
      <c r="L175" s="54"/>
    </row>
    <row r="176" spans="3:12" ht="14.25" customHeight="1">
      <c r="C176" s="44"/>
      <c r="K176" s="54"/>
      <c r="L176" s="54"/>
    </row>
    <row r="177" spans="3:12" ht="14.25" customHeight="1">
      <c r="C177" s="44"/>
      <c r="K177" s="54"/>
      <c r="L177" s="54"/>
    </row>
    <row r="178" spans="3:12" ht="14.25" customHeight="1">
      <c r="C178" s="44"/>
      <c r="K178" s="54"/>
      <c r="L178" s="54"/>
    </row>
    <row r="179" spans="3:12" ht="14.25" customHeight="1">
      <c r="C179" s="44"/>
      <c r="K179" s="54"/>
      <c r="L179" s="54"/>
    </row>
    <row r="180" spans="3:12" ht="14.25" customHeight="1">
      <c r="C180" s="44"/>
      <c r="K180" s="54"/>
      <c r="L180" s="54"/>
    </row>
    <row r="181" spans="3:12" ht="14.25" customHeight="1">
      <c r="C181" s="44"/>
      <c r="K181" s="54"/>
      <c r="L181" s="54"/>
    </row>
    <row r="182" spans="3:12" ht="14.25" customHeight="1">
      <c r="C182" s="44"/>
      <c r="K182" s="54"/>
      <c r="L182" s="54"/>
    </row>
    <row r="183" spans="3:12" ht="14.25" customHeight="1">
      <c r="C183" s="44"/>
      <c r="K183" s="54"/>
      <c r="L183" s="54"/>
    </row>
    <row r="184" spans="3:12" ht="14.25" customHeight="1">
      <c r="C184" s="44"/>
      <c r="K184" s="54"/>
      <c r="L184" s="54"/>
    </row>
    <row r="185" spans="3:12" ht="14.25" customHeight="1">
      <c r="C185" s="44"/>
      <c r="K185" s="54"/>
      <c r="L185" s="54"/>
    </row>
    <row r="186" spans="3:12" ht="14.25" customHeight="1">
      <c r="C186" s="44"/>
      <c r="K186" s="54"/>
      <c r="L186" s="54"/>
    </row>
    <row r="187" spans="3:12" ht="14.25" customHeight="1">
      <c r="C187" s="44"/>
      <c r="K187" s="54"/>
      <c r="L187" s="54"/>
    </row>
    <row r="188" spans="3:12" ht="14.25" customHeight="1">
      <c r="C188" s="44"/>
      <c r="K188" s="54"/>
      <c r="L188" s="54"/>
    </row>
    <row r="189" spans="3:12" ht="14.25" customHeight="1">
      <c r="C189" s="44"/>
      <c r="K189" s="54"/>
      <c r="L189" s="54"/>
    </row>
    <row r="190" spans="3:12" ht="14.25" customHeight="1">
      <c r="C190" s="44"/>
      <c r="K190" s="54"/>
      <c r="L190" s="54"/>
    </row>
    <row r="191" spans="3:12" ht="14.25" customHeight="1">
      <c r="C191" s="44"/>
      <c r="K191" s="54"/>
      <c r="L191" s="54"/>
    </row>
    <row r="192" spans="3:12" ht="14.25" customHeight="1">
      <c r="C192" s="44"/>
      <c r="K192" s="54"/>
      <c r="L192" s="54"/>
    </row>
    <row r="193" spans="3:12" ht="14.25" customHeight="1">
      <c r="C193" s="44"/>
      <c r="K193" s="54"/>
      <c r="L193" s="54"/>
    </row>
    <row r="194" spans="3:12" ht="14.25" customHeight="1">
      <c r="C194" s="44"/>
      <c r="K194" s="54"/>
      <c r="L194" s="54"/>
    </row>
    <row r="195" spans="3:12" ht="14.25" customHeight="1">
      <c r="C195" s="44"/>
      <c r="K195" s="54"/>
      <c r="L195" s="54"/>
    </row>
    <row r="196" spans="3:12" ht="14.25" customHeight="1">
      <c r="C196" s="44"/>
      <c r="K196" s="54"/>
      <c r="L196" s="54"/>
    </row>
    <row r="197" spans="3:12" ht="14.25" customHeight="1">
      <c r="C197" s="44"/>
      <c r="K197" s="54"/>
      <c r="L197" s="54"/>
    </row>
    <row r="198" spans="3:12" ht="14.25" customHeight="1">
      <c r="C198" s="44"/>
      <c r="K198" s="54"/>
      <c r="L198" s="54"/>
    </row>
    <row r="199" spans="3:12" ht="14.25" customHeight="1">
      <c r="C199" s="44"/>
      <c r="K199" s="54"/>
      <c r="L199" s="54"/>
    </row>
    <row r="200" spans="3:12" ht="14.25" customHeight="1">
      <c r="C200" s="44"/>
      <c r="K200" s="54"/>
      <c r="L200" s="54"/>
    </row>
    <row r="201" spans="3:12" ht="14.25" customHeight="1">
      <c r="C201" s="44"/>
      <c r="K201" s="54"/>
      <c r="L201" s="54"/>
    </row>
    <row r="202" spans="3:12" ht="14.25" customHeight="1">
      <c r="C202" s="44"/>
      <c r="K202" s="54"/>
      <c r="L202" s="54"/>
    </row>
    <row r="203" spans="3:12" ht="14.25" customHeight="1">
      <c r="C203" s="44"/>
      <c r="K203" s="54"/>
      <c r="L203" s="54"/>
    </row>
    <row r="204" spans="3:12" ht="14.25" customHeight="1">
      <c r="C204" s="44"/>
      <c r="K204" s="54"/>
      <c r="L204" s="54"/>
    </row>
    <row r="205" spans="3:12" ht="14.25" customHeight="1">
      <c r="C205" s="44"/>
      <c r="K205" s="54"/>
      <c r="L205" s="54"/>
    </row>
    <row r="206" spans="3:12" ht="14.25" customHeight="1">
      <c r="C206" s="44"/>
      <c r="K206" s="54"/>
      <c r="L206" s="54"/>
    </row>
    <row r="207" spans="3:12" ht="14.25" customHeight="1">
      <c r="C207" s="44"/>
      <c r="K207" s="54"/>
      <c r="L207" s="54"/>
    </row>
    <row r="208" spans="3:12" ht="14.25" customHeight="1">
      <c r="C208" s="44"/>
      <c r="K208" s="54"/>
      <c r="L208" s="54"/>
    </row>
    <row r="209" spans="3:12" ht="14.25" customHeight="1">
      <c r="C209" s="44"/>
      <c r="K209" s="54"/>
      <c r="L209" s="54"/>
    </row>
    <row r="210" spans="3:12" ht="14.25" customHeight="1">
      <c r="C210" s="44"/>
      <c r="K210" s="54"/>
      <c r="L210" s="54"/>
    </row>
    <row r="211" spans="3:12" ht="14.25" customHeight="1">
      <c r="C211" s="44"/>
      <c r="K211" s="54"/>
      <c r="L211" s="54"/>
    </row>
    <row r="212" spans="3:12" ht="14.25" customHeight="1">
      <c r="C212" s="44"/>
      <c r="K212" s="54"/>
      <c r="L212" s="54"/>
    </row>
    <row r="213" spans="3:12" ht="14.25" customHeight="1">
      <c r="C213" s="44"/>
      <c r="K213" s="54"/>
      <c r="L213" s="54"/>
    </row>
    <row r="214" spans="3:12" ht="14.25" customHeight="1">
      <c r="C214" s="44"/>
      <c r="K214" s="54"/>
      <c r="L214" s="54"/>
    </row>
    <row r="215" spans="3:12" ht="14.25" customHeight="1">
      <c r="C215" s="44"/>
      <c r="K215" s="54"/>
      <c r="L215" s="54"/>
    </row>
    <row r="216" spans="3:12" ht="14.25" customHeight="1">
      <c r="C216" s="44"/>
      <c r="K216" s="54"/>
      <c r="L216" s="54"/>
    </row>
    <row r="217" spans="3:12" ht="14.25" customHeight="1">
      <c r="C217" s="44"/>
      <c r="K217" s="54"/>
      <c r="L217" s="54"/>
    </row>
    <row r="218" spans="3:12" ht="14.25" customHeight="1">
      <c r="C218" s="44"/>
      <c r="K218" s="54"/>
      <c r="L218" s="54"/>
    </row>
    <row r="219" spans="3:12" ht="14.25" customHeight="1">
      <c r="C219" s="44"/>
      <c r="K219" s="54"/>
      <c r="L219" s="54"/>
    </row>
    <row r="220" spans="3:12" ht="14.25" customHeight="1">
      <c r="C220" s="44"/>
      <c r="K220" s="54"/>
      <c r="L220" s="54"/>
    </row>
    <row r="221" spans="3:12" ht="14.25" customHeight="1">
      <c r="C221" s="44"/>
      <c r="K221" s="54"/>
      <c r="L221" s="54"/>
    </row>
    <row r="222" spans="3:12" ht="14.25" customHeight="1">
      <c r="C222" s="44"/>
      <c r="K222" s="54"/>
      <c r="L222" s="54"/>
    </row>
    <row r="223" spans="3:12" ht="14.25" customHeight="1">
      <c r="C223" s="44"/>
      <c r="K223" s="54"/>
      <c r="L223" s="54"/>
    </row>
    <row r="224" spans="3:12" ht="14.25" customHeight="1">
      <c r="C224" s="44"/>
      <c r="K224" s="54"/>
      <c r="L224" s="54"/>
    </row>
    <row r="225" spans="3:12" ht="14.25" customHeight="1">
      <c r="C225" s="44"/>
      <c r="K225" s="54"/>
      <c r="L225" s="54"/>
    </row>
    <row r="226" spans="3:12" ht="14.25" customHeight="1">
      <c r="C226" s="44"/>
      <c r="K226" s="54"/>
      <c r="L226" s="54"/>
    </row>
    <row r="227" spans="3:12" ht="14.25" customHeight="1">
      <c r="C227" s="44"/>
      <c r="K227" s="54"/>
      <c r="L227" s="54"/>
    </row>
    <row r="228" spans="3:12" ht="14.25" customHeight="1">
      <c r="C228" s="44"/>
      <c r="K228" s="54"/>
      <c r="L228" s="54"/>
    </row>
    <row r="229" spans="3:12" ht="14.25" customHeight="1">
      <c r="C229" s="44"/>
      <c r="K229" s="54"/>
      <c r="L229" s="54"/>
    </row>
    <row r="230" spans="3:12" ht="14.25" customHeight="1">
      <c r="C230" s="44"/>
      <c r="K230" s="54"/>
      <c r="L230" s="54"/>
    </row>
    <row r="231" spans="3:12" ht="14.25" customHeight="1">
      <c r="C231" s="44"/>
      <c r="K231" s="54"/>
      <c r="L231" s="54"/>
    </row>
    <row r="232" spans="3:12" ht="14.25" customHeight="1">
      <c r="C232" s="44"/>
      <c r="K232" s="54"/>
      <c r="L232" s="54"/>
    </row>
    <row r="233" spans="3:12" ht="14.25" customHeight="1">
      <c r="C233" s="44"/>
      <c r="K233" s="54"/>
      <c r="L233" s="54"/>
    </row>
    <row r="234" spans="3:12" ht="14.25" customHeight="1">
      <c r="C234" s="44"/>
      <c r="K234" s="54"/>
      <c r="L234" s="54"/>
    </row>
    <row r="235" spans="3:12" ht="15.75" customHeight="1"/>
    <row r="236" spans="3:12" ht="15.75" customHeight="1"/>
    <row r="237" spans="3:12" ht="15.75" customHeight="1"/>
    <row r="238" spans="3:12" ht="15.75" customHeight="1"/>
    <row r="239" spans="3:12" ht="15.75" customHeight="1"/>
    <row r="240" spans="3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sortState xmlns:xlrd2="http://schemas.microsoft.com/office/spreadsheetml/2017/richdata2" ref="C3:N25">
    <sortCondition ref="J3:J25"/>
    <sortCondition ref="K3:K25"/>
  </sortState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893"/>
  <sheetViews>
    <sheetView workbookViewId="0">
      <pane ySplit="1" topLeftCell="A2" activePane="bottomLeft" state="frozen"/>
      <selection pane="bottomLeft" activeCell="P13" sqref="P13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6" ht="14.25" customHeight="1">
      <c r="A1" s="100" t="s">
        <v>721</v>
      </c>
      <c r="B1" s="101" t="s">
        <v>722</v>
      </c>
      <c r="C1" s="101" t="s">
        <v>723</v>
      </c>
      <c r="D1" s="101" t="s">
        <v>724</v>
      </c>
      <c r="E1" s="101"/>
      <c r="F1" s="101" t="s">
        <v>725</v>
      </c>
      <c r="G1" s="101" t="s">
        <v>1</v>
      </c>
      <c r="H1" s="101" t="s">
        <v>3</v>
      </c>
      <c r="I1" s="101" t="s">
        <v>678</v>
      </c>
      <c r="J1" s="101" t="s">
        <v>2</v>
      </c>
      <c r="K1" s="101" t="s">
        <v>5</v>
      </c>
      <c r="L1" s="102" t="s">
        <v>679</v>
      </c>
      <c r="M1" s="101" t="s">
        <v>680</v>
      </c>
      <c r="N1" s="103" t="s">
        <v>726</v>
      </c>
      <c r="O1" s="103" t="s">
        <v>727</v>
      </c>
    </row>
    <row r="2" spans="1:16" ht="14.25" customHeight="1">
      <c r="A2" s="104"/>
      <c r="B2" s="105"/>
      <c r="C2" s="105"/>
      <c r="D2" s="106"/>
      <c r="E2" s="106"/>
      <c r="F2" s="51">
        <v>656</v>
      </c>
      <c r="G2" s="77" t="str">
        <f>+VLOOKUP(F2,Participants!$A$1:$F$798,2,FALSE)</f>
        <v>Tiernan McCullough</v>
      </c>
      <c r="H2" s="77" t="str">
        <f>+VLOOKUP(F2,Participants!$A$1:$F$798,4,FALSE)</f>
        <v>SJS</v>
      </c>
      <c r="I2" s="77" t="str">
        <f>+VLOOKUP(F2,Participants!$A$1:$F$798,5,FALSE)</f>
        <v>M</v>
      </c>
      <c r="J2" s="77">
        <f>+VLOOKUP(F2,Participants!$A$1:$F$798,3,FALSE)</f>
        <v>8</v>
      </c>
      <c r="K2" s="12" t="str">
        <f>+VLOOKUP(F2,Participants!$A$1:$G$798,7,FALSE)</f>
        <v>VARSITY BOYS</v>
      </c>
      <c r="L2" s="107">
        <v>1</v>
      </c>
      <c r="M2" s="77">
        <v>10</v>
      </c>
      <c r="N2" s="108">
        <v>31</v>
      </c>
      <c r="O2" s="108">
        <v>0</v>
      </c>
    </row>
    <row r="3" spans="1:16" ht="14.25" customHeight="1">
      <c r="A3" s="109"/>
      <c r="B3" s="110"/>
      <c r="C3" s="110"/>
      <c r="D3" s="111"/>
      <c r="E3" s="111"/>
      <c r="F3" s="106">
        <v>617</v>
      </c>
      <c r="G3" s="77" t="str">
        <f>+VLOOKUP(F3,Participants!$A$1:$F$798,2,FALSE)</f>
        <v>Jack Kandravy</v>
      </c>
      <c r="H3" s="77" t="str">
        <f>+VLOOKUP(F3,Participants!$A$1:$F$798,4,FALSE)</f>
        <v>BTA</v>
      </c>
      <c r="I3" s="77" t="str">
        <f>+VLOOKUP(F3,Participants!$A$1:$F$798,5,FALSE)</f>
        <v>M</v>
      </c>
      <c r="J3" s="77">
        <f>+VLOOKUP(F3,Participants!$A$1:$F$798,3,FALSE)</f>
        <v>8</v>
      </c>
      <c r="K3" s="12" t="str">
        <f>+VLOOKUP(F3,Participants!$A$1:$G$798,7,FALSE)</f>
        <v>VARSITY BOYS</v>
      </c>
      <c r="L3" s="162">
        <v>2</v>
      </c>
      <c r="M3" s="77">
        <v>8</v>
      </c>
      <c r="N3" s="108">
        <v>30</v>
      </c>
      <c r="O3" s="108">
        <v>3</v>
      </c>
    </row>
    <row r="4" spans="1:16" ht="14.25" customHeight="1">
      <c r="A4" s="104"/>
      <c r="B4" s="105"/>
      <c r="C4" s="105"/>
      <c r="D4" s="106"/>
      <c r="E4" s="106"/>
      <c r="F4" s="111">
        <v>614</v>
      </c>
      <c r="G4" s="71" t="str">
        <f>+VLOOKUP(F4,Participants!$A$1:$F$798,2,FALSE)</f>
        <v>Jacob Bridgeman</v>
      </c>
      <c r="H4" s="71" t="str">
        <f>+VLOOKUP(F4,Participants!$A$1:$F$798,4,FALSE)</f>
        <v>BTA</v>
      </c>
      <c r="I4" s="71" t="str">
        <f>+VLOOKUP(F4,Participants!$A$1:$F$798,5,FALSE)</f>
        <v>M</v>
      </c>
      <c r="J4" s="71">
        <f>+VLOOKUP(F4,Participants!$A$1:$F$798,3,FALSE)</f>
        <v>8</v>
      </c>
      <c r="K4" s="12" t="str">
        <f>+VLOOKUP(F4,Participants!$A$1:$G$798,7,FALSE)</f>
        <v>VARSITY BOYS</v>
      </c>
      <c r="L4" s="161">
        <v>3</v>
      </c>
      <c r="M4" s="71">
        <v>6</v>
      </c>
      <c r="N4" s="51">
        <v>28</v>
      </c>
      <c r="O4" s="51">
        <v>10</v>
      </c>
    </row>
    <row r="5" spans="1:16" ht="14.25" customHeight="1">
      <c r="A5" s="109"/>
      <c r="B5" s="110"/>
      <c r="C5" s="110"/>
      <c r="D5" s="111"/>
      <c r="E5" s="111"/>
      <c r="F5" s="111">
        <v>1210</v>
      </c>
      <c r="G5" s="71" t="str">
        <f>+VLOOKUP(F5,Participants!$A$1:$F$798,2,FALSE)</f>
        <v>Matthew Conley</v>
      </c>
      <c r="H5" s="71" t="str">
        <f>+VLOOKUP(F5,Participants!$A$1:$F$798,4,FALSE)</f>
        <v>AAC</v>
      </c>
      <c r="I5" s="71" t="str">
        <f>+VLOOKUP(F5,Participants!$A$1:$F$798,5,FALSE)</f>
        <v>M</v>
      </c>
      <c r="J5" s="71">
        <f>+VLOOKUP(F5,Participants!$A$1:$F$798,3,FALSE)</f>
        <v>7</v>
      </c>
      <c r="K5" s="12" t="str">
        <f>+VLOOKUP(F5,Participants!$A$1:$G$798,7,FALSE)</f>
        <v>VARSITY BOYS</v>
      </c>
      <c r="L5" s="112">
        <v>4</v>
      </c>
      <c r="M5" s="71">
        <v>5</v>
      </c>
      <c r="N5" s="51">
        <v>26</v>
      </c>
      <c r="O5" s="51"/>
    </row>
    <row r="6" spans="1:16" ht="14.25" customHeight="1">
      <c r="A6" s="104"/>
      <c r="B6" s="105"/>
      <c r="C6" s="105"/>
      <c r="D6" s="106"/>
      <c r="E6" s="106"/>
      <c r="F6" s="111">
        <v>698</v>
      </c>
      <c r="G6" s="71" t="str">
        <f>+VLOOKUP(F6,Participants!$A$1:$F$798,2,FALSE)</f>
        <v>Dexter Wyant</v>
      </c>
      <c r="H6" s="71" t="str">
        <f>+VLOOKUP(F6,Participants!$A$1:$F$798,4,FALSE)</f>
        <v>KIL</v>
      </c>
      <c r="I6" s="71" t="str">
        <f>+VLOOKUP(F6,Participants!$A$1:$F$798,5,FALSE)</f>
        <v>M</v>
      </c>
      <c r="J6" s="71">
        <f>+VLOOKUP(F6,Participants!$A$1:$F$798,3,FALSE)</f>
        <v>8</v>
      </c>
      <c r="K6" s="12" t="str">
        <f>+VLOOKUP(F6,Participants!$A$1:$G$798,7,FALSE)</f>
        <v>VARSITY BOYS</v>
      </c>
      <c r="L6" s="161">
        <v>5</v>
      </c>
      <c r="M6" s="71">
        <v>4</v>
      </c>
      <c r="N6" s="51">
        <v>22</v>
      </c>
      <c r="O6" s="51">
        <v>0</v>
      </c>
    </row>
    <row r="7" spans="1:16" ht="14.25" customHeight="1">
      <c r="A7" s="104"/>
      <c r="B7" s="105"/>
      <c r="C7" s="105"/>
      <c r="D7" s="106"/>
      <c r="E7" s="106"/>
      <c r="F7" s="111"/>
      <c r="G7" s="71"/>
      <c r="H7" s="71"/>
      <c r="I7" s="71"/>
      <c r="J7" s="71"/>
      <c r="K7" s="12"/>
      <c r="L7" s="161"/>
      <c r="M7" s="71"/>
      <c r="N7" s="51"/>
      <c r="O7" s="51"/>
    </row>
    <row r="8" spans="1:16" ht="14.25" customHeight="1">
      <c r="A8" s="109"/>
      <c r="B8" s="110"/>
      <c r="C8" s="110"/>
      <c r="D8" s="111"/>
      <c r="E8" s="111"/>
      <c r="F8" s="106">
        <v>620</v>
      </c>
      <c r="G8" s="77" t="str">
        <f>+VLOOKUP(F8,Participants!$A$1:$F$798,2,FALSE)</f>
        <v>Maggie Tatar</v>
      </c>
      <c r="H8" s="77" t="str">
        <f>+VLOOKUP(F8,Participants!$A$1:$F$798,4,FALSE)</f>
        <v>BTA</v>
      </c>
      <c r="I8" s="77" t="str">
        <f>+VLOOKUP(F8,Participants!$A$1:$F$798,5,FALSE)</f>
        <v>F</v>
      </c>
      <c r="J8" s="77">
        <f>+VLOOKUP(F8,Participants!$A$1:$F$798,3,FALSE)</f>
        <v>8</v>
      </c>
      <c r="K8" s="12" t="str">
        <f>+VLOOKUP(F8,Participants!$A$1:$G$798,7,FALSE)</f>
        <v>VARSITY GIRLS</v>
      </c>
      <c r="L8" s="162">
        <v>1</v>
      </c>
      <c r="M8" s="77">
        <v>10</v>
      </c>
      <c r="N8" s="108">
        <v>28</v>
      </c>
      <c r="O8" s="108">
        <v>8</v>
      </c>
    </row>
    <row r="9" spans="1:16" ht="14.25" customHeight="1">
      <c r="A9" s="104"/>
      <c r="B9" s="105"/>
      <c r="C9" s="105"/>
      <c r="D9" s="106"/>
      <c r="E9" s="106"/>
      <c r="F9" s="111">
        <v>1447</v>
      </c>
      <c r="G9" s="71" t="str">
        <f>+VLOOKUP(F9,Participants!$A$1:$F$798,2,FALSE)</f>
        <v>Jordyn Kunselman</v>
      </c>
      <c r="H9" s="71" t="str">
        <f>+VLOOKUP(F9,Participants!$A$1:$F$798,4,FALSE)</f>
        <v>SSPP</v>
      </c>
      <c r="I9" s="71" t="str">
        <f>+VLOOKUP(F9,Participants!$A$1:$F$798,5,FALSE)</f>
        <v>F</v>
      </c>
      <c r="J9" s="71">
        <f>+VLOOKUP(F9,Participants!$A$1:$F$798,3,FALSE)</f>
        <v>8</v>
      </c>
      <c r="K9" s="12" t="str">
        <f>+VLOOKUP(F9,Participants!$A$1:$G$798,7,FALSE)</f>
        <v>VARSITY GIRLS</v>
      </c>
      <c r="L9" s="161">
        <f t="shared" ref="L9:L18" si="0">L8+1</f>
        <v>2</v>
      </c>
      <c r="M9" s="71">
        <v>8</v>
      </c>
      <c r="N9" s="51">
        <v>27</v>
      </c>
      <c r="O9" s="51">
        <v>10</v>
      </c>
    </row>
    <row r="10" spans="1:16" ht="14.25" customHeight="1">
      <c r="A10" s="109"/>
      <c r="B10" s="110"/>
      <c r="C10" s="110"/>
      <c r="D10" s="111"/>
      <c r="E10" s="111"/>
      <c r="F10" s="111">
        <v>1439</v>
      </c>
      <c r="G10" s="71" t="str">
        <f>+VLOOKUP(F10,Participants!$A$1:$F$798,2,FALSE)</f>
        <v>Grace Kenney</v>
      </c>
      <c r="H10" s="71" t="str">
        <f>+VLOOKUP(F10,Participants!$A$1:$F$798,4,FALSE)</f>
        <v>SSPP</v>
      </c>
      <c r="I10" s="71" t="str">
        <f>+VLOOKUP(F10,Participants!$A$1:$F$798,5,FALSE)</f>
        <v>F</v>
      </c>
      <c r="J10" s="71">
        <f>+VLOOKUP(F10,Participants!$A$1:$F$798,3,FALSE)</f>
        <v>8</v>
      </c>
      <c r="K10" s="12" t="str">
        <f>+VLOOKUP(F10,Participants!$A$1:$G$798,7,FALSE)</f>
        <v>VARSITY GIRLS</v>
      </c>
      <c r="L10" s="161">
        <f t="shared" si="0"/>
        <v>3</v>
      </c>
      <c r="M10" s="71">
        <v>6</v>
      </c>
      <c r="N10" s="51">
        <v>27</v>
      </c>
      <c r="O10" s="51">
        <v>7</v>
      </c>
    </row>
    <row r="11" spans="1:16" ht="14.25" customHeight="1">
      <c r="A11" s="104"/>
      <c r="B11" s="105"/>
      <c r="C11" s="105"/>
      <c r="D11" s="106"/>
      <c r="E11" s="106"/>
      <c r="F11" s="111">
        <v>667</v>
      </c>
      <c r="G11" s="71" t="str">
        <f>+VLOOKUP(F11,Participants!$A$1:$F$798,2,FALSE)</f>
        <v>Kassidy Flynn</v>
      </c>
      <c r="H11" s="71" t="str">
        <f>+VLOOKUP(F11,Participants!$A$1:$F$798,4,FALSE)</f>
        <v>KIL</v>
      </c>
      <c r="I11" s="71" t="str">
        <f>+VLOOKUP(F11,Participants!$A$1:$F$798,5,FALSE)</f>
        <v>F</v>
      </c>
      <c r="J11" s="71">
        <f>+VLOOKUP(F11,Participants!$A$1:$F$798,3,FALSE)</f>
        <v>8</v>
      </c>
      <c r="K11" s="12" t="str">
        <f>+VLOOKUP(F11,Participants!$A$1:$G$798,7,FALSE)</f>
        <v>VARSITY GIRLS</v>
      </c>
      <c r="L11" s="161">
        <f t="shared" si="0"/>
        <v>4</v>
      </c>
      <c r="M11" s="71">
        <v>5</v>
      </c>
      <c r="N11" s="51">
        <v>26</v>
      </c>
      <c r="O11" s="51">
        <v>4</v>
      </c>
    </row>
    <row r="12" spans="1:16" ht="14.25" customHeight="1">
      <c r="A12" s="109"/>
      <c r="B12" s="110"/>
      <c r="C12" s="110"/>
      <c r="D12" s="111"/>
      <c r="E12" s="111"/>
      <c r="F12" s="51">
        <v>619</v>
      </c>
      <c r="G12" s="77" t="str">
        <f>+VLOOKUP(F12,Participants!$A$1:$F$798,2,FALSE)</f>
        <v>Erika Mitchell</v>
      </c>
      <c r="H12" s="77" t="str">
        <f>+VLOOKUP(F12,Participants!$A$1:$F$798,4,FALSE)</f>
        <v>BTA</v>
      </c>
      <c r="I12" s="77" t="str">
        <f>+VLOOKUP(F12,Participants!$A$1:$F$798,5,FALSE)</f>
        <v>F</v>
      </c>
      <c r="J12" s="77">
        <f>+VLOOKUP(F12,Participants!$A$1:$F$798,3,FALSE)</f>
        <v>8</v>
      </c>
      <c r="K12" s="12" t="str">
        <f>+VLOOKUP(F12,Participants!$A$1:$G$798,7,FALSE)</f>
        <v>VARSITY GIRLS</v>
      </c>
      <c r="L12" s="161">
        <f t="shared" si="0"/>
        <v>5</v>
      </c>
      <c r="M12" s="77">
        <v>4</v>
      </c>
      <c r="N12" s="108">
        <v>25</v>
      </c>
      <c r="O12" s="108">
        <v>6</v>
      </c>
      <c r="P12" t="s">
        <v>1071</v>
      </c>
    </row>
    <row r="13" spans="1:16" ht="14.25" customHeight="1">
      <c r="A13" s="104"/>
      <c r="B13" s="105"/>
      <c r="C13" s="105"/>
      <c r="D13" s="106"/>
      <c r="E13" s="106"/>
      <c r="F13" s="51">
        <v>647</v>
      </c>
      <c r="G13" s="71" t="str">
        <f>+VLOOKUP(F13,Participants!$A$1:$F$798,2,FALSE)</f>
        <v>Maggie Killian</v>
      </c>
      <c r="H13" s="71" t="str">
        <f>+VLOOKUP(F13,Participants!$A$1:$F$798,4,FALSE)</f>
        <v>SJS</v>
      </c>
      <c r="I13" s="71" t="str">
        <f>+VLOOKUP(F13,Participants!$A$1:$F$798,5,FALSE)</f>
        <v>F</v>
      </c>
      <c r="J13" s="71">
        <f>+VLOOKUP(F13,Participants!$A$1:$F$798,3,FALSE)</f>
        <v>7</v>
      </c>
      <c r="K13" s="12" t="str">
        <f>+VLOOKUP(F13,Participants!$A$1:$G$798,7,FALSE)</f>
        <v>VARSITY GIRLS</v>
      </c>
      <c r="L13" s="161">
        <f t="shared" si="0"/>
        <v>6</v>
      </c>
      <c r="M13" s="71">
        <v>3</v>
      </c>
      <c r="N13" s="51">
        <v>25</v>
      </c>
      <c r="O13" s="51">
        <v>6</v>
      </c>
    </row>
    <row r="14" spans="1:16" ht="14.25" customHeight="1">
      <c r="A14" s="109"/>
      <c r="B14" s="110"/>
      <c r="C14" s="110"/>
      <c r="D14" s="111"/>
      <c r="E14" s="111"/>
      <c r="F14" s="106">
        <v>1436</v>
      </c>
      <c r="G14" s="77" t="str">
        <f>+VLOOKUP(F14,Participants!$A$1:$F$798,2,FALSE)</f>
        <v>Abigail Getch</v>
      </c>
      <c r="H14" s="77" t="str">
        <f>+VLOOKUP(F14,Participants!$A$1:$F$798,4,FALSE)</f>
        <v>SSPP</v>
      </c>
      <c r="I14" s="77" t="str">
        <f>+VLOOKUP(F14,Participants!$A$1:$F$798,5,FALSE)</f>
        <v>F</v>
      </c>
      <c r="J14" s="77">
        <f>+VLOOKUP(F14,Participants!$A$1:$F$798,3,FALSE)</f>
        <v>8</v>
      </c>
      <c r="K14" s="12" t="str">
        <f>+VLOOKUP(F14,Participants!$A$1:$G$798,7,FALSE)</f>
        <v>VARSITY GIRLS</v>
      </c>
      <c r="L14" s="161">
        <f t="shared" si="0"/>
        <v>7</v>
      </c>
      <c r="M14" s="77">
        <v>2</v>
      </c>
      <c r="N14" s="108">
        <v>25</v>
      </c>
      <c r="O14" s="108">
        <v>1</v>
      </c>
    </row>
    <row r="15" spans="1:16" ht="14.25" customHeight="1">
      <c r="A15" s="104"/>
      <c r="B15" s="105"/>
      <c r="C15" s="105"/>
      <c r="D15" s="106"/>
      <c r="E15" s="106"/>
      <c r="F15" s="106">
        <v>616</v>
      </c>
      <c r="G15" s="77" t="str">
        <f>+VLOOKUP(F15,Participants!$A$1:$F$798,2,FALSE)</f>
        <v>Allie Gruseck</v>
      </c>
      <c r="H15" s="77" t="str">
        <f>+VLOOKUP(F15,Participants!$A$1:$F$798,4,FALSE)</f>
        <v>BTA</v>
      </c>
      <c r="I15" s="77" t="str">
        <f>+VLOOKUP(F15,Participants!$A$1:$F$798,5,FALSE)</f>
        <v>F</v>
      </c>
      <c r="J15" s="77">
        <f>+VLOOKUP(F15,Participants!$A$1:$F$798,3,FALSE)</f>
        <v>8</v>
      </c>
      <c r="K15" s="12" t="str">
        <f>+VLOOKUP(F15,Participants!$A$1:$G$798,7,FALSE)</f>
        <v>VARSITY GIRLS</v>
      </c>
      <c r="L15" s="161">
        <f t="shared" si="0"/>
        <v>8</v>
      </c>
      <c r="M15" s="77">
        <v>1</v>
      </c>
      <c r="N15" s="108">
        <v>24</v>
      </c>
      <c r="O15" s="108">
        <v>1</v>
      </c>
    </row>
    <row r="16" spans="1:16" ht="14.25" customHeight="1">
      <c r="A16" s="109"/>
      <c r="B16" s="110"/>
      <c r="C16" s="110"/>
      <c r="D16" s="111"/>
      <c r="E16" s="111"/>
      <c r="F16" s="106">
        <v>701</v>
      </c>
      <c r="G16" s="77" t="str">
        <f>+VLOOKUP(F16,Participants!$A$1:$F$798,2,FALSE)</f>
        <v>Natalie Morris</v>
      </c>
      <c r="H16" s="77" t="str">
        <f>+VLOOKUP(F16,Participants!$A$1:$F$798,4,FALSE)</f>
        <v>KIL</v>
      </c>
      <c r="I16" s="77" t="str">
        <f>+VLOOKUP(F16,Participants!$A$1:$F$798,5,FALSE)</f>
        <v>F</v>
      </c>
      <c r="J16" s="77">
        <f>+VLOOKUP(F16,Participants!$A$1:$F$798,3,FALSE)</f>
        <v>8</v>
      </c>
      <c r="K16" s="12" t="str">
        <f>+VLOOKUP(F16,Participants!$A$1:$G$798,7,FALSE)</f>
        <v>VARSITY GIRLS</v>
      </c>
      <c r="L16" s="161">
        <f t="shared" si="0"/>
        <v>9</v>
      </c>
      <c r="M16" s="77"/>
      <c r="N16" s="108">
        <v>24</v>
      </c>
      <c r="O16" s="108">
        <v>0</v>
      </c>
    </row>
    <row r="17" spans="1:26" ht="14.25" customHeight="1">
      <c r="A17" s="104"/>
      <c r="B17" s="105"/>
      <c r="C17" s="105"/>
      <c r="D17" s="106"/>
      <c r="E17" s="106"/>
      <c r="F17" s="106">
        <v>695</v>
      </c>
      <c r="G17" s="77" t="str">
        <f>+VLOOKUP(F17,Participants!$A$1:$F$798,2,FALSE)</f>
        <v>Gracie Plastino</v>
      </c>
      <c r="H17" s="77" t="str">
        <f>+VLOOKUP(F17,Participants!$A$1:$F$798,4,FALSE)</f>
        <v>KIL</v>
      </c>
      <c r="I17" s="77" t="str">
        <f>+VLOOKUP(F17,Participants!$A$1:$F$798,5,FALSE)</f>
        <v>F</v>
      </c>
      <c r="J17" s="77">
        <f>+VLOOKUP(F17,Participants!$A$1:$F$798,3,FALSE)</f>
        <v>8</v>
      </c>
      <c r="K17" s="12" t="str">
        <f>+VLOOKUP(F17,Participants!$A$1:$G$798,7,FALSE)</f>
        <v>VARSITY GIRLS</v>
      </c>
      <c r="L17" s="161">
        <f t="shared" si="0"/>
        <v>10</v>
      </c>
      <c r="M17" s="77"/>
      <c r="N17" s="108">
        <v>22</v>
      </c>
      <c r="O17" s="108">
        <v>11</v>
      </c>
    </row>
    <row r="18" spans="1:26" ht="14.25" customHeight="1">
      <c r="A18" s="109"/>
      <c r="B18" s="110"/>
      <c r="C18" s="110"/>
      <c r="D18" s="111"/>
      <c r="E18" s="111"/>
      <c r="F18" s="51">
        <v>670</v>
      </c>
      <c r="G18" s="71" t="str">
        <f>+VLOOKUP(F18,Participants!$A$1:$F$798,2,FALSE)</f>
        <v>isabella windfelder</v>
      </c>
      <c r="H18" s="71" t="str">
        <f>+VLOOKUP(F18,Participants!$A$1:$F$798,4,FALSE)</f>
        <v>KIL</v>
      </c>
      <c r="I18" s="71" t="str">
        <f>+VLOOKUP(F18,Participants!$A$1:$F$798,5,FALSE)</f>
        <v>F</v>
      </c>
      <c r="J18" s="71">
        <f>+VLOOKUP(F18,Participants!$A$1:$F$798,3,FALSE)</f>
        <v>7</v>
      </c>
      <c r="K18" s="12" t="str">
        <f>+VLOOKUP(F18,Participants!$A$1:$G$798,7,FALSE)</f>
        <v>VARSITY GIRLS</v>
      </c>
      <c r="L18" s="161">
        <f t="shared" si="0"/>
        <v>11</v>
      </c>
      <c r="M18" s="71"/>
      <c r="N18" s="51">
        <v>19</v>
      </c>
      <c r="O18" s="51">
        <v>2</v>
      </c>
    </row>
    <row r="19" spans="1:26" ht="14.25" customHeight="1">
      <c r="A19" s="11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26" ht="14.25" customHeight="1">
      <c r="A20" s="11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26" ht="14.25" customHeight="1">
      <c r="A21" s="11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26" ht="14.25" customHeight="1">
      <c r="A22" s="114"/>
      <c r="B22" s="57" t="s">
        <v>8</v>
      </c>
      <c r="C22" s="57" t="s">
        <v>16</v>
      </c>
      <c r="D22" s="57" t="s">
        <v>19</v>
      </c>
      <c r="E22" s="57" t="s">
        <v>24</v>
      </c>
      <c r="F22" s="57" t="s">
        <v>27</v>
      </c>
      <c r="G22" s="57" t="s">
        <v>30</v>
      </c>
      <c r="H22" s="57" t="s">
        <v>33</v>
      </c>
      <c r="I22" s="57" t="s">
        <v>36</v>
      </c>
      <c r="J22" s="57" t="s">
        <v>39</v>
      </c>
      <c r="K22" s="57" t="s">
        <v>42</v>
      </c>
      <c r="L22" s="57" t="s">
        <v>45</v>
      </c>
      <c r="M22" s="57" t="s">
        <v>48</v>
      </c>
      <c r="N22" s="57" t="s">
        <v>51</v>
      </c>
      <c r="O22" s="57" t="s">
        <v>54</v>
      </c>
      <c r="P22" s="57" t="s">
        <v>57</v>
      </c>
      <c r="Q22" s="57" t="s">
        <v>60</v>
      </c>
      <c r="R22" s="57" t="s">
        <v>63</v>
      </c>
      <c r="S22" s="57" t="s">
        <v>66</v>
      </c>
      <c r="T22" s="57" t="s">
        <v>11</v>
      </c>
      <c r="U22" s="57" t="s">
        <v>71</v>
      </c>
      <c r="V22" s="57" t="s">
        <v>74</v>
      </c>
      <c r="W22" s="57" t="s">
        <v>77</v>
      </c>
      <c r="X22" s="57" t="s">
        <v>80</v>
      </c>
      <c r="Y22" s="57" t="s">
        <v>83</v>
      </c>
      <c r="Z22" s="58" t="s">
        <v>681</v>
      </c>
    </row>
    <row r="23" spans="1:26" ht="14.25" customHeight="1">
      <c r="A23" s="114"/>
    </row>
    <row r="24" spans="1:26" ht="14.25" customHeight="1">
      <c r="A24" s="114"/>
    </row>
    <row r="25" spans="1:26" ht="14.25" customHeight="1">
      <c r="A25" s="114" t="s">
        <v>139</v>
      </c>
      <c r="B25" s="7">
        <f t="shared" ref="B25:K26" si="1">+SUMIFS($M$1:$M$18,$K$1:$K$18,$A25,$H$1:$H$18,B$22)</f>
        <v>0</v>
      </c>
      <c r="C25" s="7">
        <f t="shared" si="1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7">
        <f t="shared" si="1"/>
        <v>15</v>
      </c>
      <c r="H25" s="7">
        <f t="shared" si="1"/>
        <v>0</v>
      </c>
      <c r="I25" s="7">
        <f t="shared" si="1"/>
        <v>0</v>
      </c>
      <c r="J25" s="7">
        <f t="shared" si="1"/>
        <v>0</v>
      </c>
      <c r="K25" s="7">
        <f t="shared" si="1"/>
        <v>0</v>
      </c>
      <c r="L25" s="7">
        <f t="shared" ref="L25:Y26" si="2">+SUMIFS($M$1:$M$18,$K$1:$K$18,$A25,$H$1:$H$18,L$22)</f>
        <v>0</v>
      </c>
      <c r="M25" s="7">
        <f t="shared" si="2"/>
        <v>3</v>
      </c>
      <c r="N25" s="7">
        <f t="shared" si="2"/>
        <v>0</v>
      </c>
      <c r="O25" s="7">
        <f t="shared" si="2"/>
        <v>5</v>
      </c>
      <c r="P25" s="7">
        <f t="shared" si="2"/>
        <v>0</v>
      </c>
      <c r="Q25" s="7">
        <f t="shared" si="2"/>
        <v>0</v>
      </c>
      <c r="R25" s="7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16</v>
      </c>
      <c r="X25" s="7">
        <f t="shared" si="2"/>
        <v>0</v>
      </c>
      <c r="Y25" s="7">
        <f t="shared" si="2"/>
        <v>0</v>
      </c>
      <c r="Z25" s="7">
        <f t="shared" ref="Z25:Z26" si="3">SUM(C25:Y25)</f>
        <v>39</v>
      </c>
    </row>
    <row r="26" spans="1:26" ht="14.25" customHeight="1">
      <c r="A26" s="114" t="s">
        <v>137</v>
      </c>
      <c r="B26" s="7">
        <f t="shared" si="1"/>
        <v>5</v>
      </c>
      <c r="C26" s="7">
        <f t="shared" si="1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14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2"/>
        <v>0</v>
      </c>
      <c r="M26" s="7">
        <f t="shared" si="2"/>
        <v>10</v>
      </c>
      <c r="N26" s="7">
        <f t="shared" si="2"/>
        <v>0</v>
      </c>
      <c r="O26" s="7">
        <f t="shared" si="2"/>
        <v>4</v>
      </c>
      <c r="P26" s="7">
        <f t="shared" si="2"/>
        <v>0</v>
      </c>
      <c r="Q26" s="7">
        <f t="shared" si="2"/>
        <v>0</v>
      </c>
      <c r="R26" s="7">
        <f t="shared" si="2"/>
        <v>0</v>
      </c>
      <c r="S26" s="7">
        <f t="shared" si="2"/>
        <v>0</v>
      </c>
      <c r="T26" s="7">
        <f t="shared" si="2"/>
        <v>0</v>
      </c>
      <c r="U26" s="7">
        <f t="shared" si="2"/>
        <v>0</v>
      </c>
      <c r="V26" s="7">
        <f t="shared" si="2"/>
        <v>0</v>
      </c>
      <c r="W26" s="7">
        <f t="shared" si="2"/>
        <v>0</v>
      </c>
      <c r="X26" s="7">
        <f t="shared" si="2"/>
        <v>0</v>
      </c>
      <c r="Y26" s="7">
        <f t="shared" si="2"/>
        <v>0</v>
      </c>
      <c r="Z26" s="7">
        <f t="shared" si="3"/>
        <v>28</v>
      </c>
    </row>
    <row r="27" spans="1:26" ht="14.25" customHeight="1">
      <c r="A27" s="11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26" ht="14.25" customHeight="1">
      <c r="A28" s="11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26" ht="14.25" customHeight="1">
      <c r="A29" s="11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26" ht="14.25" customHeight="1">
      <c r="A30" s="11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26" ht="14.25" customHeight="1">
      <c r="A31" s="11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26" ht="14.25" customHeight="1">
      <c r="A32" s="11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ht="14.25" customHeight="1">
      <c r="A33" s="11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4.25" customHeight="1">
      <c r="A34" s="11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4.25" customHeight="1">
      <c r="A35" s="11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ht="14.25" customHeight="1">
      <c r="A36" s="11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ht="14.25" customHeight="1">
      <c r="A37" s="11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4.25" customHeight="1">
      <c r="A38" s="11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4.25" customHeight="1">
      <c r="A39" s="11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ht="14.25" customHeight="1">
      <c r="A40" s="11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ht="14.25" customHeight="1">
      <c r="A41" s="11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ht="14.25" customHeight="1">
      <c r="A42" s="11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ht="14.25" customHeight="1">
      <c r="A43" s="11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ht="14.25" customHeight="1">
      <c r="A44" s="11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ht="14.25" customHeight="1">
      <c r="A45" s="11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ht="14.25" customHeight="1">
      <c r="A46" s="11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ht="14.25" customHeight="1">
      <c r="A47" s="11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 ht="14.25" customHeight="1">
      <c r="A48" s="11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ht="14.25" customHeight="1">
      <c r="A49" s="11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ht="14.25" customHeight="1">
      <c r="A50" s="11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ht="14.25" customHeight="1">
      <c r="A51" s="11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ht="14.25" customHeight="1">
      <c r="A52" s="11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4.25" customHeight="1">
      <c r="A53" s="11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ht="14.25" customHeight="1">
      <c r="A54" s="11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ht="14.25" customHeight="1">
      <c r="A55" s="11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3" ht="14.25" customHeight="1">
      <c r="A56" s="11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1:13" ht="14.25" customHeight="1">
      <c r="A57" s="11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1:13" ht="14.25" customHeight="1">
      <c r="A58" s="11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1:13" ht="14.25" customHeight="1">
      <c r="A59" s="11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3" ht="14.25" customHeight="1">
      <c r="A60" s="11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1:13" ht="14.25" customHeight="1">
      <c r="A61" s="11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</row>
    <row r="62" spans="1:13" ht="14.25" customHeight="1">
      <c r="A62" s="11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1:13" ht="14.25" customHeight="1">
      <c r="A63" s="11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</row>
    <row r="64" spans="1:13" ht="14.25" customHeight="1">
      <c r="A64" s="11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</row>
    <row r="65" spans="1:13" ht="14.25" customHeight="1">
      <c r="A65" s="11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ht="14.25" customHeight="1">
      <c r="A66" s="11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1:13" ht="14.25" customHeight="1">
      <c r="A67" s="11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1:13" ht="14.25" customHeight="1">
      <c r="A68" s="11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</row>
    <row r="69" spans="1:13" ht="14.25" customHeight="1">
      <c r="A69" s="11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1:13" ht="14.25" customHeight="1">
      <c r="A70" s="11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1:13" ht="14.25" customHeight="1">
      <c r="A71" s="11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1:13" ht="14.25" customHeight="1">
      <c r="A72" s="11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3" ht="14.25" customHeight="1">
      <c r="A73" s="11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1:13" ht="14.25" customHeight="1">
      <c r="A74" s="113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1:13" ht="14.25" customHeight="1">
      <c r="A75" s="11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1:13" ht="14.25" customHeight="1">
      <c r="A76" s="113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</row>
    <row r="77" spans="1:13" ht="14.25" customHeight="1">
      <c r="A77" s="113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</row>
    <row r="78" spans="1:13" ht="14.25" customHeight="1">
      <c r="A78" s="113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</row>
    <row r="79" spans="1:13" ht="14.25" customHeight="1">
      <c r="A79" s="113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1:13" ht="14.25" customHeight="1">
      <c r="A80" s="113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1:13" ht="14.25" customHeight="1">
      <c r="A81" s="11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</row>
    <row r="82" spans="1:13" ht="14.25" customHeight="1">
      <c r="A82" s="113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1:13" ht="14.25" customHeight="1">
      <c r="A83" s="113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13" ht="14.25" customHeight="1">
      <c r="A84" s="113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</row>
    <row r="85" spans="1:13" ht="14.25" customHeight="1">
      <c r="A85" s="113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1:13" ht="14.25" customHeight="1">
      <c r="A86" s="113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1:13" ht="14.25" customHeight="1">
      <c r="A87" s="113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</row>
    <row r="88" spans="1:13" ht="14.25" customHeight="1">
      <c r="A88" s="113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</row>
    <row r="89" spans="1:13" ht="14.25" customHeight="1">
      <c r="A89" s="113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</row>
    <row r="90" spans="1:13" ht="14.25" customHeight="1">
      <c r="A90" s="113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</row>
    <row r="91" spans="1:13" ht="14.25" customHeight="1">
      <c r="A91" s="113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</row>
    <row r="92" spans="1:13" ht="14.25" customHeight="1">
      <c r="A92" s="113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</row>
    <row r="93" spans="1:13" ht="14.25" customHeight="1">
      <c r="A93" s="113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</row>
    <row r="94" spans="1:13" ht="14.25" customHeight="1">
      <c r="A94" s="113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13" ht="14.25" customHeight="1">
      <c r="A95" s="113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ht="14.25" customHeight="1">
      <c r="A96" s="113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</row>
    <row r="97" spans="1:13" ht="14.25" customHeight="1">
      <c r="A97" s="113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pans="1:13" ht="14.25" customHeight="1">
      <c r="A98" s="113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</row>
    <row r="99" spans="1:13" ht="14.25" customHeight="1">
      <c r="A99" s="113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</row>
    <row r="100" spans="1:13" ht="14.25" customHeight="1">
      <c r="A100" s="113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</row>
    <row r="101" spans="1:13" ht="14.25" customHeight="1">
      <c r="A101" s="113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</row>
    <row r="102" spans="1:13" ht="14.25" customHeight="1">
      <c r="A102" s="113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</row>
    <row r="103" spans="1:13" ht="14.25" customHeight="1">
      <c r="A103" s="113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</row>
    <row r="104" spans="1:13" ht="14.25" customHeight="1">
      <c r="A104" s="113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</row>
    <row r="105" spans="1:13" ht="14.25" customHeight="1">
      <c r="A105" s="113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3" ht="14.25" customHeight="1">
      <c r="A106" s="113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</row>
    <row r="107" spans="1:13" ht="14.25" customHeight="1">
      <c r="A107" s="113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</row>
    <row r="108" spans="1:13" ht="14.25" customHeight="1">
      <c r="A108" s="113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</row>
    <row r="109" spans="1:13" ht="14.25" customHeight="1">
      <c r="A109" s="113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</row>
    <row r="110" spans="1:13" ht="14.25" customHeight="1">
      <c r="A110" s="113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</row>
    <row r="111" spans="1:13" ht="14.25" customHeight="1">
      <c r="A111" s="113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1:13" ht="14.25" customHeight="1">
      <c r="A112" s="113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</row>
    <row r="113" spans="1:13" ht="14.25" customHeight="1">
      <c r="A113" s="113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</row>
    <row r="114" spans="1:13" ht="14.25" customHeight="1">
      <c r="A114" s="113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</row>
    <row r="115" spans="1:13" ht="14.25" customHeight="1">
      <c r="A115" s="113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</row>
    <row r="116" spans="1:13" ht="14.25" customHeight="1">
      <c r="A116" s="113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</row>
    <row r="117" spans="1:13" ht="14.25" customHeight="1">
      <c r="A117" s="113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</row>
    <row r="118" spans="1:13" ht="14.25" customHeight="1">
      <c r="A118" s="113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</row>
    <row r="119" spans="1:13" ht="14.25" customHeight="1">
      <c r="A119" s="113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</row>
    <row r="120" spans="1:13" ht="14.25" customHeight="1">
      <c r="A120" s="113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</row>
    <row r="121" spans="1:13" ht="14.25" customHeight="1">
      <c r="A121" s="113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</row>
    <row r="122" spans="1:13" ht="14.25" customHeight="1">
      <c r="A122" s="113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</row>
    <row r="123" spans="1:13" ht="14.25" customHeight="1">
      <c r="A123" s="113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</row>
    <row r="124" spans="1:13" ht="14.25" customHeight="1">
      <c r="A124" s="113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</row>
    <row r="125" spans="1:13" ht="14.25" customHeight="1">
      <c r="A125" s="113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</row>
    <row r="126" spans="1:13" ht="14.25" customHeight="1">
      <c r="A126" s="113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</row>
    <row r="127" spans="1:13" ht="14.25" customHeight="1">
      <c r="A127" s="113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</row>
    <row r="128" spans="1:13" ht="14.25" customHeight="1">
      <c r="A128" s="113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</row>
    <row r="129" spans="1:13" ht="14.25" customHeight="1">
      <c r="A129" s="113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</row>
    <row r="130" spans="1:13" ht="14.25" customHeight="1">
      <c r="A130" s="113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</row>
    <row r="131" spans="1:13" ht="14.25" customHeight="1">
      <c r="A131" s="113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</row>
    <row r="132" spans="1:13" ht="14.25" customHeight="1">
      <c r="A132" s="113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</row>
    <row r="133" spans="1:13" ht="14.25" customHeight="1">
      <c r="A133" s="113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</row>
    <row r="134" spans="1:13" ht="14.25" customHeight="1">
      <c r="A134" s="113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</row>
    <row r="135" spans="1:13" ht="14.25" customHeight="1">
      <c r="A135" s="113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</row>
    <row r="136" spans="1:13" ht="14.25" customHeight="1">
      <c r="A136" s="113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</row>
    <row r="137" spans="1:13" ht="14.25" customHeight="1">
      <c r="A137" s="113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</row>
    <row r="138" spans="1:13" ht="14.25" customHeight="1">
      <c r="A138" s="113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</row>
    <row r="139" spans="1:13" ht="14.25" customHeight="1">
      <c r="A139" s="113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</row>
    <row r="140" spans="1:13" ht="14.25" customHeight="1">
      <c r="A140" s="113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</row>
    <row r="141" spans="1:13" ht="14.25" customHeight="1">
      <c r="A141" s="113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</row>
    <row r="142" spans="1:13" ht="14.25" customHeight="1">
      <c r="A142" s="113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</row>
    <row r="143" spans="1:13" ht="14.25" customHeight="1">
      <c r="A143" s="113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</row>
    <row r="144" spans="1:13" ht="14.25" customHeight="1">
      <c r="A144" s="113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</row>
    <row r="145" spans="1:13" ht="14.25" customHeight="1">
      <c r="A145" s="113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</row>
    <row r="146" spans="1:13" ht="14.25" customHeight="1">
      <c r="A146" s="113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</row>
    <row r="147" spans="1:13" ht="14.25" customHeight="1">
      <c r="A147" s="113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</row>
    <row r="148" spans="1:13" ht="14.25" customHeight="1">
      <c r="A148" s="113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</row>
    <row r="149" spans="1:13" ht="14.25" customHeight="1">
      <c r="A149" s="113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</row>
    <row r="150" spans="1:13" ht="14.25" customHeight="1">
      <c r="A150" s="113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</row>
    <row r="151" spans="1:13" ht="14.25" customHeight="1">
      <c r="A151" s="113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</row>
    <row r="152" spans="1:13" ht="14.25" customHeight="1">
      <c r="A152" s="113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</row>
    <row r="153" spans="1:13" ht="14.25" customHeight="1">
      <c r="A153" s="113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</row>
    <row r="154" spans="1:13" ht="14.25" customHeight="1">
      <c r="A154" s="113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</row>
    <row r="155" spans="1:13" ht="14.25" customHeight="1">
      <c r="A155" s="113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</row>
    <row r="156" spans="1:13" ht="14.25" customHeight="1">
      <c r="A156" s="113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</row>
    <row r="157" spans="1:13" ht="14.25" customHeight="1">
      <c r="A157" s="113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</row>
    <row r="158" spans="1:13" ht="14.25" customHeight="1">
      <c r="A158" s="113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</row>
    <row r="159" spans="1:13" ht="14.25" customHeight="1">
      <c r="A159" s="113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</row>
    <row r="160" spans="1:13" ht="14.25" customHeight="1">
      <c r="A160" s="113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</row>
    <row r="161" spans="1:13" ht="14.25" customHeight="1">
      <c r="A161" s="113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</row>
    <row r="162" spans="1:13" ht="14.25" customHeight="1">
      <c r="A162" s="113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</row>
    <row r="163" spans="1:13" ht="14.25" customHeight="1">
      <c r="A163" s="113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</row>
    <row r="164" spans="1:13" ht="14.25" customHeight="1">
      <c r="A164" s="113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</row>
    <row r="165" spans="1:13" ht="14.25" customHeight="1">
      <c r="A165" s="113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</row>
    <row r="166" spans="1:13" ht="14.25" customHeight="1">
      <c r="A166" s="113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</row>
    <row r="167" spans="1:13" ht="14.25" customHeight="1">
      <c r="A167" s="113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</row>
    <row r="168" spans="1:13" ht="14.25" customHeight="1">
      <c r="A168" s="113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</row>
    <row r="169" spans="1:13" ht="14.25" customHeight="1">
      <c r="A169" s="113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</row>
    <row r="170" spans="1:13" ht="14.25" customHeight="1">
      <c r="A170" s="113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</row>
    <row r="171" spans="1:13" ht="14.25" customHeight="1">
      <c r="A171" s="113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</row>
    <row r="172" spans="1:13" ht="14.25" customHeight="1">
      <c r="A172" s="113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</row>
    <row r="173" spans="1:13" ht="14.25" customHeight="1">
      <c r="A173" s="113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</row>
    <row r="174" spans="1:13" ht="14.25" customHeight="1">
      <c r="A174" s="113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</row>
    <row r="175" spans="1:13" ht="14.25" customHeight="1">
      <c r="A175" s="113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</row>
    <row r="176" spans="1:13" ht="14.25" customHeight="1">
      <c r="A176" s="113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</row>
    <row r="177" spans="1:13" ht="14.25" customHeight="1">
      <c r="A177" s="113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</row>
    <row r="178" spans="1:13" ht="14.25" customHeight="1">
      <c r="A178" s="113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</row>
    <row r="179" spans="1:13" ht="14.25" customHeight="1">
      <c r="A179" s="113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</row>
    <row r="180" spans="1:13" ht="14.25" customHeight="1">
      <c r="A180" s="113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</row>
    <row r="181" spans="1:13" ht="14.25" customHeight="1">
      <c r="A181" s="11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</row>
    <row r="182" spans="1:13" ht="14.25" customHeight="1">
      <c r="A182" s="11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</row>
    <row r="183" spans="1:13" ht="14.25" customHeight="1">
      <c r="A183" s="113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</row>
    <row r="184" spans="1:13" ht="14.25" customHeight="1">
      <c r="A184" s="113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</row>
    <row r="185" spans="1:13" ht="14.25" customHeight="1">
      <c r="A185" s="113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</row>
    <row r="186" spans="1:13" ht="14.25" customHeight="1">
      <c r="A186" s="113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</row>
    <row r="187" spans="1:13" ht="14.25" customHeight="1">
      <c r="A187" s="113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</row>
    <row r="188" spans="1:13" ht="14.25" customHeight="1">
      <c r="A188" s="113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</row>
    <row r="189" spans="1:13" ht="14.25" customHeight="1">
      <c r="A189" s="113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</row>
    <row r="190" spans="1:13" ht="14.25" customHeight="1">
      <c r="A190" s="113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</row>
    <row r="191" spans="1:13" ht="14.25" customHeight="1">
      <c r="A191" s="113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</row>
    <row r="192" spans="1:13" ht="14.25" customHeight="1">
      <c r="A192" s="113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</row>
    <row r="193" spans="1:13" ht="14.25" customHeight="1">
      <c r="A193" s="113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</row>
    <row r="194" spans="1:13" ht="14.25" customHeight="1">
      <c r="A194" s="113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</row>
    <row r="195" spans="1:13" ht="14.25" customHeight="1">
      <c r="A195" s="113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</row>
    <row r="196" spans="1:13" ht="14.25" customHeight="1">
      <c r="A196" s="113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</row>
    <row r="197" spans="1:13" ht="14.25" customHeight="1">
      <c r="A197" s="113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</row>
    <row r="198" spans="1:13" ht="14.25" customHeight="1">
      <c r="A198" s="113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</row>
    <row r="199" spans="1:13" ht="14.25" customHeight="1">
      <c r="A199" s="113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</row>
    <row r="200" spans="1:13" ht="14.25" customHeight="1">
      <c r="A200" s="113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</row>
    <row r="201" spans="1:13" ht="14.25" customHeight="1">
      <c r="A201" s="113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</row>
    <row r="202" spans="1:13" ht="14.25" customHeight="1">
      <c r="A202" s="113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</row>
    <row r="203" spans="1:13" ht="14.25" customHeight="1">
      <c r="A203" s="113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</row>
    <row r="204" spans="1:13" ht="14.25" customHeight="1">
      <c r="A204" s="113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</row>
    <row r="205" spans="1:13" ht="14.25" customHeight="1">
      <c r="A205" s="113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</row>
    <row r="206" spans="1:13" ht="14.25" customHeight="1">
      <c r="A206" s="113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</row>
    <row r="207" spans="1:13" ht="14.25" customHeight="1">
      <c r="A207" s="113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</row>
    <row r="208" spans="1:13" ht="14.25" customHeight="1">
      <c r="A208" s="113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</row>
    <row r="209" spans="1:13" ht="14.25" customHeight="1">
      <c r="A209" s="113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</row>
    <row r="210" spans="1:13" ht="14.25" customHeight="1">
      <c r="A210" s="113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</row>
    <row r="211" spans="1:13" ht="14.25" customHeight="1">
      <c r="A211" s="113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</row>
    <row r="212" spans="1:13" ht="14.25" customHeight="1">
      <c r="A212" s="113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</row>
    <row r="213" spans="1:13" ht="14.25" customHeight="1">
      <c r="A213" s="113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</row>
    <row r="214" spans="1:13" ht="14.25" customHeight="1">
      <c r="A214" s="113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</row>
    <row r="215" spans="1:13" ht="14.25" customHeight="1">
      <c r="A215" s="113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</row>
    <row r="216" spans="1:13" ht="14.25" customHeight="1">
      <c r="A216" s="113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</row>
    <row r="217" spans="1:13" ht="14.25" customHeight="1">
      <c r="A217" s="113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</row>
    <row r="218" spans="1:13" ht="14.25" customHeight="1">
      <c r="A218" s="113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</row>
    <row r="219" spans="1:13" ht="14.25" customHeight="1">
      <c r="A219" s="113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</row>
    <row r="220" spans="1:13" ht="14.25" customHeight="1">
      <c r="A220" s="113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</row>
    <row r="221" spans="1:13" ht="14.25" customHeight="1">
      <c r="A221" s="113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</row>
    <row r="222" spans="1:13" ht="14.25" customHeight="1">
      <c r="A222" s="113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</row>
    <row r="223" spans="1:13" ht="14.25" customHeight="1">
      <c r="A223" s="113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</row>
    <row r="224" spans="1:13" ht="14.25" customHeight="1">
      <c r="A224" s="113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</row>
    <row r="225" spans="1:13" ht="14.25" customHeight="1">
      <c r="A225" s="113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</row>
    <row r="226" spans="1:13" ht="14.25" customHeight="1">
      <c r="A226" s="113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</row>
    <row r="227" spans="1:13" ht="15.75" customHeight="1"/>
    <row r="228" spans="1:13" ht="15.75" customHeight="1"/>
    <row r="229" spans="1:13" ht="15.75" customHeight="1"/>
    <row r="230" spans="1:13" ht="15.75" customHeight="1"/>
    <row r="231" spans="1:13" ht="15.75" customHeight="1"/>
    <row r="232" spans="1:13" ht="15.75" customHeight="1"/>
    <row r="233" spans="1:13" ht="15.75" customHeight="1"/>
    <row r="234" spans="1:13" ht="15.75" customHeight="1"/>
    <row r="235" spans="1:13" ht="15.75" customHeight="1"/>
    <row r="236" spans="1:13" ht="15.75" customHeight="1"/>
    <row r="237" spans="1:13" ht="15.75" customHeight="1"/>
    <row r="238" spans="1:13" ht="15.75" customHeight="1"/>
    <row r="239" spans="1:13" ht="15.75" customHeight="1"/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</sheetData>
  <sortState xmlns:xlrd2="http://schemas.microsoft.com/office/spreadsheetml/2017/richdata2" ref="F8:O18">
    <sortCondition ref="K8:K18"/>
    <sortCondition descending="1" ref="N8:N18"/>
    <sortCondition descending="1" ref="O8:O18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953"/>
  <sheetViews>
    <sheetView workbookViewId="0">
      <pane ySplit="2" topLeftCell="A3" activePane="bottomLeft" state="frozen"/>
      <selection pane="bottomLeft" activeCell="F64" sqref="F64:O64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>
      <c r="A1" s="115" t="s">
        <v>728</v>
      </c>
      <c r="B1" s="64"/>
      <c r="C1" s="64"/>
      <c r="D1" s="116"/>
      <c r="E1" s="117"/>
      <c r="F1" s="64"/>
      <c r="G1" s="64"/>
      <c r="H1" s="64"/>
      <c r="I1" s="64"/>
      <c r="J1" s="64"/>
      <c r="K1" s="64"/>
      <c r="L1" s="118"/>
      <c r="M1" s="118"/>
      <c r="N1" s="189" t="s">
        <v>729</v>
      </c>
      <c r="O1" s="190"/>
    </row>
    <row r="2" spans="1:27" ht="14.25" customHeight="1">
      <c r="A2" s="119" t="s">
        <v>730</v>
      </c>
      <c r="B2" s="119" t="s">
        <v>731</v>
      </c>
      <c r="C2" s="119" t="s">
        <v>732</v>
      </c>
      <c r="D2" s="120" t="s">
        <v>733</v>
      </c>
      <c r="E2" s="120"/>
      <c r="F2" s="121" t="s">
        <v>734</v>
      </c>
      <c r="G2" s="119" t="s">
        <v>1</v>
      </c>
      <c r="H2" s="119" t="s">
        <v>3</v>
      </c>
      <c r="I2" s="119" t="s">
        <v>678</v>
      </c>
      <c r="J2" s="119" t="s">
        <v>2</v>
      </c>
      <c r="K2" s="119" t="s">
        <v>5</v>
      </c>
      <c r="L2" s="120" t="s">
        <v>679</v>
      </c>
      <c r="M2" s="120" t="s">
        <v>680</v>
      </c>
      <c r="N2" s="122" t="s">
        <v>726</v>
      </c>
      <c r="O2" s="122" t="s">
        <v>727</v>
      </c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spans="1:27" ht="14.25" customHeight="1">
      <c r="A3" s="104"/>
      <c r="B3" s="105"/>
      <c r="C3" s="105"/>
      <c r="D3" s="106"/>
      <c r="E3" s="106"/>
      <c r="F3" s="51">
        <v>1221</v>
      </c>
      <c r="G3" s="77" t="str">
        <f>+VLOOKUP(F3,Participants!$A$1:$F$798,2,FALSE)</f>
        <v>Jack Leyenaar</v>
      </c>
      <c r="H3" s="77" t="str">
        <f>+VLOOKUP(F3,Participants!$A$1:$F$798,4,FALSE)</f>
        <v>AAC</v>
      </c>
      <c r="I3" s="77" t="str">
        <f>+VLOOKUP(F3,Participants!$A$1:$F$798,5,FALSE)</f>
        <v>M</v>
      </c>
      <c r="J3" s="77">
        <f>+VLOOKUP(F3,Participants!$A$1:$F$798,3,FALSE)</f>
        <v>6</v>
      </c>
      <c r="K3" s="12" t="str">
        <f>+VLOOKUP(F3,Participants!$A$1:$G$798,7,FALSE)</f>
        <v>JV BOYS</v>
      </c>
      <c r="L3" s="107">
        <v>1</v>
      </c>
      <c r="M3" s="77">
        <v>10</v>
      </c>
      <c r="N3" s="51">
        <v>19</v>
      </c>
      <c r="O3" s="51">
        <v>11.5</v>
      </c>
    </row>
    <row r="4" spans="1:27" ht="14.25" customHeight="1">
      <c r="A4" s="109"/>
      <c r="B4" s="110"/>
      <c r="C4" s="110"/>
      <c r="D4" s="111"/>
      <c r="E4" s="111"/>
      <c r="F4" s="106">
        <v>898</v>
      </c>
      <c r="G4" s="77" t="str">
        <f>+VLOOKUP(F4,Participants!$A$1:$F$798,2,FALSE)</f>
        <v>Nolan Meyer</v>
      </c>
      <c r="H4" s="77" t="str">
        <f>+VLOOKUP(F4,Participants!$A$1:$F$798,4,FALSE)</f>
        <v>AGS</v>
      </c>
      <c r="I4" s="77" t="str">
        <f>+VLOOKUP(F4,Participants!$A$1:$F$798,5,FALSE)</f>
        <v>M</v>
      </c>
      <c r="J4" s="77">
        <f>+VLOOKUP(F4,Participants!$A$1:$F$798,3,FALSE)</f>
        <v>6</v>
      </c>
      <c r="K4" s="12" t="str">
        <f>+VLOOKUP(F4,Participants!$A$1:$G$798,7,FALSE)</f>
        <v>JV BOYS</v>
      </c>
      <c r="L4" s="162">
        <v>2</v>
      </c>
      <c r="M4" s="77">
        <v>8</v>
      </c>
      <c r="N4" s="51">
        <v>18</v>
      </c>
      <c r="O4" s="51">
        <v>7</v>
      </c>
    </row>
    <row r="5" spans="1:27" ht="14.25" customHeight="1">
      <c r="A5" s="104"/>
      <c r="B5" s="105"/>
      <c r="C5" s="105"/>
      <c r="D5" s="106"/>
      <c r="E5" s="106"/>
      <c r="F5" s="111">
        <v>1361</v>
      </c>
      <c r="G5" s="71" t="str">
        <f>+VLOOKUP(F5,Participants!$A$1:$F$798,2,FALSE)</f>
        <v>Carter Trout</v>
      </c>
      <c r="H5" s="71" t="str">
        <f>+VLOOKUP(F5,Participants!$A$1:$F$798,4,FALSE)</f>
        <v>BFS</v>
      </c>
      <c r="I5" s="71" t="str">
        <f>+VLOOKUP(F5,Participants!$A$1:$F$798,5,FALSE)</f>
        <v>M</v>
      </c>
      <c r="J5" s="71">
        <f>+VLOOKUP(F5,Participants!$A$1:$F$798,3,FALSE)</f>
        <v>6</v>
      </c>
      <c r="K5" s="12" t="str">
        <f>+VLOOKUP(F5,Participants!$A$1:$G$798,7,FALSE)</f>
        <v>JV BOYS</v>
      </c>
      <c r="L5" s="161">
        <v>3</v>
      </c>
      <c r="M5" s="71">
        <v>6</v>
      </c>
      <c r="N5" s="51">
        <v>18</v>
      </c>
      <c r="O5" s="51">
        <v>4.5</v>
      </c>
    </row>
    <row r="6" spans="1:27" ht="14.25" customHeight="1">
      <c r="A6" s="109"/>
      <c r="B6" s="110"/>
      <c r="C6" s="110"/>
      <c r="D6" s="111"/>
      <c r="E6" s="111"/>
      <c r="F6" s="51">
        <v>751</v>
      </c>
      <c r="G6" s="77" t="str">
        <f>+VLOOKUP(F6,Participants!$A$1:$F$798,2,FALSE)</f>
        <v>Xavier Kush</v>
      </c>
      <c r="H6" s="77" t="str">
        <f>+VLOOKUP(F6,Participants!$A$1:$F$798,4,FALSE)</f>
        <v>KIL</v>
      </c>
      <c r="I6" s="77" t="str">
        <f>+VLOOKUP(F6,Participants!$A$1:$F$798,5,FALSE)</f>
        <v>M</v>
      </c>
      <c r="J6" s="77">
        <f>+VLOOKUP(F6,Participants!$A$1:$F$798,3,FALSE)</f>
        <v>5</v>
      </c>
      <c r="K6" s="12" t="str">
        <f>+VLOOKUP(F6,Participants!$A$1:$G$798,7,FALSE)</f>
        <v>JV BOYS</v>
      </c>
      <c r="L6" s="162">
        <v>4</v>
      </c>
      <c r="M6" s="77">
        <v>5</v>
      </c>
      <c r="N6" s="51">
        <v>18</v>
      </c>
      <c r="O6" s="51">
        <v>4</v>
      </c>
    </row>
    <row r="7" spans="1:27" ht="14.25" customHeight="1">
      <c r="A7" s="104"/>
      <c r="B7" s="105"/>
      <c r="C7" s="105"/>
      <c r="D7" s="106"/>
      <c r="E7" s="106"/>
      <c r="F7" s="111">
        <v>891</v>
      </c>
      <c r="G7" s="71" t="str">
        <f>+VLOOKUP(F7,Participants!$A$1:$F$798,2,FALSE)</f>
        <v>Luke Blatt</v>
      </c>
      <c r="H7" s="71" t="str">
        <f>+VLOOKUP(F7,Participants!$A$1:$F$798,4,FALSE)</f>
        <v>AGS</v>
      </c>
      <c r="I7" s="71" t="str">
        <f>+VLOOKUP(F7,Participants!$A$1:$F$798,5,FALSE)</f>
        <v>M</v>
      </c>
      <c r="J7" s="71">
        <f>+VLOOKUP(F7,Participants!$A$1:$F$798,3,FALSE)</f>
        <v>6</v>
      </c>
      <c r="K7" s="12" t="str">
        <f>+VLOOKUP(F7,Participants!$A$1:$G$798,7,FALSE)</f>
        <v>JV BOYS</v>
      </c>
      <c r="L7" s="161">
        <v>5</v>
      </c>
      <c r="M7" s="71">
        <v>4</v>
      </c>
      <c r="N7" s="108">
        <v>17</v>
      </c>
      <c r="O7" s="108">
        <v>2</v>
      </c>
    </row>
    <row r="8" spans="1:27" ht="14.25" customHeight="1">
      <c r="A8" s="109"/>
      <c r="B8" s="110"/>
      <c r="C8" s="110"/>
      <c r="D8" s="111"/>
      <c r="E8" s="111"/>
      <c r="F8" s="106">
        <v>1350</v>
      </c>
      <c r="G8" s="77" t="str">
        <f>+VLOOKUP(F8,Participants!$A$1:$F$798,2,FALSE)</f>
        <v>Moe Kennedy</v>
      </c>
      <c r="H8" s="77" t="str">
        <f>+VLOOKUP(F8,Participants!$A$1:$F$798,4,FALSE)</f>
        <v>BFS</v>
      </c>
      <c r="I8" s="77" t="str">
        <f>+VLOOKUP(F8,Participants!$A$1:$F$798,5,FALSE)</f>
        <v>M</v>
      </c>
      <c r="J8" s="77">
        <f>+VLOOKUP(F8,Participants!$A$1:$F$798,3,FALSE)</f>
        <v>5</v>
      </c>
      <c r="K8" s="12" t="str">
        <f>+VLOOKUP(F8,Participants!$A$1:$G$798,7,FALSE)</f>
        <v>JV BOYS</v>
      </c>
      <c r="L8" s="162">
        <v>6</v>
      </c>
      <c r="M8" s="77">
        <v>3</v>
      </c>
      <c r="N8" s="108">
        <v>17</v>
      </c>
      <c r="O8" s="108">
        <v>0</v>
      </c>
    </row>
    <row r="9" spans="1:27" ht="14.25" customHeight="1">
      <c r="A9" s="104"/>
      <c r="B9" s="105"/>
      <c r="C9" s="105"/>
      <c r="D9" s="106"/>
      <c r="E9" s="106"/>
      <c r="F9" s="111">
        <v>902</v>
      </c>
      <c r="G9" s="71" t="str">
        <f>+VLOOKUP(F9,Participants!$A$1:$F$798,2,FALSE)</f>
        <v>Lucas Wertelet</v>
      </c>
      <c r="H9" s="71" t="str">
        <f>+VLOOKUP(F9,Participants!$A$1:$F$798,4,FALSE)</f>
        <v>AGS</v>
      </c>
      <c r="I9" s="71" t="str">
        <f>+VLOOKUP(F9,Participants!$A$1:$F$798,5,FALSE)</f>
        <v>M</v>
      </c>
      <c r="J9" s="71">
        <f>+VLOOKUP(F9,Participants!$A$1:$F$798,3,FALSE)</f>
        <v>5</v>
      </c>
      <c r="K9" s="12" t="str">
        <f>+VLOOKUP(F9,Participants!$A$1:$G$798,7,FALSE)</f>
        <v>JV BOYS</v>
      </c>
      <c r="L9" s="161">
        <v>7</v>
      </c>
      <c r="M9" s="71">
        <v>2</v>
      </c>
      <c r="N9" s="108">
        <v>16</v>
      </c>
      <c r="O9" s="108">
        <v>10.5</v>
      </c>
    </row>
    <row r="10" spans="1:27" ht="14.25" customHeight="1">
      <c r="A10" s="109"/>
      <c r="B10" s="110"/>
      <c r="C10" s="110"/>
      <c r="D10" s="111"/>
      <c r="E10" s="111"/>
      <c r="F10" s="106">
        <v>1352</v>
      </c>
      <c r="G10" s="77" t="str">
        <f>+VLOOKUP(F10,Participants!$A$1:$F$798,2,FALSE)</f>
        <v>Parker Skrastins</v>
      </c>
      <c r="H10" s="77" t="str">
        <f>+VLOOKUP(F10,Participants!$A$1:$F$798,4,FALSE)</f>
        <v>BFS</v>
      </c>
      <c r="I10" s="77" t="str">
        <f>+VLOOKUP(F10,Participants!$A$1:$F$798,5,FALSE)</f>
        <v>M</v>
      </c>
      <c r="J10" s="77">
        <f>+VLOOKUP(F10,Participants!$A$1:$F$798,3,FALSE)</f>
        <v>5</v>
      </c>
      <c r="K10" s="12" t="str">
        <f>+VLOOKUP(F10,Participants!$A$1:$G$798,7,FALSE)</f>
        <v>JV BOYS</v>
      </c>
      <c r="L10" s="162">
        <v>8</v>
      </c>
      <c r="M10" s="77">
        <v>1</v>
      </c>
      <c r="N10" s="51">
        <v>16</v>
      </c>
      <c r="O10" s="51">
        <v>10</v>
      </c>
    </row>
    <row r="11" spans="1:27" ht="14.25" customHeight="1">
      <c r="A11" s="109"/>
      <c r="B11" s="110"/>
      <c r="C11" s="110"/>
      <c r="D11" s="111"/>
      <c r="E11" s="111"/>
      <c r="F11" s="106"/>
      <c r="G11" s="77"/>
      <c r="H11" s="77"/>
      <c r="I11" s="77"/>
      <c r="J11" s="77"/>
      <c r="K11" s="12"/>
      <c r="L11" s="107"/>
      <c r="M11" s="77"/>
      <c r="N11" s="51"/>
      <c r="O11" s="51"/>
    </row>
    <row r="12" spans="1:27" ht="14.25" customHeight="1">
      <c r="A12" s="109"/>
      <c r="B12" s="110"/>
      <c r="C12" s="110"/>
      <c r="D12" s="111"/>
      <c r="E12" s="111"/>
      <c r="F12" s="106"/>
      <c r="G12" s="77"/>
      <c r="H12" s="77"/>
      <c r="I12" s="77"/>
      <c r="J12" s="77"/>
      <c r="K12" s="12"/>
      <c r="L12" s="107"/>
      <c r="M12" s="77"/>
      <c r="N12" s="51"/>
      <c r="O12" s="51"/>
    </row>
    <row r="13" spans="1:27" ht="14.25" customHeight="1">
      <c r="A13" s="104"/>
      <c r="B13" s="105"/>
      <c r="C13" s="105"/>
      <c r="D13" s="106"/>
      <c r="E13" s="106"/>
      <c r="F13" s="51">
        <v>757</v>
      </c>
      <c r="G13" s="71" t="str">
        <f>+VLOOKUP(F13,Participants!$A$1:$F$798,2,FALSE)</f>
        <v>Payton McElravy</v>
      </c>
      <c r="H13" s="71" t="str">
        <f>+VLOOKUP(F13,Participants!$A$1:$F$798,4,FALSE)</f>
        <v>KIL</v>
      </c>
      <c r="I13" s="71" t="str">
        <f>+VLOOKUP(F13,Participants!$A$1:$F$798,5,FALSE)</f>
        <v>F</v>
      </c>
      <c r="J13" s="71">
        <f>+VLOOKUP(F13,Participants!$A$1:$F$798,3,FALSE)</f>
        <v>6</v>
      </c>
      <c r="K13" s="12" t="str">
        <f>+VLOOKUP(F13,Participants!$A$1:$G$798,7,FALSE)</f>
        <v>JV GIRLS</v>
      </c>
      <c r="L13" s="161">
        <v>1</v>
      </c>
      <c r="M13" s="71">
        <v>10</v>
      </c>
      <c r="N13" s="108">
        <v>28</v>
      </c>
      <c r="O13" s="108">
        <v>10</v>
      </c>
    </row>
    <row r="14" spans="1:27" ht="14.25" customHeight="1">
      <c r="A14" s="109"/>
      <c r="B14" s="110"/>
      <c r="C14" s="110"/>
      <c r="D14" s="111"/>
      <c r="E14" s="111"/>
      <c r="F14" s="106">
        <v>966</v>
      </c>
      <c r="G14" s="77" t="str">
        <f>+VLOOKUP(F14,Participants!$A$1:$F$798,2,FALSE)</f>
        <v>Rossey Nadia</v>
      </c>
      <c r="H14" s="77" t="str">
        <f>+VLOOKUP(F14,Participants!$A$1:$F$798,4,FALSE)</f>
        <v>CDT</v>
      </c>
      <c r="I14" s="77" t="str">
        <f>+VLOOKUP(F14,Participants!$A$1:$F$798,5,FALSE)</f>
        <v>F</v>
      </c>
      <c r="J14" s="77">
        <f>+VLOOKUP(F14,Participants!$A$1:$F$798,3,FALSE)</f>
        <v>6</v>
      </c>
      <c r="K14" s="12" t="str">
        <f>+VLOOKUP(F14,Participants!$A$1:$G$798,7,FALSE)</f>
        <v>JV GIRLS</v>
      </c>
      <c r="L14" s="162">
        <f>L13+1</f>
        <v>2</v>
      </c>
      <c r="M14" s="77">
        <v>8</v>
      </c>
      <c r="N14" s="51">
        <v>27</v>
      </c>
      <c r="O14" s="51">
        <v>6</v>
      </c>
    </row>
    <row r="15" spans="1:27" ht="14.25" customHeight="1">
      <c r="A15" s="104"/>
      <c r="B15" s="105"/>
      <c r="C15" s="105"/>
      <c r="D15" s="106"/>
      <c r="E15" s="106"/>
      <c r="F15" s="111">
        <v>1378</v>
      </c>
      <c r="G15" s="71" t="str">
        <f>+VLOOKUP(F15,Participants!$A$1:$F$798,2,FALSE)</f>
        <v>Morgan Kane</v>
      </c>
      <c r="H15" s="71" t="str">
        <f>+VLOOKUP(F15,Participants!$A$1:$F$798,4,FALSE)</f>
        <v>BFS</v>
      </c>
      <c r="I15" s="71" t="str">
        <f>+VLOOKUP(F15,Participants!$A$1:$F$798,5,FALSE)</f>
        <v>F</v>
      </c>
      <c r="J15" s="71">
        <f>+VLOOKUP(F15,Participants!$A$1:$F$798,3,FALSE)</f>
        <v>6</v>
      </c>
      <c r="K15" s="12" t="str">
        <f>+VLOOKUP(F15,Participants!$A$1:$G$798,7,FALSE)</f>
        <v>JV GIRLS</v>
      </c>
      <c r="L15" s="162">
        <f>L14+1</f>
        <v>3</v>
      </c>
      <c r="M15" s="71">
        <v>6</v>
      </c>
      <c r="N15" s="51">
        <v>25</v>
      </c>
      <c r="O15" s="51">
        <v>9</v>
      </c>
    </row>
    <row r="16" spans="1:27" ht="14.25" customHeight="1">
      <c r="A16" s="109"/>
      <c r="B16" s="110"/>
      <c r="C16" s="110"/>
      <c r="D16" s="111"/>
      <c r="E16" s="111"/>
      <c r="F16" s="111">
        <v>735</v>
      </c>
      <c r="G16" s="71" t="str">
        <f>+VLOOKUP(F16,Participants!$A$1:$F$798,2,FALSE)</f>
        <v>Chloe Cole</v>
      </c>
      <c r="H16" s="71" t="str">
        <f>+VLOOKUP(F16,Participants!$A$1:$F$798,4,FALSE)</f>
        <v>KIL</v>
      </c>
      <c r="I16" s="71" t="str">
        <f>+VLOOKUP(F16,Participants!$A$1:$F$798,5,FALSE)</f>
        <v>F</v>
      </c>
      <c r="J16" s="71">
        <f>+VLOOKUP(F16,Participants!$A$1:$F$798,3,FALSE)</f>
        <v>6</v>
      </c>
      <c r="K16" s="12" t="str">
        <f>+VLOOKUP(F16,Participants!$A$1:$G$798,7,FALSE)</f>
        <v>JV GIRLS</v>
      </c>
      <c r="L16" s="162">
        <f>L15+1</f>
        <v>4</v>
      </c>
      <c r="M16" s="71">
        <v>5</v>
      </c>
      <c r="N16" s="108">
        <v>25</v>
      </c>
      <c r="O16" s="108">
        <v>2</v>
      </c>
    </row>
    <row r="17" spans="1:15" ht="14.25" customHeight="1">
      <c r="A17" s="104"/>
      <c r="B17" s="105"/>
      <c r="C17" s="105"/>
      <c r="D17" s="106"/>
      <c r="E17" s="106"/>
      <c r="F17" s="111">
        <v>1449</v>
      </c>
      <c r="G17" s="71" t="str">
        <f>+VLOOKUP(F17,Participants!$A$1:$F$798,2,FALSE)</f>
        <v>Zienna Berarducci</v>
      </c>
      <c r="H17" s="71" t="str">
        <f>+VLOOKUP(F17,Participants!$A$1:$F$798,4,FALSE)</f>
        <v>SSPP</v>
      </c>
      <c r="I17" s="71" t="str">
        <f>+VLOOKUP(F17,Participants!$A$1:$F$798,5,FALSE)</f>
        <v>F</v>
      </c>
      <c r="J17" s="71">
        <f>+VLOOKUP(F17,Participants!$A$1:$F$798,3,FALSE)</f>
        <v>5</v>
      </c>
      <c r="K17" s="12" t="str">
        <f>+VLOOKUP(F17,Participants!$A$1:$G$798,7,FALSE)</f>
        <v>JV GIRLS</v>
      </c>
      <c r="L17" s="162">
        <f>L16+1</f>
        <v>5</v>
      </c>
      <c r="M17" s="71">
        <v>4</v>
      </c>
      <c r="N17" s="108">
        <v>24</v>
      </c>
      <c r="O17" s="108">
        <v>9</v>
      </c>
    </row>
    <row r="18" spans="1:15" ht="14.25" customHeight="1">
      <c r="A18" s="109"/>
      <c r="B18" s="110"/>
      <c r="C18" s="110"/>
      <c r="D18" s="111"/>
      <c r="E18" s="111"/>
      <c r="F18" s="185">
        <v>847</v>
      </c>
      <c r="G18" s="152" t="str">
        <f>+VLOOKUP(F18,Participants!$A$1:$F$798,2,FALSE)</f>
        <v>Olivia Clauss</v>
      </c>
      <c r="H18" s="152" t="str">
        <f>+VLOOKUP(F18,Participants!$A$1:$F$798,4,FALSE)</f>
        <v>GRE</v>
      </c>
      <c r="I18" s="152" t="str">
        <f>+VLOOKUP(F18,Participants!$A$1:$F$798,5,FALSE)</f>
        <v>F</v>
      </c>
      <c r="J18" s="152">
        <f>+VLOOKUP(F18,Participants!$A$1:$F$798,3,FALSE)</f>
        <v>6</v>
      </c>
      <c r="K18" s="153" t="str">
        <f>+VLOOKUP(F18,Participants!$A$1:$G$798,7,FALSE)</f>
        <v>JV GIRLS</v>
      </c>
      <c r="L18" s="186">
        <v>7</v>
      </c>
      <c r="M18" s="152">
        <v>3</v>
      </c>
      <c r="N18" s="187">
        <v>21</v>
      </c>
      <c r="O18" s="187">
        <v>9</v>
      </c>
    </row>
    <row r="19" spans="1:15" ht="14.25" customHeight="1">
      <c r="A19" s="104"/>
      <c r="B19" s="105"/>
      <c r="C19" s="105"/>
      <c r="D19" s="106"/>
      <c r="E19" s="106"/>
      <c r="F19" s="185">
        <v>947</v>
      </c>
      <c r="G19" s="152" t="str">
        <f>+VLOOKUP(F19,Participants!$A$1:$F$798,2,FALSE)</f>
        <v>Tavella Emma</v>
      </c>
      <c r="H19" s="152" t="str">
        <f>+VLOOKUP(F19,Participants!$A$1:$F$798,4,FALSE)</f>
        <v>CDT</v>
      </c>
      <c r="I19" s="152" t="str">
        <f>+VLOOKUP(F19,Participants!$A$1:$F$798,5,FALSE)</f>
        <v>F</v>
      </c>
      <c r="J19" s="152">
        <f>+VLOOKUP(F19,Participants!$A$1:$F$798,3,FALSE)</f>
        <v>5</v>
      </c>
      <c r="K19" s="153" t="str">
        <f>+VLOOKUP(F19,Participants!$A$1:$G$798,7,FALSE)</f>
        <v>JV GIRLS</v>
      </c>
      <c r="L19" s="186">
        <f t="shared" ref="L19:L32" si="0">L18+1</f>
        <v>8</v>
      </c>
      <c r="M19" s="152">
        <v>2</v>
      </c>
      <c r="N19" s="187">
        <v>21</v>
      </c>
      <c r="O19" s="187">
        <v>6.5</v>
      </c>
    </row>
    <row r="20" spans="1:15" ht="14.25" customHeight="1">
      <c r="A20" s="109"/>
      <c r="B20" s="110"/>
      <c r="C20" s="110"/>
      <c r="D20" s="111"/>
      <c r="E20" s="111"/>
      <c r="F20" s="51">
        <v>963</v>
      </c>
      <c r="G20" s="71" t="str">
        <f>+VLOOKUP(F20,Participants!$A$1:$F$798,2,FALSE)</f>
        <v>Craighead Maya</v>
      </c>
      <c r="H20" s="71" t="str">
        <f>+VLOOKUP(F20,Participants!$A$1:$F$798,4,FALSE)</f>
        <v>CDT</v>
      </c>
      <c r="I20" s="71" t="str">
        <f>+VLOOKUP(F20,Participants!$A$1:$F$798,5,FALSE)</f>
        <v>F</v>
      </c>
      <c r="J20" s="71">
        <f>+VLOOKUP(F20,Participants!$A$1:$F$798,3,FALSE)</f>
        <v>5</v>
      </c>
      <c r="K20" s="12" t="str">
        <f>+VLOOKUP(F20,Participants!$A$1:$G$798,7,FALSE)</f>
        <v>JV GIRLS</v>
      </c>
      <c r="L20" s="162">
        <f t="shared" si="0"/>
        <v>9</v>
      </c>
      <c r="M20" s="71">
        <v>1</v>
      </c>
      <c r="N20" s="108">
        <v>20</v>
      </c>
      <c r="O20" s="108">
        <v>7</v>
      </c>
    </row>
    <row r="21" spans="1:15" ht="14.25" customHeight="1">
      <c r="A21" s="104"/>
      <c r="B21" s="105"/>
      <c r="C21" s="105"/>
      <c r="D21" s="106"/>
      <c r="E21" s="106"/>
      <c r="F21" s="111">
        <v>742</v>
      </c>
      <c r="G21" s="71" t="str">
        <f>+VLOOKUP(F21,Participants!$A$1:$F$798,2,FALSE)</f>
        <v>Rachel Barry</v>
      </c>
      <c r="H21" s="71" t="str">
        <f>+VLOOKUP(F21,Participants!$A$1:$F$798,4,FALSE)</f>
        <v>KIL</v>
      </c>
      <c r="I21" s="71" t="str">
        <f>+VLOOKUP(F21,Participants!$A$1:$F$798,5,FALSE)</f>
        <v>F</v>
      </c>
      <c r="J21" s="71">
        <f>+VLOOKUP(F21,Participants!$A$1:$F$798,3,FALSE)</f>
        <v>6</v>
      </c>
      <c r="K21" s="12" t="str">
        <f>+VLOOKUP(F21,Participants!$A$1:$G$798,7,FALSE)</f>
        <v>JV GIRLS</v>
      </c>
      <c r="L21" s="162">
        <f t="shared" si="0"/>
        <v>10</v>
      </c>
      <c r="M21" s="71"/>
      <c r="N21" s="108">
        <v>20</v>
      </c>
      <c r="O21" s="108">
        <v>4</v>
      </c>
    </row>
    <row r="22" spans="1:15" ht="14.25" customHeight="1">
      <c r="A22" s="109"/>
      <c r="B22" s="110"/>
      <c r="C22" s="110"/>
      <c r="D22" s="111"/>
      <c r="E22" s="111"/>
      <c r="F22" s="106">
        <v>739</v>
      </c>
      <c r="G22" s="77" t="str">
        <f>+VLOOKUP(F22,Participants!$A$1:$F$798,2,FALSE)</f>
        <v>Sophia Colangelo</v>
      </c>
      <c r="H22" s="77" t="str">
        <f>+VLOOKUP(F22,Participants!$A$1:$F$798,4,FALSE)</f>
        <v>KIL</v>
      </c>
      <c r="I22" s="77" t="str">
        <f>+VLOOKUP(F22,Participants!$A$1:$F$798,5,FALSE)</f>
        <v>F</v>
      </c>
      <c r="J22" s="77">
        <f>+VLOOKUP(F22,Participants!$A$1:$F$798,3,FALSE)</f>
        <v>5</v>
      </c>
      <c r="K22" s="12" t="str">
        <f>+VLOOKUP(F22,Participants!$A$1:$G$798,7,FALSE)</f>
        <v>JV GIRLS</v>
      </c>
      <c r="L22" s="162">
        <f t="shared" si="0"/>
        <v>11</v>
      </c>
      <c r="M22" s="77"/>
      <c r="N22" s="51">
        <v>19</v>
      </c>
      <c r="O22" s="51">
        <v>9</v>
      </c>
    </row>
    <row r="23" spans="1:15" ht="14.25" customHeight="1">
      <c r="A23" s="104"/>
      <c r="B23" s="105"/>
      <c r="C23" s="105"/>
      <c r="D23" s="106"/>
      <c r="E23" s="106"/>
      <c r="F23" s="106">
        <v>746</v>
      </c>
      <c r="G23" s="77" t="str">
        <f>+VLOOKUP(F23,Participants!$A$1:$F$798,2,FALSE)</f>
        <v>Elle Degnan</v>
      </c>
      <c r="H23" s="77" t="str">
        <f>+VLOOKUP(F23,Participants!$A$1:$F$798,4,FALSE)</f>
        <v>KIL</v>
      </c>
      <c r="I23" s="77" t="str">
        <f>+VLOOKUP(F23,Participants!$A$1:$F$798,5,FALSE)</f>
        <v>F</v>
      </c>
      <c r="J23" s="77">
        <f>+VLOOKUP(F23,Participants!$A$1:$F$798,3,FALSE)</f>
        <v>6</v>
      </c>
      <c r="K23" s="12" t="str">
        <f>+VLOOKUP(F23,Participants!$A$1:$G$798,7,FALSE)</f>
        <v>JV GIRLS</v>
      </c>
      <c r="L23" s="162">
        <f t="shared" si="0"/>
        <v>12</v>
      </c>
      <c r="M23" s="77"/>
      <c r="N23" s="51">
        <v>18</v>
      </c>
      <c r="O23" s="51">
        <v>7</v>
      </c>
    </row>
    <row r="24" spans="1:15" ht="14.25" customHeight="1">
      <c r="A24" s="109"/>
      <c r="B24" s="110"/>
      <c r="C24" s="110"/>
      <c r="D24" s="111"/>
      <c r="E24" s="111"/>
      <c r="F24" s="106">
        <v>1364</v>
      </c>
      <c r="G24" s="77" t="str">
        <f>+VLOOKUP(F24,Participants!$A$1:$F$798,2,FALSE)</f>
        <v>Daniella Julian</v>
      </c>
      <c r="H24" s="77" t="str">
        <f>+VLOOKUP(F24,Participants!$A$1:$F$798,4,FALSE)</f>
        <v>BFS</v>
      </c>
      <c r="I24" s="77" t="str">
        <f>+VLOOKUP(F24,Participants!$A$1:$F$798,5,FALSE)</f>
        <v>F</v>
      </c>
      <c r="J24" s="77">
        <f>+VLOOKUP(F24,Participants!$A$1:$F$798,3,FALSE)</f>
        <v>5</v>
      </c>
      <c r="K24" s="12" t="str">
        <f>+VLOOKUP(F24,Participants!$A$1:$G$798,7,FALSE)</f>
        <v>JV GIRLS</v>
      </c>
      <c r="L24" s="162">
        <f t="shared" si="0"/>
        <v>13</v>
      </c>
      <c r="M24" s="77"/>
      <c r="N24" s="51">
        <v>15</v>
      </c>
      <c r="O24" s="51">
        <v>4</v>
      </c>
    </row>
    <row r="25" spans="1:15" ht="14.25" customHeight="1">
      <c r="A25" s="104"/>
      <c r="B25" s="105"/>
      <c r="C25" s="105"/>
      <c r="D25" s="106"/>
      <c r="E25" s="106"/>
      <c r="F25" s="106">
        <v>974</v>
      </c>
      <c r="G25" s="77" t="str">
        <f>+VLOOKUP(F25,Participants!$A$1:$F$798,2,FALSE)</f>
        <v>Zheng Sophia</v>
      </c>
      <c r="H25" s="77" t="str">
        <f>+VLOOKUP(F25,Participants!$A$1:$F$798,4,FALSE)</f>
        <v>CDT</v>
      </c>
      <c r="I25" s="77" t="str">
        <f>+VLOOKUP(F25,Participants!$A$1:$F$798,5,FALSE)</f>
        <v>F</v>
      </c>
      <c r="J25" s="77">
        <f>+VLOOKUP(F25,Participants!$A$1:$F$798,3,FALSE)</f>
        <v>5</v>
      </c>
      <c r="K25" s="12" t="str">
        <f>+VLOOKUP(F25,Participants!$A$1:$G$798,7,FALSE)</f>
        <v>JV GIRLS</v>
      </c>
      <c r="L25" s="162">
        <f t="shared" si="0"/>
        <v>14</v>
      </c>
      <c r="M25" s="77"/>
      <c r="N25" s="51">
        <v>15</v>
      </c>
      <c r="O25" s="51">
        <v>4</v>
      </c>
    </row>
    <row r="26" spans="1:15" ht="14.25" customHeight="1">
      <c r="A26" s="109"/>
      <c r="B26" s="110"/>
      <c r="C26" s="110"/>
      <c r="D26" s="111"/>
      <c r="E26" s="111"/>
      <c r="F26" s="106">
        <v>738</v>
      </c>
      <c r="G26" s="77" t="str">
        <f>+VLOOKUP(F26,Participants!$A$1:$F$798,2,FALSE)</f>
        <v>Olivia Colangelo</v>
      </c>
      <c r="H26" s="77" t="str">
        <f>+VLOOKUP(F26,Participants!$A$1:$F$798,4,FALSE)</f>
        <v>KIL</v>
      </c>
      <c r="I26" s="77" t="str">
        <f>+VLOOKUP(F26,Participants!$A$1:$F$798,5,FALSE)</f>
        <v>F</v>
      </c>
      <c r="J26" s="77">
        <f>+VLOOKUP(F26,Participants!$A$1:$F$798,3,FALSE)</f>
        <v>5</v>
      </c>
      <c r="K26" s="12" t="str">
        <f>+VLOOKUP(F26,Participants!$A$1:$G$798,7,FALSE)</f>
        <v>JV GIRLS</v>
      </c>
      <c r="L26" s="162">
        <f t="shared" si="0"/>
        <v>15</v>
      </c>
      <c r="M26" s="77"/>
      <c r="N26" s="51">
        <v>15</v>
      </c>
      <c r="O26" s="51">
        <v>1.5</v>
      </c>
    </row>
    <row r="27" spans="1:15" ht="14.25" customHeight="1">
      <c r="A27" s="104"/>
      <c r="B27" s="105"/>
      <c r="C27" s="105"/>
      <c r="D27" s="106"/>
      <c r="E27" s="106"/>
      <c r="F27" s="111">
        <v>1199</v>
      </c>
      <c r="G27" s="71" t="str">
        <f>+VLOOKUP(F27,Participants!$A$1:$F$798,2,FALSE)</f>
        <v>Lizzie Austin</v>
      </c>
      <c r="H27" s="71" t="str">
        <f>+VLOOKUP(F27,Participants!$A$1:$F$798,4,FALSE)</f>
        <v>AAC</v>
      </c>
      <c r="I27" s="71" t="str">
        <f>+VLOOKUP(F27,Participants!$A$1:$F$798,5,FALSE)</f>
        <v>F</v>
      </c>
      <c r="J27" s="71">
        <f>+VLOOKUP(F27,Participants!$A$1:$F$798,3,FALSE)</f>
        <v>6</v>
      </c>
      <c r="K27" s="12" t="str">
        <f>+VLOOKUP(F27,Participants!$A$1:$G$798,7,FALSE)</f>
        <v>JV GIRLS</v>
      </c>
      <c r="L27" s="162">
        <f t="shared" si="0"/>
        <v>16</v>
      </c>
      <c r="M27" s="71"/>
      <c r="N27" s="51">
        <v>13</v>
      </c>
      <c r="O27" s="51">
        <v>10</v>
      </c>
    </row>
    <row r="28" spans="1:15" ht="14.25" customHeight="1">
      <c r="A28" s="109"/>
      <c r="B28" s="110"/>
      <c r="C28" s="110"/>
      <c r="D28" s="111"/>
      <c r="E28" s="111"/>
      <c r="F28" s="111">
        <v>845</v>
      </c>
      <c r="G28" s="71" t="str">
        <f>+VLOOKUP(F28,Participants!$A$1:$F$798,2,FALSE)</f>
        <v>Emily Birchok</v>
      </c>
      <c r="H28" s="71" t="str">
        <f>+VLOOKUP(F28,Participants!$A$1:$F$798,4,FALSE)</f>
        <v>GRE</v>
      </c>
      <c r="I28" s="71" t="str">
        <f>+VLOOKUP(F28,Participants!$A$1:$F$798,5,FALSE)</f>
        <v>F</v>
      </c>
      <c r="J28" s="71">
        <f>+VLOOKUP(F28,Participants!$A$1:$F$798,3,FALSE)</f>
        <v>6</v>
      </c>
      <c r="K28" s="12" t="str">
        <f>+VLOOKUP(F28,Participants!$A$1:$G$798,7,FALSE)</f>
        <v>JV GIRLS</v>
      </c>
      <c r="L28" s="162">
        <f t="shared" si="0"/>
        <v>17</v>
      </c>
      <c r="M28" s="71"/>
      <c r="N28" s="51">
        <v>12</v>
      </c>
      <c r="O28" s="51">
        <v>9</v>
      </c>
    </row>
    <row r="29" spans="1:15" ht="14.25" customHeight="1">
      <c r="A29" s="104"/>
      <c r="B29" s="105"/>
      <c r="C29" s="105"/>
      <c r="D29" s="106"/>
      <c r="E29" s="106"/>
      <c r="F29" s="111">
        <v>748</v>
      </c>
      <c r="G29" s="71" t="str">
        <f>+VLOOKUP(F29,Participants!$A$1:$F$798,2,FALSE)</f>
        <v>Rowan Mondi</v>
      </c>
      <c r="H29" s="71" t="str">
        <f>+VLOOKUP(F29,Participants!$A$1:$F$798,4,FALSE)</f>
        <v>KIL</v>
      </c>
      <c r="I29" s="71" t="str">
        <f>+VLOOKUP(F29,Participants!$A$1:$F$798,5,FALSE)</f>
        <v>F</v>
      </c>
      <c r="J29" s="71">
        <f>+VLOOKUP(F29,Participants!$A$1:$F$798,3,FALSE)</f>
        <v>5</v>
      </c>
      <c r="K29" s="12" t="str">
        <f>+VLOOKUP(F29,Participants!$A$1:$G$798,7,FALSE)</f>
        <v>JV GIRLS</v>
      </c>
      <c r="L29" s="162">
        <f t="shared" si="0"/>
        <v>18</v>
      </c>
      <c r="M29" s="71"/>
      <c r="N29" s="108">
        <v>12</v>
      </c>
      <c r="O29" s="108">
        <v>2.5</v>
      </c>
    </row>
    <row r="30" spans="1:15" ht="14.25" customHeight="1">
      <c r="A30" s="109"/>
      <c r="B30" s="110"/>
      <c r="C30" s="110"/>
      <c r="D30" s="111"/>
      <c r="E30" s="111"/>
      <c r="F30" s="106">
        <v>962</v>
      </c>
      <c r="G30" s="77" t="str">
        <f>+VLOOKUP(F30,Participants!$A$1:$F$798,2,FALSE)</f>
        <v>Abbett Madison</v>
      </c>
      <c r="H30" s="77" t="str">
        <f>+VLOOKUP(F30,Participants!$A$1:$F$798,4,FALSE)</f>
        <v>CDT</v>
      </c>
      <c r="I30" s="77" t="str">
        <f>+VLOOKUP(F30,Participants!$A$1:$F$798,5,FALSE)</f>
        <v>F</v>
      </c>
      <c r="J30" s="77">
        <f>+VLOOKUP(F30,Participants!$A$1:$F$798,3,FALSE)</f>
        <v>5</v>
      </c>
      <c r="K30" s="12" t="str">
        <f>+VLOOKUP(F30,Participants!$A$1:$G$798,7,FALSE)</f>
        <v>JV GIRLS</v>
      </c>
      <c r="L30" s="162">
        <f t="shared" si="0"/>
        <v>19</v>
      </c>
      <c r="M30" s="77"/>
      <c r="N30" s="51">
        <v>12</v>
      </c>
      <c r="O30" s="51">
        <v>0.5</v>
      </c>
    </row>
    <row r="31" spans="1:15" ht="14.25" customHeight="1">
      <c r="A31" s="104"/>
      <c r="B31" s="105"/>
      <c r="C31" s="105"/>
      <c r="D31" s="106"/>
      <c r="E31" s="106"/>
      <c r="F31" s="111">
        <v>971</v>
      </c>
      <c r="G31" s="71" t="str">
        <f>+VLOOKUP(F31,Participants!$A$1:$F$798,2,FALSE)</f>
        <v>Redd Rainey</v>
      </c>
      <c r="H31" s="71" t="str">
        <f>+VLOOKUP(F31,Participants!$A$1:$F$798,4,FALSE)</f>
        <v>CDT</v>
      </c>
      <c r="I31" s="71" t="str">
        <f>+VLOOKUP(F31,Participants!$A$1:$F$798,5,FALSE)</f>
        <v>F</v>
      </c>
      <c r="J31" s="71">
        <f>+VLOOKUP(F31,Participants!$A$1:$F$798,3,FALSE)</f>
        <v>5</v>
      </c>
      <c r="K31" s="12" t="str">
        <f>+VLOOKUP(F31,Participants!$A$1:$G$798,7,FALSE)</f>
        <v>JV GIRLS</v>
      </c>
      <c r="L31" s="162">
        <f t="shared" si="0"/>
        <v>20</v>
      </c>
      <c r="M31" s="71"/>
      <c r="N31" s="108">
        <v>11</v>
      </c>
      <c r="O31" s="108">
        <v>6.5</v>
      </c>
    </row>
    <row r="32" spans="1:15" ht="14.25" customHeight="1">
      <c r="A32" s="109"/>
      <c r="B32" s="110"/>
      <c r="C32" s="110"/>
      <c r="D32" s="111"/>
      <c r="E32" s="111"/>
      <c r="F32" s="111">
        <v>1377</v>
      </c>
      <c r="G32" s="71" t="str">
        <f>+VLOOKUP(F32,Participants!$A$1:$F$798,2,FALSE)</f>
        <v>Emma Schweikert</v>
      </c>
      <c r="H32" s="71" t="str">
        <f>+VLOOKUP(F32,Participants!$A$1:$F$798,4,FALSE)</f>
        <v>BFS</v>
      </c>
      <c r="I32" s="71" t="str">
        <f>+VLOOKUP(F32,Participants!$A$1:$F$798,5,FALSE)</f>
        <v>F</v>
      </c>
      <c r="J32" s="71">
        <f>+VLOOKUP(F32,Participants!$A$1:$F$798,3,FALSE)</f>
        <v>6</v>
      </c>
      <c r="K32" s="12" t="str">
        <f>+VLOOKUP(F32,Participants!$A$1:$G$798,7,FALSE)</f>
        <v>JV GIRLS</v>
      </c>
      <c r="L32" s="162">
        <f t="shared" si="0"/>
        <v>21</v>
      </c>
      <c r="M32" s="71"/>
      <c r="N32" s="108">
        <v>11</v>
      </c>
      <c r="O32" s="108">
        <v>5</v>
      </c>
    </row>
    <row r="33" spans="1:15" ht="14.25" customHeight="1">
      <c r="A33" s="104"/>
      <c r="B33" s="105"/>
      <c r="C33" s="105"/>
      <c r="D33" s="106"/>
      <c r="E33" s="106"/>
      <c r="F33" s="111"/>
      <c r="G33" s="71"/>
      <c r="H33" s="71"/>
      <c r="I33" s="71"/>
      <c r="J33" s="71"/>
      <c r="K33" s="12"/>
      <c r="L33" s="107"/>
      <c r="M33" s="71"/>
      <c r="N33" s="108"/>
      <c r="O33" s="108"/>
    </row>
    <row r="34" spans="1:15" ht="14.25" customHeight="1">
      <c r="A34" s="104"/>
      <c r="B34" s="105"/>
      <c r="C34" s="105"/>
      <c r="D34" s="106"/>
      <c r="E34" s="106"/>
      <c r="F34" s="111">
        <v>1395</v>
      </c>
      <c r="G34" s="71" t="str">
        <f>+VLOOKUP(F34,Participants!$A$1:$F$798,2,FALSE)</f>
        <v>Ryan Snyder</v>
      </c>
      <c r="H34" s="71" t="str">
        <f>+VLOOKUP(F34,Participants!$A$1:$F$798,4,FALSE)</f>
        <v>BFS</v>
      </c>
      <c r="I34" s="71" t="str">
        <f>+VLOOKUP(F34,Participants!$A$1:$F$798,5,FALSE)</f>
        <v>M</v>
      </c>
      <c r="J34" s="71">
        <f>+VLOOKUP(F34,Participants!$A$1:$F$798,3,FALSE)</f>
        <v>8</v>
      </c>
      <c r="K34" s="12" t="str">
        <f>+VLOOKUP(F34,Participants!$A$1:$G$798,7,FALSE)</f>
        <v>VARSITY BOYS</v>
      </c>
      <c r="L34" s="161">
        <v>1</v>
      </c>
      <c r="M34" s="71">
        <v>10</v>
      </c>
      <c r="N34" s="51">
        <v>33</v>
      </c>
      <c r="O34" s="51">
        <v>2</v>
      </c>
    </row>
    <row r="35" spans="1:15" ht="14.25" customHeight="1">
      <c r="A35" s="109"/>
      <c r="B35" s="110"/>
      <c r="C35" s="110"/>
      <c r="D35" s="111"/>
      <c r="E35" s="111"/>
      <c r="F35" s="106">
        <v>1398</v>
      </c>
      <c r="G35" s="77" t="str">
        <f>+VLOOKUP(F35,Participants!$A$1:$F$798,2,FALSE)</f>
        <v>Sean Miller</v>
      </c>
      <c r="H35" s="77" t="str">
        <f>+VLOOKUP(F35,Participants!$A$1:$F$798,4,FALSE)</f>
        <v>BFS</v>
      </c>
      <c r="I35" s="77" t="str">
        <f>+VLOOKUP(F35,Participants!$A$1:$F$798,5,FALSE)</f>
        <v>M</v>
      </c>
      <c r="J35" s="77">
        <f>+VLOOKUP(F35,Participants!$A$1:$F$798,3,FALSE)</f>
        <v>8</v>
      </c>
      <c r="K35" s="12" t="str">
        <f>+VLOOKUP(F35,Participants!$A$1:$G$798,7,FALSE)</f>
        <v>VARSITY BOYS</v>
      </c>
      <c r="L35" s="162">
        <f>L34+1</f>
        <v>2</v>
      </c>
      <c r="M35" s="77">
        <v>8</v>
      </c>
      <c r="N35" s="108">
        <v>33</v>
      </c>
      <c r="O35" s="108">
        <v>0</v>
      </c>
    </row>
    <row r="36" spans="1:15" ht="14.25" customHeight="1">
      <c r="A36" s="104"/>
      <c r="B36" s="105"/>
      <c r="C36" s="105"/>
      <c r="D36" s="106"/>
      <c r="E36" s="106"/>
      <c r="F36" s="106">
        <v>656</v>
      </c>
      <c r="G36" s="77" t="str">
        <f>+VLOOKUP(F36,Participants!$A$1:$F$798,2,FALSE)</f>
        <v>Tiernan McCullough</v>
      </c>
      <c r="H36" s="77" t="str">
        <f>+VLOOKUP(F36,Participants!$A$1:$F$798,4,FALSE)</f>
        <v>SJS</v>
      </c>
      <c r="I36" s="77" t="str">
        <f>+VLOOKUP(F36,Participants!$A$1:$F$798,5,FALSE)</f>
        <v>M</v>
      </c>
      <c r="J36" s="77">
        <f>+VLOOKUP(F36,Participants!$A$1:$F$798,3,FALSE)</f>
        <v>8</v>
      </c>
      <c r="K36" s="12" t="str">
        <f>+VLOOKUP(F36,Participants!$A$1:$G$798,7,FALSE)</f>
        <v>VARSITY BOYS</v>
      </c>
      <c r="L36" s="162">
        <f t="shared" ref="L36:L54" si="1">L35+1</f>
        <v>3</v>
      </c>
      <c r="M36" s="77">
        <v>6</v>
      </c>
      <c r="N36" s="108">
        <v>31</v>
      </c>
      <c r="O36" s="108">
        <v>7</v>
      </c>
    </row>
    <row r="37" spans="1:15" ht="14.25" customHeight="1">
      <c r="A37" s="109"/>
      <c r="B37" s="110"/>
      <c r="C37" s="110"/>
      <c r="D37" s="111"/>
      <c r="E37" s="111"/>
      <c r="F37" s="111">
        <v>949</v>
      </c>
      <c r="G37" s="71" t="str">
        <f>+VLOOKUP(F37,Participants!$A$1:$F$798,2,FALSE)</f>
        <v>Lubawski Gunnar</v>
      </c>
      <c r="H37" s="71" t="str">
        <f>+VLOOKUP(F37,Participants!$A$1:$F$798,4,FALSE)</f>
        <v>CDT</v>
      </c>
      <c r="I37" s="71" t="str">
        <f>+VLOOKUP(F37,Participants!$A$1:$F$798,5,FALSE)</f>
        <v>M</v>
      </c>
      <c r="J37" s="71">
        <f>+VLOOKUP(F37,Participants!$A$1:$F$798,3,FALSE)</f>
        <v>7</v>
      </c>
      <c r="K37" s="12" t="str">
        <f>+VLOOKUP(F37,Participants!$A$1:$G$798,7,FALSE)</f>
        <v>VARSITY BOYS</v>
      </c>
      <c r="L37" s="162">
        <f t="shared" si="1"/>
        <v>4</v>
      </c>
      <c r="M37" s="71">
        <v>5</v>
      </c>
      <c r="N37" s="51">
        <v>29</v>
      </c>
      <c r="O37" s="51">
        <v>9</v>
      </c>
    </row>
    <row r="38" spans="1:15" ht="14.25" customHeight="1">
      <c r="A38" s="104"/>
      <c r="B38" s="105"/>
      <c r="C38" s="105"/>
      <c r="D38" s="106"/>
      <c r="E38" s="106"/>
      <c r="F38" s="111">
        <v>883</v>
      </c>
      <c r="G38" s="71" t="str">
        <f>+VLOOKUP(F38,Participants!$A$1:$F$798,2,FALSE)</f>
        <v>Alexander Smith</v>
      </c>
      <c r="H38" s="71" t="str">
        <f>+VLOOKUP(F38,Participants!$A$1:$F$798,4,FALSE)</f>
        <v>AGS</v>
      </c>
      <c r="I38" s="71" t="str">
        <f>+VLOOKUP(F38,Participants!$A$1:$F$798,5,FALSE)</f>
        <v>M</v>
      </c>
      <c r="J38" s="71">
        <f>+VLOOKUP(F38,Participants!$A$1:$F$798,3,FALSE)</f>
        <v>8</v>
      </c>
      <c r="K38" s="12" t="str">
        <f>+VLOOKUP(F38,Participants!$A$1:$G$798,7,FALSE)</f>
        <v>VARSITY BOYS</v>
      </c>
      <c r="L38" s="162">
        <f t="shared" si="1"/>
        <v>5</v>
      </c>
      <c r="M38" s="71">
        <v>4</v>
      </c>
      <c r="N38" s="51">
        <v>29</v>
      </c>
      <c r="O38" s="51">
        <v>4</v>
      </c>
    </row>
    <row r="39" spans="1:15" ht="14.25" customHeight="1">
      <c r="A39" s="109"/>
      <c r="B39" s="110"/>
      <c r="C39" s="110"/>
      <c r="D39" s="111"/>
      <c r="E39" s="111"/>
      <c r="F39" s="111">
        <v>1243</v>
      </c>
      <c r="G39" s="71" t="str">
        <f>+VLOOKUP(F39,Participants!$A$1:$F$798,2,FALSE)</f>
        <v>Sam VanVickle</v>
      </c>
      <c r="H39" s="71" t="str">
        <f>+VLOOKUP(F39,Participants!$A$1:$F$798,4,FALSE)</f>
        <v>AAC</v>
      </c>
      <c r="I39" s="71" t="str">
        <f>+VLOOKUP(F39,Participants!$A$1:$F$798,5,FALSE)</f>
        <v>M</v>
      </c>
      <c r="J39" s="71">
        <f>+VLOOKUP(F39,Participants!$A$1:$F$798,3,FALSE)</f>
        <v>8</v>
      </c>
      <c r="K39" s="12" t="str">
        <f>+VLOOKUP(F39,Participants!$A$1:$G$798,7,FALSE)</f>
        <v>VARSITY BOYS</v>
      </c>
      <c r="L39" s="162">
        <f t="shared" si="1"/>
        <v>6</v>
      </c>
      <c r="M39" s="71">
        <v>3</v>
      </c>
      <c r="N39" s="51">
        <v>29</v>
      </c>
      <c r="O39" s="51">
        <v>2</v>
      </c>
    </row>
    <row r="40" spans="1:15" ht="14.25" customHeight="1">
      <c r="A40" s="104"/>
      <c r="B40" s="105"/>
      <c r="C40" s="105"/>
      <c r="D40" s="106"/>
      <c r="E40" s="106"/>
      <c r="F40" s="111">
        <v>617</v>
      </c>
      <c r="G40" s="71" t="str">
        <f>+VLOOKUP(F40,Participants!$A$1:$F$798,2,FALSE)</f>
        <v>Jack Kandravy</v>
      </c>
      <c r="H40" s="71" t="str">
        <f>+VLOOKUP(F40,Participants!$A$1:$F$798,4,FALSE)</f>
        <v>BTA</v>
      </c>
      <c r="I40" s="71" t="str">
        <f>+VLOOKUP(F40,Participants!$A$1:$F$798,5,FALSE)</f>
        <v>M</v>
      </c>
      <c r="J40" s="71">
        <f>+VLOOKUP(F40,Participants!$A$1:$F$798,3,FALSE)</f>
        <v>8</v>
      </c>
      <c r="K40" s="12" t="str">
        <f>+VLOOKUP(F40,Participants!$A$1:$G$798,7,FALSE)</f>
        <v>VARSITY BOYS</v>
      </c>
      <c r="L40" s="162">
        <f t="shared" si="1"/>
        <v>7</v>
      </c>
      <c r="M40" s="71">
        <v>2</v>
      </c>
      <c r="N40" s="51">
        <v>26</v>
      </c>
      <c r="O40" s="51">
        <v>5</v>
      </c>
    </row>
    <row r="41" spans="1:15" ht="14.25" customHeight="1">
      <c r="A41" s="109"/>
      <c r="B41" s="110"/>
      <c r="C41" s="110"/>
      <c r="D41" s="111"/>
      <c r="E41" s="111"/>
      <c r="F41" s="106">
        <v>614</v>
      </c>
      <c r="G41" s="77" t="str">
        <f>+VLOOKUP(F41,Participants!$A$1:$F$798,2,FALSE)</f>
        <v>Jacob Bridgeman</v>
      </c>
      <c r="H41" s="77" t="str">
        <f>+VLOOKUP(F41,Participants!$A$1:$F$798,4,FALSE)</f>
        <v>BTA</v>
      </c>
      <c r="I41" s="77" t="str">
        <f>+VLOOKUP(F41,Participants!$A$1:$F$798,5,FALSE)</f>
        <v>M</v>
      </c>
      <c r="J41" s="77">
        <f>+VLOOKUP(F41,Participants!$A$1:$F$798,3,FALSE)</f>
        <v>8</v>
      </c>
      <c r="K41" s="12" t="str">
        <f>+VLOOKUP(F41,Participants!$A$1:$G$798,7,FALSE)</f>
        <v>VARSITY BOYS</v>
      </c>
      <c r="L41" s="162">
        <f t="shared" si="1"/>
        <v>8</v>
      </c>
      <c r="M41" s="77">
        <v>1</v>
      </c>
      <c r="N41" s="108">
        <v>26</v>
      </c>
      <c r="O41" s="108">
        <v>1.5</v>
      </c>
    </row>
    <row r="42" spans="1:15" ht="14.25" customHeight="1">
      <c r="A42" s="104"/>
      <c r="B42" s="105"/>
      <c r="C42" s="105"/>
      <c r="D42" s="106"/>
      <c r="E42" s="106"/>
      <c r="F42" s="106">
        <v>657</v>
      </c>
      <c r="G42" s="77" t="str">
        <f>+VLOOKUP(F42,Participants!$A$1:$F$798,2,FALSE)</f>
        <v>Killian O'Halloran</v>
      </c>
      <c r="H42" s="77" t="str">
        <f>+VLOOKUP(F42,Participants!$A$1:$F$798,4,FALSE)</f>
        <v>SJS</v>
      </c>
      <c r="I42" s="77" t="str">
        <f>+VLOOKUP(F42,Participants!$A$1:$F$798,5,FALSE)</f>
        <v>M</v>
      </c>
      <c r="J42" s="77">
        <f>+VLOOKUP(F42,Participants!$A$1:$F$798,3,FALSE)</f>
        <v>8</v>
      </c>
      <c r="K42" s="12" t="str">
        <f>+VLOOKUP(F42,Participants!$A$1:$G$798,7,FALSE)</f>
        <v>VARSITY BOYS</v>
      </c>
      <c r="L42" s="162">
        <f t="shared" si="1"/>
        <v>9</v>
      </c>
      <c r="M42" s="77"/>
      <c r="N42" s="108">
        <v>25</v>
      </c>
      <c r="O42" s="108">
        <v>4.5</v>
      </c>
    </row>
    <row r="43" spans="1:15" ht="14.25" customHeight="1">
      <c r="A43" s="109"/>
      <c r="B43" s="110"/>
      <c r="C43" s="110"/>
      <c r="D43" s="111"/>
      <c r="E43" s="111"/>
      <c r="F43" s="111">
        <v>1450</v>
      </c>
      <c r="G43" s="71" t="str">
        <f>+VLOOKUP(F43,Participants!$A$1:$F$798,2,FALSE)</f>
        <v>Nico Berarducci</v>
      </c>
      <c r="H43" s="71" t="str">
        <f>+VLOOKUP(F43,Participants!$A$1:$F$798,4,FALSE)</f>
        <v>SSPP</v>
      </c>
      <c r="I43" s="71" t="str">
        <f>+VLOOKUP(F43,Participants!$A$1:$F$798,5,FALSE)</f>
        <v>M</v>
      </c>
      <c r="J43" s="71">
        <f>+VLOOKUP(F43,Participants!$A$1:$F$798,3,FALSE)</f>
        <v>7</v>
      </c>
      <c r="K43" s="12" t="str">
        <f>+VLOOKUP(F43,Participants!$A$1:$G$798,7,FALSE)</f>
        <v>VARSITY BOYS</v>
      </c>
      <c r="L43" s="162">
        <f t="shared" si="1"/>
        <v>10</v>
      </c>
      <c r="M43" s="71"/>
      <c r="N43" s="51">
        <v>25</v>
      </c>
      <c r="O43" s="51">
        <v>2.5</v>
      </c>
    </row>
    <row r="44" spans="1:15" ht="14.25" customHeight="1">
      <c r="A44" s="104"/>
      <c r="B44" s="105"/>
      <c r="C44" s="105"/>
      <c r="D44" s="106"/>
      <c r="E44" s="106"/>
      <c r="F44" s="106">
        <v>968</v>
      </c>
      <c r="G44" s="77" t="str">
        <f>+VLOOKUP(F44,Participants!$A$1:$F$798,2,FALSE)</f>
        <v>McAllister Neilan</v>
      </c>
      <c r="H44" s="77" t="str">
        <f>+VLOOKUP(F44,Participants!$A$1:$F$798,4,FALSE)</f>
        <v>CDT</v>
      </c>
      <c r="I44" s="77" t="str">
        <f>+VLOOKUP(F44,Participants!$A$1:$F$798,5,FALSE)</f>
        <v>M</v>
      </c>
      <c r="J44" s="77">
        <f>+VLOOKUP(F44,Participants!$A$1:$F$798,3,FALSE)</f>
        <v>7</v>
      </c>
      <c r="K44" s="12" t="str">
        <f>+VLOOKUP(F44,Participants!$A$1:$G$798,7,FALSE)</f>
        <v>VARSITY BOYS</v>
      </c>
      <c r="L44" s="162">
        <f t="shared" si="1"/>
        <v>11</v>
      </c>
      <c r="M44" s="77"/>
      <c r="N44" s="108">
        <v>24</v>
      </c>
      <c r="O44" s="108">
        <v>10</v>
      </c>
    </row>
    <row r="45" spans="1:15" ht="15" customHeight="1">
      <c r="F45" s="164">
        <v>494</v>
      </c>
      <c r="G45" s="166" t="str">
        <f>+VLOOKUP(F45,Participants!$A$1:$F$798,2,FALSE)</f>
        <v>Evan Briggs</v>
      </c>
      <c r="H45" s="166" t="str">
        <f>+VLOOKUP(F45,Participants!$A$1:$F$798,4,FALSE)</f>
        <v>BCS</v>
      </c>
      <c r="I45" s="166" t="str">
        <f>+VLOOKUP(F45,Participants!$A$1:$F$798,5,FALSE)</f>
        <v>M</v>
      </c>
      <c r="J45" s="166">
        <f>+VLOOKUP(F45,Participants!$A$1:$F$798,3,FALSE)</f>
        <v>8</v>
      </c>
      <c r="K45" s="7" t="str">
        <f>+VLOOKUP(F45,Participants!$A$1:$G$798,7,FALSE)</f>
        <v>VARSITY BOYS</v>
      </c>
      <c r="L45" s="162">
        <f t="shared" si="1"/>
        <v>12</v>
      </c>
      <c r="M45" s="166"/>
      <c r="N45" s="144">
        <v>24</v>
      </c>
      <c r="O45" s="144">
        <v>8</v>
      </c>
    </row>
    <row r="46" spans="1:15" ht="14.25" customHeight="1">
      <c r="A46" s="104"/>
      <c r="B46" s="105"/>
      <c r="C46" s="105"/>
      <c r="D46" s="106"/>
      <c r="E46" s="106"/>
      <c r="F46" s="111">
        <v>879</v>
      </c>
      <c r="G46" s="71" t="str">
        <f>+VLOOKUP(F46,Participants!$A$1:$F$798,2,FALSE)</f>
        <v>Dean Douglass</v>
      </c>
      <c r="H46" s="71" t="str">
        <f>+VLOOKUP(F46,Participants!$A$1:$F$798,4,FALSE)</f>
        <v>AGS</v>
      </c>
      <c r="I46" s="71" t="str">
        <f>+VLOOKUP(F46,Participants!$A$1:$F$798,5,FALSE)</f>
        <v>M</v>
      </c>
      <c r="J46" s="71">
        <f>+VLOOKUP(F46,Participants!$A$1:$F$798,3,FALSE)</f>
        <v>7</v>
      </c>
      <c r="K46" s="12" t="str">
        <f>+VLOOKUP(F46,Participants!$A$1:$G$798,7,FALSE)</f>
        <v>VARSITY BOYS</v>
      </c>
      <c r="L46" s="162">
        <f t="shared" si="1"/>
        <v>13</v>
      </c>
      <c r="M46" s="71"/>
      <c r="N46" s="51">
        <v>23</v>
      </c>
      <c r="O46" s="51">
        <v>11</v>
      </c>
    </row>
    <row r="47" spans="1:15" ht="14.25" customHeight="1">
      <c r="A47" s="109"/>
      <c r="B47" s="110"/>
      <c r="C47" s="110"/>
      <c r="D47" s="111"/>
      <c r="E47" s="111"/>
      <c r="F47" s="111">
        <v>678</v>
      </c>
      <c r="G47" s="71" t="str">
        <f>+VLOOKUP(F47,Participants!$A$1:$F$798,2,FALSE)</f>
        <v>Domenic Amoruso</v>
      </c>
      <c r="H47" s="71" t="str">
        <f>+VLOOKUP(F47,Participants!$A$1:$F$798,4,FALSE)</f>
        <v>KIL</v>
      </c>
      <c r="I47" s="71" t="str">
        <f>+VLOOKUP(F47,Participants!$A$1:$F$798,5,FALSE)</f>
        <v>M</v>
      </c>
      <c r="J47" s="71">
        <f>+VLOOKUP(F47,Participants!$A$1:$F$798,3,FALSE)</f>
        <v>8</v>
      </c>
      <c r="K47" s="12" t="str">
        <f>+VLOOKUP(F47,Participants!$A$1:$G$798,7,FALSE)</f>
        <v>VARSITY BOYS</v>
      </c>
      <c r="L47" s="162">
        <f t="shared" si="1"/>
        <v>14</v>
      </c>
      <c r="M47" s="71"/>
      <c r="N47" s="51">
        <v>23</v>
      </c>
      <c r="O47" s="51">
        <v>8.5</v>
      </c>
    </row>
    <row r="48" spans="1:15" ht="14.25" customHeight="1">
      <c r="A48" s="104"/>
      <c r="B48" s="105"/>
      <c r="C48" s="105"/>
      <c r="D48" s="106"/>
      <c r="E48" s="106"/>
      <c r="F48" s="106">
        <v>1433</v>
      </c>
      <c r="G48" s="77" t="str">
        <f>+VLOOKUP(F48,Participants!$A$1:$F$798,2,FALSE)</f>
        <v>Vito Bianco</v>
      </c>
      <c r="H48" s="77" t="str">
        <f>+VLOOKUP(F48,Participants!$A$1:$F$798,4,FALSE)</f>
        <v>SSPP</v>
      </c>
      <c r="I48" s="77" t="str">
        <f>+VLOOKUP(F48,Participants!$A$1:$F$798,5,FALSE)</f>
        <v>M</v>
      </c>
      <c r="J48" s="77">
        <f>+VLOOKUP(F48,Participants!$A$1:$F$798,3,FALSE)</f>
        <v>7</v>
      </c>
      <c r="K48" s="12" t="str">
        <f>+VLOOKUP(F48,Participants!$A$1:$G$798,7,FALSE)</f>
        <v>VARSITY BOYS</v>
      </c>
      <c r="L48" s="162">
        <f t="shared" si="1"/>
        <v>15</v>
      </c>
      <c r="M48" s="77"/>
      <c r="N48" s="108">
        <v>23</v>
      </c>
      <c r="O48" s="108">
        <v>0</v>
      </c>
    </row>
    <row r="49" spans="1:15" ht="14.25" customHeight="1">
      <c r="A49" s="109"/>
      <c r="B49" s="110"/>
      <c r="C49" s="110"/>
      <c r="D49" s="111"/>
      <c r="E49" s="111"/>
      <c r="F49" s="111">
        <v>1421</v>
      </c>
      <c r="G49" s="71" t="str">
        <f>+VLOOKUP(F49,Participants!$A$1:$F$798,2,FALSE)</f>
        <v>Dominic Dixon</v>
      </c>
      <c r="H49" s="71" t="str">
        <f>+VLOOKUP(F49,Participants!$A$1:$F$798,4,FALSE)</f>
        <v>BFS</v>
      </c>
      <c r="I49" s="71" t="str">
        <f>+VLOOKUP(F49,Participants!$A$1:$F$798,5,FALSE)</f>
        <v>M</v>
      </c>
      <c r="J49" s="71">
        <f>+VLOOKUP(F49,Participants!$A$1:$F$798,3,FALSE)</f>
        <v>8</v>
      </c>
      <c r="K49" s="12" t="str">
        <f>+VLOOKUP(F49,Participants!$A$1:$G$798,7,FALSE)</f>
        <v>VARSITY BOYS</v>
      </c>
      <c r="L49" s="162">
        <f t="shared" si="1"/>
        <v>16</v>
      </c>
      <c r="M49" s="71"/>
      <c r="N49" s="51">
        <v>22</v>
      </c>
      <c r="O49" s="51">
        <v>9</v>
      </c>
    </row>
    <row r="50" spans="1:15" ht="14.25" customHeight="1">
      <c r="A50" s="109"/>
      <c r="B50" s="110"/>
      <c r="C50" s="110"/>
      <c r="D50" s="111"/>
      <c r="E50" s="111"/>
      <c r="F50" s="182">
        <v>1454</v>
      </c>
      <c r="G50" s="177" t="str">
        <f>+VLOOKUP(F50,Participants!$A$1:$F$798,2,FALSE)</f>
        <v>Eddie Votilla</v>
      </c>
      <c r="H50" s="177" t="str">
        <f>+VLOOKUP(F50,Participants!$A$1:$F$798,4,FALSE)</f>
        <v>SSPP</v>
      </c>
      <c r="I50" s="177" t="str">
        <f>+VLOOKUP(F50,Participants!$A$1:$F$798,5,FALSE)</f>
        <v>M</v>
      </c>
      <c r="J50" s="177">
        <f>+VLOOKUP(F50,Participants!$A$1:$F$798,3,FALSE)</f>
        <v>7</v>
      </c>
      <c r="K50" s="153" t="str">
        <f>+VLOOKUP(F50,Participants!$A$1:$G$798,7,FALSE)</f>
        <v>VARSITY BOYS</v>
      </c>
      <c r="L50" s="186">
        <f>L63+1</f>
        <v>8</v>
      </c>
      <c r="M50" s="177"/>
      <c r="N50" s="178">
        <v>22</v>
      </c>
      <c r="O50" s="178">
        <v>9</v>
      </c>
    </row>
    <row r="51" spans="1:15" ht="14.25" customHeight="1">
      <c r="A51" s="104"/>
      <c r="B51" s="105"/>
      <c r="C51" s="105"/>
      <c r="D51" s="106"/>
      <c r="E51" s="106"/>
      <c r="F51" s="106">
        <v>655</v>
      </c>
      <c r="G51" s="77" t="str">
        <f>+VLOOKUP(F51,Participants!$A$1:$F$798,2,FALSE)</f>
        <v>Henry Glevicky</v>
      </c>
      <c r="H51" s="77" t="str">
        <f>+VLOOKUP(F51,Participants!$A$1:$F$798,4,FALSE)</f>
        <v>SJS</v>
      </c>
      <c r="I51" s="77" t="str">
        <f>+VLOOKUP(F51,Participants!$A$1:$F$798,5,FALSE)</f>
        <v>M</v>
      </c>
      <c r="J51" s="77">
        <f>+VLOOKUP(F51,Participants!$A$1:$F$798,3,FALSE)</f>
        <v>8</v>
      </c>
      <c r="K51" s="12" t="str">
        <f>+VLOOKUP(F51,Participants!$A$1:$G$798,7,FALSE)</f>
        <v>VARSITY BOYS</v>
      </c>
      <c r="L51" s="162">
        <f>L49+1</f>
        <v>17</v>
      </c>
      <c r="M51" s="77"/>
      <c r="N51" s="108">
        <v>21</v>
      </c>
      <c r="O51" s="108">
        <v>10</v>
      </c>
    </row>
    <row r="52" spans="1:15" ht="14.25" customHeight="1">
      <c r="A52" s="109"/>
      <c r="B52" s="110"/>
      <c r="C52" s="110"/>
      <c r="D52" s="111"/>
      <c r="E52" s="111"/>
      <c r="F52" s="106">
        <v>1206</v>
      </c>
      <c r="G52" s="77" t="str">
        <f>+VLOOKUP(F52,Participants!$A$1:$F$798,2,FALSE)</f>
        <v>Linus Burchill</v>
      </c>
      <c r="H52" s="77" t="str">
        <f>+VLOOKUP(F52,Participants!$A$1:$F$798,4,FALSE)</f>
        <v>AAC</v>
      </c>
      <c r="I52" s="77" t="str">
        <f>+VLOOKUP(F52,Participants!$A$1:$F$798,5,FALSE)</f>
        <v>M</v>
      </c>
      <c r="J52" s="77">
        <f>+VLOOKUP(F52,Participants!$A$1:$F$798,3,FALSE)</f>
        <v>7</v>
      </c>
      <c r="K52" s="12" t="str">
        <f>+VLOOKUP(F52,Participants!$A$1:$G$798,7,FALSE)</f>
        <v>VARSITY BOYS</v>
      </c>
      <c r="L52" s="162">
        <f t="shared" si="1"/>
        <v>18</v>
      </c>
      <c r="M52" s="77"/>
      <c r="N52" s="108">
        <v>21</v>
      </c>
      <c r="O52" s="108">
        <v>3</v>
      </c>
    </row>
    <row r="53" spans="1:15" ht="14.25" customHeight="1">
      <c r="A53" s="104"/>
      <c r="B53" s="105"/>
      <c r="C53" s="105"/>
      <c r="D53" s="106"/>
      <c r="E53" s="106"/>
      <c r="F53" s="106">
        <v>1451</v>
      </c>
      <c r="G53" s="77" t="str">
        <f>+VLOOKUP(F53,Participants!$A$1:$F$798,2,FALSE)</f>
        <v>Aiden Ochtun</v>
      </c>
      <c r="H53" s="77" t="str">
        <f>+VLOOKUP(F53,Participants!$A$1:$F$798,4,FALSE)</f>
        <v>SSPP</v>
      </c>
      <c r="I53" s="77" t="str">
        <f>+VLOOKUP(F53,Participants!$A$1:$F$798,5,FALSE)</f>
        <v>M</v>
      </c>
      <c r="J53" s="77">
        <f>+VLOOKUP(F53,Participants!$A$1:$F$798,3,FALSE)</f>
        <v>8</v>
      </c>
      <c r="K53" s="12" t="str">
        <f>+VLOOKUP(F53,Participants!$A$1:$G$798,7,FALSE)</f>
        <v>VARSITY BOYS</v>
      </c>
      <c r="L53" s="162">
        <f t="shared" si="1"/>
        <v>19</v>
      </c>
      <c r="M53" s="77"/>
      <c r="N53" s="108">
        <v>21</v>
      </c>
      <c r="O53" s="108">
        <v>1</v>
      </c>
    </row>
    <row r="54" spans="1:15" ht="14.25" customHeight="1">
      <c r="A54" s="109"/>
      <c r="B54" s="110"/>
      <c r="C54" s="110"/>
      <c r="D54" s="111"/>
      <c r="E54" s="111"/>
      <c r="F54" s="111">
        <v>952</v>
      </c>
      <c r="G54" s="71" t="str">
        <f>+VLOOKUP(F54,Participants!$A$1:$F$798,2,FALSE)</f>
        <v>Weaver Jacob</v>
      </c>
      <c r="H54" s="71" t="str">
        <f>+VLOOKUP(F54,Participants!$A$1:$F$798,4,FALSE)</f>
        <v>CDT</v>
      </c>
      <c r="I54" s="71" t="str">
        <f>+VLOOKUP(F54,Participants!$A$1:$F$798,5,FALSE)</f>
        <v>M</v>
      </c>
      <c r="J54" s="71">
        <f>+VLOOKUP(F54,Participants!$A$1:$F$798,3,FALSE)</f>
        <v>7</v>
      </c>
      <c r="K54" s="12" t="str">
        <f>+VLOOKUP(F54,Participants!$A$1:$G$798,7,FALSE)</f>
        <v>VARSITY BOYS</v>
      </c>
      <c r="L54" s="162">
        <f t="shared" si="1"/>
        <v>20</v>
      </c>
      <c r="M54" s="71"/>
      <c r="N54" s="51">
        <v>20</v>
      </c>
      <c r="O54" s="51">
        <v>3</v>
      </c>
    </row>
    <row r="55" spans="1:15" ht="14.25" customHeight="1">
      <c r="A55" s="109"/>
      <c r="B55" s="110"/>
      <c r="C55" s="110"/>
      <c r="D55" s="111"/>
      <c r="E55" s="111"/>
      <c r="F55" s="111"/>
      <c r="G55" s="71"/>
      <c r="H55" s="71"/>
      <c r="I55" s="71"/>
      <c r="J55" s="71"/>
      <c r="K55" s="12"/>
      <c r="L55" s="161"/>
      <c r="M55" s="71"/>
      <c r="N55" s="51"/>
      <c r="O55" s="51"/>
    </row>
    <row r="56" spans="1:15" ht="14.25" customHeight="1">
      <c r="A56" s="109"/>
      <c r="B56" s="110"/>
      <c r="C56" s="110"/>
      <c r="D56" s="111"/>
      <c r="E56" s="111"/>
      <c r="F56" s="111"/>
      <c r="G56" s="71"/>
      <c r="H56" s="71"/>
      <c r="I56" s="71"/>
      <c r="J56" s="71"/>
      <c r="K56" s="12"/>
      <c r="L56" s="161"/>
      <c r="M56" s="71"/>
      <c r="N56" s="51"/>
      <c r="O56" s="51"/>
    </row>
    <row r="57" spans="1:15" ht="14.25" customHeight="1">
      <c r="A57" s="104"/>
      <c r="B57" s="105"/>
      <c r="C57" s="105"/>
      <c r="D57" s="106"/>
      <c r="E57" s="106"/>
      <c r="F57" s="111">
        <v>1415</v>
      </c>
      <c r="G57" s="71" t="str">
        <f>+VLOOKUP(F57,Participants!$A$1:$F$798,2,FALSE)</f>
        <v>Anna Lazzara</v>
      </c>
      <c r="H57" s="71" t="str">
        <f>+VLOOKUP(F57,Participants!$A$1:$F$798,4,FALSE)</f>
        <v>BFS</v>
      </c>
      <c r="I57" s="71" t="str">
        <f>+VLOOKUP(F57,Participants!$A$1:$F$798,5,FALSE)</f>
        <v>F</v>
      </c>
      <c r="J57" s="71">
        <f>+VLOOKUP(F57,Participants!$A$1:$F$798,3,FALSE)</f>
        <v>8</v>
      </c>
      <c r="K57" s="12" t="str">
        <f>+VLOOKUP(F57,Participants!$A$1:$G$798,7,FALSE)</f>
        <v>VARSITY GIRLS</v>
      </c>
      <c r="L57" s="161">
        <v>1</v>
      </c>
      <c r="M57" s="71">
        <v>10</v>
      </c>
      <c r="N57" s="51">
        <v>32</v>
      </c>
      <c r="O57" s="51">
        <v>1</v>
      </c>
    </row>
    <row r="58" spans="1:15" ht="14.25" customHeight="1">
      <c r="A58" s="109"/>
      <c r="B58" s="110"/>
      <c r="C58" s="110"/>
      <c r="D58" s="111"/>
      <c r="E58" s="111"/>
      <c r="F58" s="106">
        <v>1418</v>
      </c>
      <c r="G58" s="77" t="str">
        <f>+VLOOKUP(F58,Participants!$A$1:$F$798,2,FALSE)</f>
        <v>Caroline Craska</v>
      </c>
      <c r="H58" s="77" t="str">
        <f>+VLOOKUP(F58,Participants!$A$1:$F$798,4,FALSE)</f>
        <v>BFS</v>
      </c>
      <c r="I58" s="77" t="str">
        <f>+VLOOKUP(F58,Participants!$A$1:$F$798,5,FALSE)</f>
        <v>F</v>
      </c>
      <c r="J58" s="77">
        <f>+VLOOKUP(F58,Participants!$A$1:$F$798,3,FALSE)</f>
        <v>8</v>
      </c>
      <c r="K58" s="12" t="str">
        <f>+VLOOKUP(F58,Participants!$A$1:$G$798,7,FALSE)</f>
        <v>VARSITY GIRLS</v>
      </c>
      <c r="L58" s="162">
        <f>L57+1</f>
        <v>2</v>
      </c>
      <c r="M58" s="77">
        <v>8</v>
      </c>
      <c r="N58" s="108">
        <v>27</v>
      </c>
      <c r="O58" s="108">
        <v>4</v>
      </c>
    </row>
    <row r="59" spans="1:15" ht="14.25" customHeight="1">
      <c r="A59" s="104"/>
      <c r="B59" s="105"/>
      <c r="C59" s="105"/>
      <c r="D59" s="106"/>
      <c r="E59" s="106"/>
      <c r="F59" s="111">
        <v>645</v>
      </c>
      <c r="G59" s="71" t="str">
        <f>+VLOOKUP(F59,Participants!$A$1:$F$798,2,FALSE)</f>
        <v>Emery Feczko</v>
      </c>
      <c r="H59" s="71" t="str">
        <f>+VLOOKUP(F59,Participants!$A$1:$F$798,4,FALSE)</f>
        <v>SJS</v>
      </c>
      <c r="I59" s="71" t="str">
        <f>+VLOOKUP(F59,Participants!$A$1:$F$798,5,FALSE)</f>
        <v>F</v>
      </c>
      <c r="J59" s="71">
        <f>+VLOOKUP(F59,Participants!$A$1:$F$798,3,FALSE)</f>
        <v>7</v>
      </c>
      <c r="K59" s="12" t="str">
        <f>+VLOOKUP(F59,Participants!$A$1:$G$798,7,FALSE)</f>
        <v>VARSITY GIRLS</v>
      </c>
      <c r="L59" s="162">
        <f t="shared" ref="L59:L78" si="2">L58+1</f>
        <v>3</v>
      </c>
      <c r="M59" s="71">
        <v>6</v>
      </c>
      <c r="N59" s="51">
        <v>26</v>
      </c>
      <c r="O59" s="51">
        <v>9</v>
      </c>
    </row>
    <row r="60" spans="1:15" ht="14.25" customHeight="1">
      <c r="A60" s="109"/>
      <c r="B60" s="110"/>
      <c r="C60" s="110"/>
      <c r="D60" s="111"/>
      <c r="E60" s="111"/>
      <c r="F60" s="106">
        <v>647</v>
      </c>
      <c r="G60" s="77" t="str">
        <f>+VLOOKUP(F60,Participants!$A$1:$F$798,2,FALSE)</f>
        <v>Maggie Killian</v>
      </c>
      <c r="H60" s="77" t="str">
        <f>+VLOOKUP(F60,Participants!$A$1:$F$798,4,FALSE)</f>
        <v>SJS</v>
      </c>
      <c r="I60" s="77" t="str">
        <f>+VLOOKUP(F60,Participants!$A$1:$F$798,5,FALSE)</f>
        <v>F</v>
      </c>
      <c r="J60" s="77">
        <f>+VLOOKUP(F60,Participants!$A$1:$F$798,3,FALSE)</f>
        <v>7</v>
      </c>
      <c r="K60" s="12" t="str">
        <f>+VLOOKUP(F60,Participants!$A$1:$G$798,7,FALSE)</f>
        <v>VARSITY GIRLS</v>
      </c>
      <c r="L60" s="162">
        <f t="shared" si="2"/>
        <v>4</v>
      </c>
      <c r="M60" s="77">
        <v>5</v>
      </c>
      <c r="N60" s="108">
        <v>25</v>
      </c>
      <c r="O60" s="108">
        <v>11</v>
      </c>
    </row>
    <row r="61" spans="1:15" ht="14.25" customHeight="1">
      <c r="A61" s="104"/>
      <c r="B61" s="105"/>
      <c r="C61" s="105"/>
      <c r="D61" s="106"/>
      <c r="E61" s="106"/>
      <c r="F61" s="106">
        <v>1408</v>
      </c>
      <c r="G61" s="77" t="str">
        <f>+VLOOKUP(F61,Participants!$A$1:$F$798,2,FALSE)</f>
        <v>Catarina Perri</v>
      </c>
      <c r="H61" s="77" t="str">
        <f>+VLOOKUP(F61,Participants!$A$1:$F$798,4,FALSE)</f>
        <v>BFS</v>
      </c>
      <c r="I61" s="77" t="str">
        <f>+VLOOKUP(F61,Participants!$A$1:$F$798,5,FALSE)</f>
        <v>F</v>
      </c>
      <c r="J61" s="77">
        <f>+VLOOKUP(F61,Participants!$A$1:$F$798,3,FALSE)</f>
        <v>7</v>
      </c>
      <c r="K61" s="12" t="str">
        <f>+VLOOKUP(F61,Participants!$A$1:$G$798,7,FALSE)</f>
        <v>VARSITY GIRLS</v>
      </c>
      <c r="L61" s="162">
        <f t="shared" si="2"/>
        <v>5</v>
      </c>
      <c r="M61" s="77">
        <v>4</v>
      </c>
      <c r="N61" s="108">
        <v>24</v>
      </c>
      <c r="O61" s="108">
        <v>1</v>
      </c>
    </row>
    <row r="62" spans="1:15" ht="14.25" customHeight="1">
      <c r="A62" s="109"/>
      <c r="B62" s="110"/>
      <c r="C62" s="110"/>
      <c r="D62" s="111"/>
      <c r="E62" s="111"/>
      <c r="F62" s="106">
        <v>866</v>
      </c>
      <c r="G62" s="77" t="str">
        <f>+VLOOKUP(F62,Participants!$A$1:$F$798,2,FALSE)</f>
        <v>Anna Cicchino</v>
      </c>
      <c r="H62" s="77" t="str">
        <f>+VLOOKUP(F62,Participants!$A$1:$F$798,4,FALSE)</f>
        <v>AGS</v>
      </c>
      <c r="I62" s="77" t="str">
        <f>+VLOOKUP(F62,Participants!$A$1:$F$798,5,FALSE)</f>
        <v>F</v>
      </c>
      <c r="J62" s="77">
        <f>+VLOOKUP(F62,Participants!$A$1:$F$798,3,FALSE)</f>
        <v>7</v>
      </c>
      <c r="K62" s="12" t="str">
        <f>+VLOOKUP(F62,Participants!$A$1:$G$798,7,FALSE)</f>
        <v>VARSITY GIRLS</v>
      </c>
      <c r="L62" s="162">
        <f t="shared" si="2"/>
        <v>6</v>
      </c>
      <c r="M62" s="77">
        <v>3</v>
      </c>
      <c r="N62" s="108">
        <v>23</v>
      </c>
      <c r="O62" s="108">
        <v>9</v>
      </c>
    </row>
    <row r="63" spans="1:15" ht="14.25" customHeight="1">
      <c r="A63" s="104"/>
      <c r="B63" s="105"/>
      <c r="C63" s="105"/>
      <c r="D63" s="106"/>
      <c r="E63" s="106"/>
      <c r="F63" s="106">
        <v>652</v>
      </c>
      <c r="G63" s="77" t="str">
        <f>+VLOOKUP(F63,Participants!$A$1:$F$798,2,FALSE)</f>
        <v>Mira Mosca</v>
      </c>
      <c r="H63" s="77" t="str">
        <f>+VLOOKUP(F63,Participants!$A$1:$F$798,4,FALSE)</f>
        <v>SJS</v>
      </c>
      <c r="I63" s="77" t="str">
        <f>+VLOOKUP(F63,Participants!$A$1:$F$798,5,FALSE)</f>
        <v>F</v>
      </c>
      <c r="J63" s="77">
        <f>+VLOOKUP(F63,Participants!$A$1:$F$798,3,FALSE)</f>
        <v>8</v>
      </c>
      <c r="K63" s="12" t="str">
        <f>+VLOOKUP(F63,Participants!$A$1:$G$798,7,FALSE)</f>
        <v>VARSITY GIRLS</v>
      </c>
      <c r="L63" s="162">
        <f t="shared" si="2"/>
        <v>7</v>
      </c>
      <c r="M63" s="77">
        <v>2</v>
      </c>
      <c r="N63" s="108">
        <v>23</v>
      </c>
      <c r="O63" s="108">
        <v>8.5</v>
      </c>
    </row>
    <row r="64" spans="1:15" ht="14.25" customHeight="1">
      <c r="A64" s="104"/>
      <c r="B64" s="105"/>
      <c r="C64" s="105"/>
      <c r="D64" s="106"/>
      <c r="E64" s="106"/>
      <c r="F64" s="182">
        <v>701</v>
      </c>
      <c r="G64" s="177" t="str">
        <f>+VLOOKUP(F64,Participants!$A$1:$F$798,2,FALSE)</f>
        <v>Natalie Morris</v>
      </c>
      <c r="H64" s="177" t="str">
        <f>+VLOOKUP(F64,Participants!$A$1:$F$798,4,FALSE)</f>
        <v>KIL</v>
      </c>
      <c r="I64" s="177" t="str">
        <f>+VLOOKUP(F64,Participants!$A$1:$F$798,5,FALSE)</f>
        <v>F</v>
      </c>
      <c r="J64" s="177">
        <f>+VLOOKUP(F64,Participants!$A$1:$F$798,3,FALSE)</f>
        <v>8</v>
      </c>
      <c r="K64" s="153" t="str">
        <f>+VLOOKUP(F64,Participants!$A$1:$G$798,7,FALSE)</f>
        <v>VARSITY GIRLS</v>
      </c>
      <c r="L64" s="186">
        <v>8</v>
      </c>
      <c r="M64" s="177">
        <v>1</v>
      </c>
      <c r="N64" s="178">
        <v>22</v>
      </c>
      <c r="O64" s="178">
        <v>6</v>
      </c>
    </row>
    <row r="65" spans="1:15" ht="14.25" customHeight="1">
      <c r="A65" s="109"/>
      <c r="B65" s="110"/>
      <c r="C65" s="110"/>
      <c r="D65" s="111"/>
      <c r="E65" s="111"/>
      <c r="F65" s="106">
        <v>646</v>
      </c>
      <c r="G65" s="77" t="str">
        <f>+VLOOKUP(F65,Participants!$A$1:$F$798,2,FALSE)</f>
        <v>Molly Gauntner</v>
      </c>
      <c r="H65" s="77" t="str">
        <f>+VLOOKUP(F65,Participants!$A$1:$F$798,4,FALSE)</f>
        <v>SJS</v>
      </c>
      <c r="I65" s="77" t="str">
        <f>+VLOOKUP(F65,Participants!$A$1:$F$798,5,FALSE)</f>
        <v>F</v>
      </c>
      <c r="J65" s="77">
        <f>+VLOOKUP(F65,Participants!$A$1:$F$798,3,FALSE)</f>
        <v>7</v>
      </c>
      <c r="K65" s="12" t="str">
        <f>+VLOOKUP(F65,Participants!$A$1:$G$798,7,FALSE)</f>
        <v>VARSITY GIRLS</v>
      </c>
      <c r="L65" s="162">
        <f t="shared" si="2"/>
        <v>9</v>
      </c>
      <c r="M65" s="77"/>
      <c r="N65" s="108">
        <v>21</v>
      </c>
      <c r="O65" s="108">
        <v>11.5</v>
      </c>
    </row>
    <row r="66" spans="1:15" ht="15" customHeight="1">
      <c r="F66" s="164">
        <v>1405</v>
      </c>
      <c r="G66" s="166" t="str">
        <f>+VLOOKUP(F66,Participants!$A$1:$F$798,2,FALSE)</f>
        <v>Mary Kennedy</v>
      </c>
      <c r="H66" s="166" t="str">
        <f>+VLOOKUP(F66,Participants!$A$1:$F$798,4,FALSE)</f>
        <v>BFS</v>
      </c>
      <c r="I66" s="166" t="str">
        <f>+VLOOKUP(F66,Participants!$A$1:$F$798,5,FALSE)</f>
        <v>F</v>
      </c>
      <c r="J66" s="166">
        <f>+VLOOKUP(F66,Participants!$A$1:$F$798,3,FALSE)</f>
        <v>7</v>
      </c>
      <c r="K66" s="7" t="str">
        <f>+VLOOKUP(F66,Participants!$A$1:$G$798,7,FALSE)</f>
        <v>VARSITY GIRLS</v>
      </c>
      <c r="L66" s="162">
        <f t="shared" si="2"/>
        <v>10</v>
      </c>
      <c r="M66" s="166"/>
      <c r="N66" s="144">
        <v>21</v>
      </c>
      <c r="O66" s="144">
        <v>5</v>
      </c>
    </row>
    <row r="67" spans="1:15" ht="15" customHeight="1">
      <c r="F67" s="165">
        <v>677</v>
      </c>
      <c r="G67" s="44" t="str">
        <f>+VLOOKUP(F67,Participants!$A$1:$F$798,2,FALSE)</f>
        <v>Mia O'Donnell</v>
      </c>
      <c r="H67" s="44" t="str">
        <f>+VLOOKUP(F67,Participants!$A$1:$F$798,4,FALSE)</f>
        <v>KIL</v>
      </c>
      <c r="I67" s="44" t="str">
        <f>+VLOOKUP(F67,Participants!$A$1:$F$798,5,FALSE)</f>
        <v>F</v>
      </c>
      <c r="J67" s="44">
        <f>+VLOOKUP(F67,Participants!$A$1:$F$798,3,FALSE)</f>
        <v>7</v>
      </c>
      <c r="K67" s="7" t="str">
        <f>+VLOOKUP(F67,Participants!$A$1:$G$798,7,FALSE)</f>
        <v>VARSITY GIRLS</v>
      </c>
      <c r="L67" s="162">
        <f t="shared" si="2"/>
        <v>11</v>
      </c>
      <c r="M67" s="44"/>
      <c r="N67" s="168">
        <v>20</v>
      </c>
      <c r="O67" s="168">
        <v>8.5</v>
      </c>
    </row>
    <row r="68" spans="1:15" ht="14.25" customHeight="1">
      <c r="A68" s="104"/>
      <c r="B68" s="105"/>
      <c r="C68" s="105"/>
      <c r="D68" s="106"/>
      <c r="E68" s="106"/>
      <c r="F68" s="111">
        <v>651</v>
      </c>
      <c r="G68" s="71" t="str">
        <f>+VLOOKUP(F68,Participants!$A$1:$F$798,2,FALSE)</f>
        <v>Savannah Hornstein</v>
      </c>
      <c r="H68" s="71" t="str">
        <f>+VLOOKUP(F68,Participants!$A$1:$F$798,4,FALSE)</f>
        <v>SJS</v>
      </c>
      <c r="I68" s="71" t="str">
        <f>+VLOOKUP(F68,Participants!$A$1:$F$798,5,FALSE)</f>
        <v>F</v>
      </c>
      <c r="J68" s="71">
        <f>+VLOOKUP(F68,Participants!$A$1:$F$798,3,FALSE)</f>
        <v>8</v>
      </c>
      <c r="K68" s="12" t="str">
        <f>+VLOOKUP(F68,Participants!$A$1:$G$798,7,FALSE)</f>
        <v>VARSITY GIRLS</v>
      </c>
      <c r="L68" s="162">
        <f t="shared" si="2"/>
        <v>12</v>
      </c>
      <c r="M68" s="71"/>
      <c r="N68" s="51">
        <v>20</v>
      </c>
      <c r="O68" s="51">
        <v>7.5</v>
      </c>
    </row>
    <row r="69" spans="1:15" ht="14.25" customHeight="1">
      <c r="A69" s="109"/>
      <c r="B69" s="110"/>
      <c r="C69" s="110"/>
      <c r="D69" s="111"/>
      <c r="E69" s="111"/>
      <c r="F69" s="106">
        <v>942</v>
      </c>
      <c r="G69" s="77" t="str">
        <f>+VLOOKUP(F69,Participants!$A$1:$F$798,2,FALSE)</f>
        <v>Craighead Camryn</v>
      </c>
      <c r="H69" s="77" t="str">
        <f>+VLOOKUP(F69,Participants!$A$1:$F$798,4,FALSE)</f>
        <v>CDT</v>
      </c>
      <c r="I69" s="77" t="str">
        <f>+VLOOKUP(F69,Participants!$A$1:$F$798,5,FALSE)</f>
        <v>F</v>
      </c>
      <c r="J69" s="77">
        <f>+VLOOKUP(F69,Participants!$A$1:$F$798,3,FALSE)</f>
        <v>7</v>
      </c>
      <c r="K69" s="12" t="str">
        <f>+VLOOKUP(F69,Participants!$A$1:$G$798,7,FALSE)</f>
        <v>VARSITY GIRLS</v>
      </c>
      <c r="L69" s="162">
        <f t="shared" si="2"/>
        <v>13</v>
      </c>
      <c r="M69" s="77"/>
      <c r="N69" s="108">
        <v>20</v>
      </c>
      <c r="O69" s="108">
        <v>4</v>
      </c>
    </row>
    <row r="70" spans="1:15" ht="14.25" customHeight="1">
      <c r="A70" s="104"/>
      <c r="B70" s="105"/>
      <c r="C70" s="105"/>
      <c r="D70" s="106"/>
      <c r="E70" s="106"/>
      <c r="F70" s="111">
        <v>874</v>
      </c>
      <c r="G70" s="71" t="str">
        <f>+VLOOKUP(F70,Participants!$A$1:$F$798,2,FALSE)</f>
        <v>Elizabeth Tokarczyk</v>
      </c>
      <c r="H70" s="71" t="str">
        <f>+VLOOKUP(F70,Participants!$A$1:$F$798,4,FALSE)</f>
        <v>AGS</v>
      </c>
      <c r="I70" s="71" t="str">
        <f>+VLOOKUP(F70,Participants!$A$1:$F$798,5,FALSE)</f>
        <v>F</v>
      </c>
      <c r="J70" s="71">
        <f>+VLOOKUP(F70,Participants!$A$1:$F$798,3,FALSE)</f>
        <v>7</v>
      </c>
      <c r="K70" s="12" t="str">
        <f>+VLOOKUP(F70,Participants!$A$1:$G$798,7,FALSE)</f>
        <v>VARSITY GIRLS</v>
      </c>
      <c r="L70" s="162">
        <f t="shared" si="2"/>
        <v>14</v>
      </c>
      <c r="M70" s="71"/>
      <c r="N70" s="51">
        <v>20</v>
      </c>
      <c r="O70" s="51">
        <v>0</v>
      </c>
    </row>
    <row r="71" spans="1:15" ht="14.25" customHeight="1">
      <c r="A71" s="109"/>
      <c r="B71" s="110"/>
      <c r="C71" s="110"/>
      <c r="D71" s="111"/>
      <c r="E71" s="111"/>
      <c r="F71" s="106">
        <v>688</v>
      </c>
      <c r="G71" s="77" t="str">
        <f>+VLOOKUP(F71,Participants!$A$1:$F$798,2,FALSE)</f>
        <v>Addison Thiel</v>
      </c>
      <c r="H71" s="77" t="str">
        <f>+VLOOKUP(F71,Participants!$A$1:$F$798,4,FALSE)</f>
        <v>KIL</v>
      </c>
      <c r="I71" s="77" t="str">
        <f>+VLOOKUP(F71,Participants!$A$1:$F$798,5,FALSE)</f>
        <v>F</v>
      </c>
      <c r="J71" s="77">
        <f>+VLOOKUP(F71,Participants!$A$1:$F$798,3,FALSE)</f>
        <v>7</v>
      </c>
      <c r="K71" s="12" t="str">
        <f>+VLOOKUP(F71,Participants!$A$1:$G$798,7,FALSE)</f>
        <v>VARSITY GIRLS</v>
      </c>
      <c r="L71" s="162">
        <f t="shared" si="2"/>
        <v>15</v>
      </c>
      <c r="M71" s="77"/>
      <c r="N71" s="108">
        <v>20</v>
      </c>
      <c r="O71" s="108"/>
    </row>
    <row r="72" spans="1:15" ht="14.25" customHeight="1">
      <c r="A72" s="104"/>
      <c r="B72" s="105"/>
      <c r="C72" s="105"/>
      <c r="D72" s="106"/>
      <c r="E72" s="106"/>
      <c r="F72" s="106">
        <v>686</v>
      </c>
      <c r="G72" s="77" t="str">
        <f>+VLOOKUP(F72,Participants!$A$1:$F$798,2,FALSE)</f>
        <v>Emelia Kapetanos</v>
      </c>
      <c r="H72" s="77" t="str">
        <f>+VLOOKUP(F72,Participants!$A$1:$F$798,4,FALSE)</f>
        <v>KIL</v>
      </c>
      <c r="I72" s="77" t="str">
        <f>+VLOOKUP(F72,Participants!$A$1:$F$798,5,FALSE)</f>
        <v>F</v>
      </c>
      <c r="J72" s="77">
        <f>+VLOOKUP(F72,Participants!$A$1:$F$798,3,FALSE)</f>
        <v>7</v>
      </c>
      <c r="K72" s="12" t="str">
        <f>+VLOOKUP(F72,Participants!$A$1:$G$798,7,FALSE)</f>
        <v>VARSITY GIRLS</v>
      </c>
      <c r="L72" s="162">
        <f t="shared" si="2"/>
        <v>16</v>
      </c>
      <c r="M72" s="77"/>
      <c r="N72" s="108">
        <v>19</v>
      </c>
      <c r="O72" s="108">
        <v>8.5</v>
      </c>
    </row>
    <row r="73" spans="1:15" ht="14.25" customHeight="1">
      <c r="A73" s="109"/>
      <c r="B73" s="110"/>
      <c r="C73" s="110"/>
      <c r="D73" s="111"/>
      <c r="E73" s="111"/>
      <c r="F73" s="111">
        <v>669</v>
      </c>
      <c r="G73" s="71" t="str">
        <f>+VLOOKUP(F73,Participants!$A$1:$F$798,2,FALSE)</f>
        <v>Lana Allen</v>
      </c>
      <c r="H73" s="71" t="str">
        <f>+VLOOKUP(F73,Participants!$A$1:$F$798,4,FALSE)</f>
        <v>KIL</v>
      </c>
      <c r="I73" s="71" t="str">
        <f>+VLOOKUP(F73,Participants!$A$1:$F$798,5,FALSE)</f>
        <v>F</v>
      </c>
      <c r="J73" s="71">
        <f>+VLOOKUP(F73,Participants!$A$1:$F$798,3,FALSE)</f>
        <v>8</v>
      </c>
      <c r="K73" s="12" t="str">
        <f>+VLOOKUP(F73,Participants!$A$1:$G$798,7,FALSE)</f>
        <v>VARSITY GIRLS</v>
      </c>
      <c r="L73" s="162">
        <f t="shared" si="2"/>
        <v>17</v>
      </c>
      <c r="M73" s="71"/>
      <c r="N73" s="51">
        <v>19</v>
      </c>
      <c r="O73" s="51">
        <v>8</v>
      </c>
    </row>
    <row r="74" spans="1:15" ht="14.25" customHeight="1">
      <c r="A74" s="104"/>
      <c r="B74" s="105"/>
      <c r="C74" s="105"/>
      <c r="D74" s="106"/>
      <c r="E74" s="106"/>
      <c r="F74" s="111">
        <v>687</v>
      </c>
      <c r="G74" s="71" t="str">
        <f>+VLOOKUP(F74,Participants!$A$1:$F$798,2,FALSE)</f>
        <v>Brielle Colafella</v>
      </c>
      <c r="H74" s="71" t="str">
        <f>+VLOOKUP(F74,Participants!$A$1:$F$798,4,FALSE)</f>
        <v>KIL</v>
      </c>
      <c r="I74" s="71" t="str">
        <f>+VLOOKUP(F74,Participants!$A$1:$F$798,5,FALSE)</f>
        <v>F</v>
      </c>
      <c r="J74" s="71">
        <f>+VLOOKUP(F74,Participants!$A$1:$F$798,3,FALSE)</f>
        <v>7</v>
      </c>
      <c r="K74" s="12" t="str">
        <f>+VLOOKUP(F74,Participants!$A$1:$G$798,7,FALSE)</f>
        <v>VARSITY GIRLS</v>
      </c>
      <c r="L74" s="162">
        <f t="shared" si="2"/>
        <v>18</v>
      </c>
      <c r="M74" s="71"/>
      <c r="N74" s="51">
        <v>19</v>
      </c>
      <c r="O74" s="51">
        <v>3</v>
      </c>
    </row>
    <row r="75" spans="1:15" ht="14.25" customHeight="1">
      <c r="A75" s="109"/>
      <c r="B75" s="110"/>
      <c r="C75" s="110"/>
      <c r="D75" s="111"/>
      <c r="E75" s="111"/>
      <c r="F75" s="106">
        <v>665</v>
      </c>
      <c r="G75" s="77" t="str">
        <f>+VLOOKUP(F75,Participants!$A$1:$F$798,2,FALSE)</f>
        <v>Anna Scaltz</v>
      </c>
      <c r="H75" s="77" t="str">
        <f>+VLOOKUP(F75,Participants!$A$1:$F$798,4,FALSE)</f>
        <v>KIL</v>
      </c>
      <c r="I75" s="77" t="str">
        <f>+VLOOKUP(F75,Participants!$A$1:$F$798,5,FALSE)</f>
        <v>F</v>
      </c>
      <c r="J75" s="77">
        <f>+VLOOKUP(F75,Participants!$A$1:$F$798,3,FALSE)</f>
        <v>8</v>
      </c>
      <c r="K75" s="12" t="str">
        <f>+VLOOKUP(F75,Participants!$A$1:$G$798,7,FALSE)</f>
        <v>VARSITY GIRLS</v>
      </c>
      <c r="L75" s="162">
        <f t="shared" si="2"/>
        <v>19</v>
      </c>
      <c r="M75" s="77"/>
      <c r="N75" s="108">
        <v>19</v>
      </c>
      <c r="O75" s="108">
        <v>0.5</v>
      </c>
    </row>
    <row r="76" spans="1:15" ht="14.25" customHeight="1">
      <c r="A76" s="104"/>
      <c r="B76" s="105"/>
      <c r="C76" s="105"/>
      <c r="D76" s="106"/>
      <c r="E76" s="106"/>
      <c r="F76" s="111">
        <v>700</v>
      </c>
      <c r="G76" s="71" t="str">
        <f>+VLOOKUP(F76,Participants!$A$1:$F$798,2,FALSE)</f>
        <v>Anna Morris</v>
      </c>
      <c r="H76" s="71" t="str">
        <f>+VLOOKUP(F76,Participants!$A$1:$F$798,4,FALSE)</f>
        <v>KIL</v>
      </c>
      <c r="I76" s="71" t="str">
        <f>+VLOOKUP(F76,Participants!$A$1:$F$798,5,FALSE)</f>
        <v>F</v>
      </c>
      <c r="J76" s="71">
        <f>+VLOOKUP(F76,Participants!$A$1:$F$798,3,FALSE)</f>
        <v>7</v>
      </c>
      <c r="K76" s="12" t="str">
        <f>+VLOOKUP(F76,Participants!$A$1:$G$798,7,FALSE)</f>
        <v>VARSITY GIRLS</v>
      </c>
      <c r="L76" s="162">
        <f t="shared" si="2"/>
        <v>20</v>
      </c>
      <c r="M76" s="71"/>
      <c r="N76" s="51">
        <v>18</v>
      </c>
      <c r="O76" s="51">
        <v>2.5</v>
      </c>
    </row>
    <row r="77" spans="1:15" ht="14.25" customHeight="1">
      <c r="A77" s="109"/>
      <c r="B77" s="110"/>
      <c r="C77" s="110"/>
      <c r="D77" s="111"/>
      <c r="E77" s="111"/>
      <c r="F77" s="106">
        <v>1403</v>
      </c>
      <c r="G77" s="77" t="str">
        <f>+VLOOKUP(F77,Participants!$A$1:$F$798,2,FALSE)</f>
        <v>Giovanna Julian</v>
      </c>
      <c r="H77" s="77" t="str">
        <f>+VLOOKUP(F77,Participants!$A$1:$F$798,4,FALSE)</f>
        <v>BFS</v>
      </c>
      <c r="I77" s="77" t="str">
        <f>+VLOOKUP(F77,Participants!$A$1:$F$798,5,FALSE)</f>
        <v>F</v>
      </c>
      <c r="J77" s="77">
        <f>+VLOOKUP(F77,Participants!$A$1:$F$798,3,FALSE)</f>
        <v>7</v>
      </c>
      <c r="K77" s="12" t="str">
        <f>+VLOOKUP(F77,Participants!$A$1:$G$798,7,FALSE)</f>
        <v>VARSITY GIRLS</v>
      </c>
      <c r="L77" s="162">
        <f t="shared" si="2"/>
        <v>21</v>
      </c>
      <c r="M77" s="77"/>
      <c r="N77" s="108">
        <v>15</v>
      </c>
      <c r="O77" s="108">
        <v>5</v>
      </c>
    </row>
    <row r="78" spans="1:15" ht="14.25" customHeight="1">
      <c r="A78" s="104"/>
      <c r="B78" s="105"/>
      <c r="C78" s="105"/>
      <c r="D78" s="106"/>
      <c r="E78" s="106"/>
      <c r="F78" s="106">
        <v>858</v>
      </c>
      <c r="G78" s="77" t="str">
        <f>+VLOOKUP(F78,Participants!$A$1:$F$798,2,FALSE)</f>
        <v>Ava Sparacino</v>
      </c>
      <c r="H78" s="77" t="str">
        <f>+VLOOKUP(F78,Participants!$A$1:$F$798,4,FALSE)</f>
        <v>GRE</v>
      </c>
      <c r="I78" s="77" t="str">
        <f>+VLOOKUP(F78,Participants!$A$1:$F$798,5,FALSE)</f>
        <v>F</v>
      </c>
      <c r="J78" s="77">
        <f>+VLOOKUP(F78,Participants!$A$1:$F$798,3,FALSE)</f>
        <v>7</v>
      </c>
      <c r="K78" s="12" t="str">
        <f>+VLOOKUP(F78,Participants!$A$1:$G$798,7,FALSE)</f>
        <v>VARSITY GIRLS</v>
      </c>
      <c r="L78" s="162">
        <f t="shared" si="2"/>
        <v>22</v>
      </c>
      <c r="M78" s="77"/>
      <c r="N78" s="108">
        <v>13</v>
      </c>
      <c r="O78" s="108">
        <v>4</v>
      </c>
    </row>
    <row r="79" spans="1:15" ht="37.9" customHeight="1">
      <c r="A79" s="109"/>
      <c r="B79" s="110"/>
      <c r="C79" s="110"/>
      <c r="D79" s="111"/>
      <c r="E79" s="111"/>
      <c r="F79" s="163"/>
      <c r="G79" s="163"/>
      <c r="H79" s="163"/>
      <c r="I79" s="163"/>
      <c r="J79" s="163"/>
      <c r="K79" s="163"/>
      <c r="L79" s="167"/>
      <c r="M79" s="163"/>
      <c r="N79" s="163"/>
      <c r="O79" s="163"/>
    </row>
    <row r="80" spans="1:15" ht="14.25" customHeight="1">
      <c r="L80" s="54"/>
      <c r="M80" s="54"/>
    </row>
    <row r="81" spans="1:26" ht="14.25" customHeight="1">
      <c r="B81" s="57" t="s">
        <v>8</v>
      </c>
      <c r="C81" s="57" t="s">
        <v>16</v>
      </c>
      <c r="D81" s="57" t="s">
        <v>19</v>
      </c>
      <c r="E81" s="57" t="s">
        <v>24</v>
      </c>
      <c r="F81" s="57" t="s">
        <v>27</v>
      </c>
      <c r="G81" s="57" t="s">
        <v>30</v>
      </c>
      <c r="H81" s="57" t="s">
        <v>33</v>
      </c>
      <c r="I81" s="57" t="s">
        <v>36</v>
      </c>
      <c r="J81" s="57" t="s">
        <v>39</v>
      </c>
      <c r="K81" s="57" t="s">
        <v>42</v>
      </c>
      <c r="L81" s="57" t="s">
        <v>45</v>
      </c>
      <c r="M81" s="57" t="s">
        <v>48</v>
      </c>
      <c r="N81" s="57" t="s">
        <v>51</v>
      </c>
      <c r="O81" s="57" t="s">
        <v>54</v>
      </c>
      <c r="P81" s="57" t="s">
        <v>57</v>
      </c>
      <c r="Q81" s="57" t="s">
        <v>60</v>
      </c>
      <c r="R81" s="57" t="s">
        <v>63</v>
      </c>
      <c r="S81" s="57" t="s">
        <v>66</v>
      </c>
      <c r="T81" s="57" t="s">
        <v>11</v>
      </c>
      <c r="U81" s="57" t="s">
        <v>71</v>
      </c>
      <c r="V81" s="57" t="s">
        <v>74</v>
      </c>
      <c r="W81" s="57" t="s">
        <v>77</v>
      </c>
      <c r="X81" s="57" t="s">
        <v>80</v>
      </c>
      <c r="Y81" s="57" t="s">
        <v>83</v>
      </c>
      <c r="Z81" s="58" t="s">
        <v>681</v>
      </c>
    </row>
    <row r="82" spans="1:26" ht="14.25" customHeight="1"/>
    <row r="83" spans="1:26" ht="14.25" customHeight="1"/>
    <row r="84" spans="1:26" ht="14.25" customHeight="1">
      <c r="A84" s="7" t="s">
        <v>93</v>
      </c>
      <c r="B84" s="7">
        <f t="shared" ref="B84:K87" si="3">+SUMIFS($M$2:$M$79,$K$2:$K$79,$A84,$H$2:$H$79,B$81)</f>
        <v>0</v>
      </c>
      <c r="C84" s="7">
        <f t="shared" si="3"/>
        <v>0</v>
      </c>
      <c r="D84" s="7">
        <f t="shared" si="3"/>
        <v>0</v>
      </c>
      <c r="E84" s="7">
        <f t="shared" si="3"/>
        <v>0</v>
      </c>
      <c r="F84" s="7">
        <f t="shared" si="3"/>
        <v>6</v>
      </c>
      <c r="G84" s="7">
        <f t="shared" si="3"/>
        <v>0</v>
      </c>
      <c r="H84" s="7">
        <f t="shared" si="3"/>
        <v>11</v>
      </c>
      <c r="I84" s="7">
        <f t="shared" si="3"/>
        <v>0</v>
      </c>
      <c r="J84" s="7">
        <f t="shared" si="3"/>
        <v>0</v>
      </c>
      <c r="K84" s="7">
        <f t="shared" si="3"/>
        <v>3</v>
      </c>
      <c r="L84" s="7">
        <f t="shared" ref="L84:Y87" si="4">+SUMIFS($M$2:$M$79,$K$2:$K$79,$A84,$H$2:$H$79,L$81)</f>
        <v>0</v>
      </c>
      <c r="M84" s="7">
        <f t="shared" si="4"/>
        <v>0</v>
      </c>
      <c r="N84" s="7">
        <f t="shared" si="4"/>
        <v>0</v>
      </c>
      <c r="O84" s="7">
        <f t="shared" si="4"/>
        <v>15</v>
      </c>
      <c r="P84" s="7">
        <f t="shared" si="4"/>
        <v>0</v>
      </c>
      <c r="Q84" s="7">
        <f t="shared" si="4"/>
        <v>0</v>
      </c>
      <c r="R84" s="7">
        <f t="shared" si="4"/>
        <v>0</v>
      </c>
      <c r="S84" s="7">
        <f t="shared" si="4"/>
        <v>0</v>
      </c>
      <c r="T84" s="7">
        <f t="shared" si="4"/>
        <v>0</v>
      </c>
      <c r="U84" s="7">
        <f t="shared" si="4"/>
        <v>0</v>
      </c>
      <c r="V84" s="7">
        <f t="shared" si="4"/>
        <v>0</v>
      </c>
      <c r="W84" s="7">
        <f t="shared" si="4"/>
        <v>4</v>
      </c>
      <c r="X84" s="7">
        <f t="shared" si="4"/>
        <v>0</v>
      </c>
      <c r="Y84" s="7">
        <f t="shared" si="4"/>
        <v>0</v>
      </c>
      <c r="Z84" s="7">
        <f t="shared" ref="Z84:Z87" si="5">SUM(C84:Y84)</f>
        <v>39</v>
      </c>
    </row>
    <row r="85" spans="1:26" ht="14.25" customHeight="1">
      <c r="A85" s="7" t="s">
        <v>90</v>
      </c>
      <c r="B85" s="7">
        <f t="shared" si="3"/>
        <v>10</v>
      </c>
      <c r="C85" s="7">
        <f t="shared" si="3"/>
        <v>14</v>
      </c>
      <c r="D85" s="7">
        <f t="shared" si="3"/>
        <v>0</v>
      </c>
      <c r="E85" s="7">
        <f t="shared" si="3"/>
        <v>0</v>
      </c>
      <c r="F85" s="7">
        <f t="shared" si="3"/>
        <v>10</v>
      </c>
      <c r="G85" s="7">
        <f t="shared" si="3"/>
        <v>0</v>
      </c>
      <c r="H85" s="7">
        <f t="shared" si="3"/>
        <v>0</v>
      </c>
      <c r="I85" s="7">
        <f t="shared" si="3"/>
        <v>0</v>
      </c>
      <c r="J85" s="7">
        <f t="shared" si="3"/>
        <v>0</v>
      </c>
      <c r="K85" s="7">
        <f t="shared" si="3"/>
        <v>0</v>
      </c>
      <c r="L85" s="7">
        <f t="shared" si="4"/>
        <v>0</v>
      </c>
      <c r="M85" s="7">
        <f t="shared" si="4"/>
        <v>0</v>
      </c>
      <c r="N85" s="7">
        <f t="shared" si="4"/>
        <v>0</v>
      </c>
      <c r="O85" s="7">
        <f t="shared" si="4"/>
        <v>5</v>
      </c>
      <c r="P85" s="7">
        <f t="shared" si="4"/>
        <v>0</v>
      </c>
      <c r="Q85" s="7">
        <f t="shared" si="4"/>
        <v>0</v>
      </c>
      <c r="R85" s="7">
        <f t="shared" si="4"/>
        <v>0</v>
      </c>
      <c r="S85" s="7">
        <f t="shared" si="4"/>
        <v>0</v>
      </c>
      <c r="T85" s="7">
        <f t="shared" si="4"/>
        <v>0</v>
      </c>
      <c r="U85" s="7">
        <f t="shared" si="4"/>
        <v>0</v>
      </c>
      <c r="V85" s="7">
        <f t="shared" si="4"/>
        <v>0</v>
      </c>
      <c r="W85" s="7">
        <f t="shared" si="4"/>
        <v>0</v>
      </c>
      <c r="X85" s="7">
        <f t="shared" si="4"/>
        <v>0</v>
      </c>
      <c r="Y85" s="7">
        <f t="shared" si="4"/>
        <v>0</v>
      </c>
      <c r="Z85" s="7">
        <f t="shared" si="5"/>
        <v>29</v>
      </c>
    </row>
    <row r="86" spans="1:26" ht="14.25" customHeight="1">
      <c r="A86" s="7" t="s">
        <v>139</v>
      </c>
      <c r="B86" s="7">
        <f t="shared" si="3"/>
        <v>0</v>
      </c>
      <c r="C86" s="7">
        <f t="shared" si="3"/>
        <v>3</v>
      </c>
      <c r="D86" s="7">
        <f t="shared" si="3"/>
        <v>0</v>
      </c>
      <c r="E86" s="7">
        <f t="shared" si="3"/>
        <v>0</v>
      </c>
      <c r="F86" s="7">
        <f t="shared" si="3"/>
        <v>22</v>
      </c>
      <c r="G86" s="7">
        <f t="shared" si="3"/>
        <v>0</v>
      </c>
      <c r="H86" s="7">
        <f t="shared" si="3"/>
        <v>0</v>
      </c>
      <c r="I86" s="7">
        <f t="shared" si="3"/>
        <v>0</v>
      </c>
      <c r="J86" s="7">
        <f t="shared" si="3"/>
        <v>0</v>
      </c>
      <c r="K86" s="7">
        <f t="shared" si="3"/>
        <v>0</v>
      </c>
      <c r="L86" s="7">
        <f t="shared" si="4"/>
        <v>0</v>
      </c>
      <c r="M86" s="7">
        <f t="shared" si="4"/>
        <v>13</v>
      </c>
      <c r="N86" s="7">
        <f t="shared" si="4"/>
        <v>0</v>
      </c>
      <c r="O86" s="7">
        <f t="shared" si="4"/>
        <v>1</v>
      </c>
      <c r="P86" s="7">
        <f t="shared" si="4"/>
        <v>0</v>
      </c>
      <c r="Q86" s="7">
        <f t="shared" si="4"/>
        <v>0</v>
      </c>
      <c r="R86" s="7">
        <f t="shared" si="4"/>
        <v>0</v>
      </c>
      <c r="S86" s="7">
        <f t="shared" si="4"/>
        <v>0</v>
      </c>
      <c r="T86" s="7">
        <f t="shared" si="4"/>
        <v>0</v>
      </c>
      <c r="U86" s="7">
        <f t="shared" si="4"/>
        <v>0</v>
      </c>
      <c r="V86" s="7">
        <f t="shared" si="4"/>
        <v>0</v>
      </c>
      <c r="W86" s="7">
        <f t="shared" si="4"/>
        <v>0</v>
      </c>
      <c r="X86" s="7">
        <f t="shared" si="4"/>
        <v>0</v>
      </c>
      <c r="Y86" s="7">
        <f t="shared" si="4"/>
        <v>0</v>
      </c>
      <c r="Z86" s="7">
        <f t="shared" si="5"/>
        <v>39</v>
      </c>
    </row>
    <row r="87" spans="1:26" ht="14.25" customHeight="1">
      <c r="A87" s="7" t="s">
        <v>137</v>
      </c>
      <c r="B87" s="7">
        <f t="shared" si="3"/>
        <v>3</v>
      </c>
      <c r="C87" s="7">
        <f t="shared" si="3"/>
        <v>4</v>
      </c>
      <c r="D87" s="7">
        <f t="shared" si="3"/>
        <v>0</v>
      </c>
      <c r="E87" s="7">
        <f t="shared" si="3"/>
        <v>0</v>
      </c>
      <c r="F87" s="7">
        <f t="shared" si="3"/>
        <v>18</v>
      </c>
      <c r="G87" s="7">
        <f t="shared" si="3"/>
        <v>3</v>
      </c>
      <c r="H87" s="7">
        <f t="shared" si="3"/>
        <v>5</v>
      </c>
      <c r="I87" s="7">
        <f t="shared" si="3"/>
        <v>0</v>
      </c>
      <c r="J87" s="7">
        <f t="shared" si="3"/>
        <v>0</v>
      </c>
      <c r="K87" s="7">
        <f t="shared" si="3"/>
        <v>0</v>
      </c>
      <c r="L87" s="7">
        <f t="shared" si="4"/>
        <v>0</v>
      </c>
      <c r="M87" s="7">
        <f t="shared" si="4"/>
        <v>6</v>
      </c>
      <c r="N87" s="7">
        <f t="shared" si="4"/>
        <v>0</v>
      </c>
      <c r="O87" s="7">
        <f t="shared" si="4"/>
        <v>0</v>
      </c>
      <c r="P87" s="7">
        <f t="shared" si="4"/>
        <v>0</v>
      </c>
      <c r="Q87" s="7">
        <f t="shared" si="4"/>
        <v>0</v>
      </c>
      <c r="R87" s="7">
        <f t="shared" si="4"/>
        <v>0</v>
      </c>
      <c r="S87" s="7">
        <f t="shared" si="4"/>
        <v>0</v>
      </c>
      <c r="T87" s="7">
        <f t="shared" si="4"/>
        <v>0</v>
      </c>
      <c r="U87" s="7">
        <f t="shared" si="4"/>
        <v>0</v>
      </c>
      <c r="V87" s="7">
        <f t="shared" si="4"/>
        <v>0</v>
      </c>
      <c r="W87" s="7">
        <f t="shared" si="4"/>
        <v>0</v>
      </c>
      <c r="X87" s="7">
        <f t="shared" si="4"/>
        <v>0</v>
      </c>
      <c r="Y87" s="7">
        <f t="shared" si="4"/>
        <v>0</v>
      </c>
      <c r="Z87" s="7">
        <f t="shared" si="5"/>
        <v>36</v>
      </c>
    </row>
    <row r="88" spans="1:26" ht="14.25" customHeight="1">
      <c r="L88" s="54"/>
      <c r="M88" s="54"/>
    </row>
    <row r="89" spans="1:26" ht="14.25" customHeight="1">
      <c r="L89" s="54"/>
      <c r="M89" s="54"/>
    </row>
    <row r="90" spans="1:26" ht="14.25" customHeight="1">
      <c r="L90" s="54"/>
      <c r="M90" s="54"/>
    </row>
    <row r="91" spans="1:26" ht="14.25" customHeight="1">
      <c r="L91" s="54"/>
      <c r="M91" s="54"/>
    </row>
    <row r="92" spans="1:26" ht="14.25" customHeight="1">
      <c r="L92" s="54"/>
      <c r="M92" s="54"/>
    </row>
    <row r="93" spans="1:26" ht="14.25" customHeight="1">
      <c r="L93" s="54"/>
      <c r="M93" s="54"/>
    </row>
    <row r="94" spans="1:26" ht="14.25" customHeight="1">
      <c r="L94" s="54"/>
      <c r="M94" s="54"/>
    </row>
    <row r="95" spans="1:26" ht="14.25" customHeight="1">
      <c r="L95" s="54"/>
      <c r="M95" s="54"/>
    </row>
    <row r="96" spans="1:26" ht="14.25" customHeight="1">
      <c r="L96" s="54"/>
      <c r="M96" s="54"/>
    </row>
    <row r="97" spans="12:13" ht="14.25" customHeight="1">
      <c r="L97" s="54"/>
      <c r="M97" s="54"/>
    </row>
    <row r="98" spans="12:13" ht="14.25" customHeight="1">
      <c r="L98" s="54"/>
      <c r="M98" s="54"/>
    </row>
    <row r="99" spans="12:13" ht="14.25" customHeight="1">
      <c r="L99" s="54"/>
      <c r="M99" s="54"/>
    </row>
    <row r="100" spans="12:13" ht="14.25" customHeight="1">
      <c r="L100" s="54"/>
      <c r="M100" s="54"/>
    </row>
    <row r="101" spans="12:13" ht="14.25" customHeight="1">
      <c r="L101" s="54"/>
      <c r="M101" s="54"/>
    </row>
    <row r="102" spans="12:13" ht="14.25" customHeight="1">
      <c r="L102" s="54"/>
      <c r="M102" s="54"/>
    </row>
    <row r="103" spans="12:13" ht="14.25" customHeight="1">
      <c r="L103" s="54"/>
      <c r="M103" s="54"/>
    </row>
    <row r="104" spans="12:13" ht="14.25" customHeight="1">
      <c r="L104" s="54"/>
      <c r="M104" s="54"/>
    </row>
    <row r="105" spans="12:13" ht="14.25" customHeight="1">
      <c r="L105" s="54"/>
      <c r="M105" s="54"/>
    </row>
    <row r="106" spans="12:13" ht="14.25" customHeight="1">
      <c r="L106" s="54"/>
      <c r="M106" s="54"/>
    </row>
    <row r="107" spans="12:13" ht="14.25" customHeight="1">
      <c r="L107" s="54"/>
      <c r="M107" s="54"/>
    </row>
    <row r="108" spans="12:13" ht="14.25" customHeight="1">
      <c r="L108" s="54"/>
      <c r="M108" s="54"/>
    </row>
    <row r="109" spans="12:13" ht="14.25" customHeight="1">
      <c r="L109" s="54"/>
      <c r="M109" s="54"/>
    </row>
    <row r="110" spans="12:13" ht="14.25" customHeight="1">
      <c r="L110" s="54"/>
      <c r="M110" s="54"/>
    </row>
    <row r="111" spans="12:13" ht="14.25" customHeight="1">
      <c r="L111" s="54"/>
      <c r="M111" s="54"/>
    </row>
    <row r="112" spans="12:13" ht="14.25" customHeight="1">
      <c r="L112" s="54"/>
      <c r="M112" s="54"/>
    </row>
    <row r="113" spans="12:13" ht="14.25" customHeight="1">
      <c r="L113" s="54"/>
      <c r="M113" s="54"/>
    </row>
    <row r="114" spans="12:13" ht="14.25" customHeight="1">
      <c r="L114" s="54"/>
      <c r="M114" s="54"/>
    </row>
    <row r="115" spans="12:13" ht="14.25" customHeight="1">
      <c r="L115" s="54"/>
      <c r="M115" s="54"/>
    </row>
    <row r="116" spans="12:13" ht="14.25" customHeight="1">
      <c r="L116" s="54"/>
      <c r="M116" s="54"/>
    </row>
    <row r="117" spans="12:13" ht="14.25" customHeight="1">
      <c r="L117" s="54"/>
      <c r="M117" s="54"/>
    </row>
    <row r="118" spans="12:13" ht="14.25" customHeight="1">
      <c r="L118" s="54"/>
      <c r="M118" s="54"/>
    </row>
    <row r="119" spans="12:13" ht="14.25" customHeight="1">
      <c r="L119" s="54"/>
      <c r="M119" s="54"/>
    </row>
    <row r="120" spans="12:13" ht="14.25" customHeight="1">
      <c r="L120" s="54"/>
      <c r="M120" s="54"/>
    </row>
    <row r="121" spans="12:13" ht="14.25" customHeight="1">
      <c r="L121" s="54"/>
      <c r="M121" s="54"/>
    </row>
    <row r="122" spans="12:13" ht="14.25" customHeight="1">
      <c r="L122" s="54"/>
      <c r="M122" s="54"/>
    </row>
    <row r="123" spans="12:13" ht="14.25" customHeight="1">
      <c r="L123" s="54"/>
      <c r="M123" s="54"/>
    </row>
    <row r="124" spans="12:13" ht="14.25" customHeight="1">
      <c r="L124" s="54"/>
      <c r="M124" s="54"/>
    </row>
    <row r="125" spans="12:13" ht="14.25" customHeight="1">
      <c r="L125" s="54"/>
      <c r="M125" s="54"/>
    </row>
    <row r="126" spans="12:13" ht="14.25" customHeight="1">
      <c r="L126" s="54"/>
      <c r="M126" s="54"/>
    </row>
    <row r="127" spans="12:13" ht="14.25" customHeight="1">
      <c r="L127" s="54"/>
      <c r="M127" s="54"/>
    </row>
    <row r="128" spans="12:13" ht="14.25" customHeight="1">
      <c r="L128" s="54"/>
      <c r="M128" s="54"/>
    </row>
    <row r="129" spans="12:13" ht="14.25" customHeight="1">
      <c r="L129" s="54"/>
      <c r="M129" s="54"/>
    </row>
    <row r="130" spans="12:13" ht="14.25" customHeight="1">
      <c r="L130" s="54"/>
      <c r="M130" s="54"/>
    </row>
    <row r="131" spans="12:13" ht="14.25" customHeight="1">
      <c r="L131" s="54"/>
      <c r="M131" s="54"/>
    </row>
    <row r="132" spans="12:13" ht="14.25" customHeight="1">
      <c r="L132" s="54"/>
      <c r="M132" s="54"/>
    </row>
    <row r="133" spans="12:13" ht="14.25" customHeight="1">
      <c r="L133" s="54"/>
      <c r="M133" s="54"/>
    </row>
    <row r="134" spans="12:13" ht="14.25" customHeight="1">
      <c r="L134" s="54"/>
      <c r="M134" s="54"/>
    </row>
    <row r="135" spans="12:13" ht="14.25" customHeight="1">
      <c r="L135" s="54"/>
      <c r="M135" s="54"/>
    </row>
    <row r="136" spans="12:13" ht="14.25" customHeight="1">
      <c r="L136" s="54"/>
      <c r="M136" s="54"/>
    </row>
    <row r="137" spans="12:13" ht="14.25" customHeight="1">
      <c r="L137" s="54"/>
      <c r="M137" s="54"/>
    </row>
    <row r="138" spans="12:13" ht="14.25" customHeight="1">
      <c r="L138" s="54"/>
      <c r="M138" s="54"/>
    </row>
    <row r="139" spans="12:13" ht="14.25" customHeight="1">
      <c r="L139" s="54"/>
      <c r="M139" s="54"/>
    </row>
    <row r="140" spans="12:13" ht="14.25" customHeight="1">
      <c r="L140" s="54"/>
      <c r="M140" s="54"/>
    </row>
    <row r="141" spans="12:13" ht="14.25" customHeight="1">
      <c r="L141" s="54"/>
      <c r="M141" s="54"/>
    </row>
    <row r="142" spans="12:13" ht="14.25" customHeight="1">
      <c r="L142" s="54"/>
      <c r="M142" s="54"/>
    </row>
    <row r="143" spans="12:13" ht="14.25" customHeight="1">
      <c r="L143" s="54"/>
      <c r="M143" s="54"/>
    </row>
    <row r="144" spans="12:13" ht="14.25" customHeight="1">
      <c r="L144" s="54"/>
      <c r="M144" s="54"/>
    </row>
    <row r="145" spans="12:13" ht="14.25" customHeight="1">
      <c r="L145" s="54"/>
      <c r="M145" s="54"/>
    </row>
    <row r="146" spans="12:13" ht="14.25" customHeight="1">
      <c r="L146" s="54"/>
      <c r="M146" s="54"/>
    </row>
    <row r="147" spans="12:13" ht="14.25" customHeight="1">
      <c r="L147" s="54"/>
      <c r="M147" s="54"/>
    </row>
    <row r="148" spans="12:13" ht="14.25" customHeight="1">
      <c r="L148" s="54"/>
      <c r="M148" s="54"/>
    </row>
    <row r="149" spans="12:13" ht="14.25" customHeight="1">
      <c r="L149" s="54"/>
      <c r="M149" s="54"/>
    </row>
    <row r="150" spans="12:13" ht="14.25" customHeight="1">
      <c r="L150" s="54"/>
      <c r="M150" s="54"/>
    </row>
    <row r="151" spans="12:13" ht="14.25" customHeight="1">
      <c r="L151" s="54"/>
      <c r="M151" s="54"/>
    </row>
    <row r="152" spans="12:13" ht="14.25" customHeight="1">
      <c r="L152" s="54"/>
      <c r="M152" s="54"/>
    </row>
    <row r="153" spans="12:13" ht="14.25" customHeight="1">
      <c r="L153" s="54"/>
      <c r="M153" s="54"/>
    </row>
    <row r="154" spans="12:13" ht="14.25" customHeight="1">
      <c r="L154" s="54"/>
      <c r="M154" s="54"/>
    </row>
    <row r="155" spans="12:13" ht="14.25" customHeight="1">
      <c r="L155" s="54"/>
      <c r="M155" s="54"/>
    </row>
    <row r="156" spans="12:13" ht="14.25" customHeight="1">
      <c r="L156" s="54"/>
      <c r="M156" s="54"/>
    </row>
    <row r="157" spans="12:13" ht="14.25" customHeight="1">
      <c r="L157" s="54"/>
      <c r="M157" s="54"/>
    </row>
    <row r="158" spans="12:13" ht="14.25" customHeight="1">
      <c r="L158" s="54"/>
      <c r="M158" s="54"/>
    </row>
    <row r="159" spans="12:13" ht="14.25" customHeight="1">
      <c r="L159" s="54"/>
      <c r="M159" s="54"/>
    </row>
    <row r="160" spans="12:13" ht="14.25" customHeight="1">
      <c r="L160" s="54"/>
      <c r="M160" s="54"/>
    </row>
    <row r="161" spans="12:13" ht="14.25" customHeight="1">
      <c r="L161" s="54"/>
      <c r="M161" s="54"/>
    </row>
    <row r="162" spans="12:13" ht="14.25" customHeight="1">
      <c r="L162" s="54"/>
      <c r="M162" s="54"/>
    </row>
    <row r="163" spans="12:13" ht="14.25" customHeight="1">
      <c r="L163" s="54"/>
      <c r="M163" s="54"/>
    </row>
    <row r="164" spans="12:13" ht="14.25" customHeight="1">
      <c r="L164" s="54"/>
      <c r="M164" s="54"/>
    </row>
    <row r="165" spans="12:13" ht="14.25" customHeight="1">
      <c r="L165" s="54"/>
      <c r="M165" s="54"/>
    </row>
    <row r="166" spans="12:13" ht="14.25" customHeight="1">
      <c r="L166" s="54"/>
      <c r="M166" s="54"/>
    </row>
    <row r="167" spans="12:13" ht="14.25" customHeight="1">
      <c r="L167" s="54"/>
      <c r="M167" s="54"/>
    </row>
    <row r="168" spans="12:13" ht="14.25" customHeight="1">
      <c r="L168" s="54"/>
      <c r="M168" s="54"/>
    </row>
    <row r="169" spans="12:13" ht="14.25" customHeight="1">
      <c r="L169" s="54"/>
      <c r="M169" s="54"/>
    </row>
    <row r="170" spans="12:13" ht="14.25" customHeight="1">
      <c r="L170" s="54"/>
      <c r="M170" s="54"/>
    </row>
    <row r="171" spans="12:13" ht="14.25" customHeight="1">
      <c r="L171" s="54"/>
      <c r="M171" s="54"/>
    </row>
    <row r="172" spans="12:13" ht="14.25" customHeight="1">
      <c r="L172" s="54"/>
      <c r="M172" s="54"/>
    </row>
    <row r="173" spans="12:13" ht="14.25" customHeight="1">
      <c r="L173" s="54"/>
      <c r="M173" s="54"/>
    </row>
    <row r="174" spans="12:13" ht="14.25" customHeight="1">
      <c r="L174" s="54"/>
      <c r="M174" s="54"/>
    </row>
    <row r="175" spans="12:13" ht="14.25" customHeight="1">
      <c r="L175" s="54"/>
      <c r="M175" s="54"/>
    </row>
    <row r="176" spans="12:13" ht="14.25" customHeight="1">
      <c r="L176" s="54"/>
      <c r="M176" s="54"/>
    </row>
    <row r="177" spans="12:13" ht="14.25" customHeight="1">
      <c r="L177" s="54"/>
      <c r="M177" s="54"/>
    </row>
    <row r="178" spans="12:13" ht="14.25" customHeight="1">
      <c r="L178" s="54"/>
      <c r="M178" s="54"/>
    </row>
    <row r="179" spans="12:13" ht="14.25" customHeight="1">
      <c r="L179" s="54"/>
      <c r="M179" s="54"/>
    </row>
    <row r="180" spans="12:13" ht="14.25" customHeight="1">
      <c r="L180" s="54"/>
      <c r="M180" s="54"/>
    </row>
    <row r="181" spans="12:13" ht="14.25" customHeight="1">
      <c r="L181" s="54"/>
      <c r="M181" s="54"/>
    </row>
    <row r="182" spans="12:13" ht="14.25" customHeight="1">
      <c r="L182" s="54"/>
      <c r="M182" s="54"/>
    </row>
    <row r="183" spans="12:13" ht="14.25" customHeight="1">
      <c r="L183" s="54"/>
      <c r="M183" s="54"/>
    </row>
    <row r="184" spans="12:13" ht="14.25" customHeight="1">
      <c r="L184" s="54"/>
      <c r="M184" s="54"/>
    </row>
    <row r="185" spans="12:13" ht="14.25" customHeight="1">
      <c r="L185" s="54"/>
      <c r="M185" s="54"/>
    </row>
    <row r="186" spans="12:13" ht="14.25" customHeight="1">
      <c r="L186" s="54"/>
      <c r="M186" s="54"/>
    </row>
    <row r="187" spans="12:13" ht="14.25" customHeight="1">
      <c r="L187" s="54"/>
      <c r="M187" s="54"/>
    </row>
    <row r="188" spans="12:13" ht="14.25" customHeight="1">
      <c r="L188" s="54"/>
      <c r="M188" s="54"/>
    </row>
    <row r="189" spans="12:13" ht="14.25" customHeight="1">
      <c r="L189" s="54"/>
      <c r="M189" s="54"/>
    </row>
    <row r="190" spans="12:13" ht="14.25" customHeight="1">
      <c r="L190" s="54"/>
      <c r="M190" s="54"/>
    </row>
    <row r="191" spans="12:13" ht="14.25" customHeight="1">
      <c r="L191" s="54"/>
      <c r="M191" s="54"/>
    </row>
    <row r="192" spans="12:13" ht="14.25" customHeight="1">
      <c r="L192" s="54"/>
      <c r="M192" s="54"/>
    </row>
    <row r="193" spans="12:13" ht="14.25" customHeight="1">
      <c r="L193" s="54"/>
      <c r="M193" s="54"/>
    </row>
    <row r="194" spans="12:13" ht="14.25" customHeight="1">
      <c r="L194" s="54"/>
      <c r="M194" s="54"/>
    </row>
    <row r="195" spans="12:13" ht="14.25" customHeight="1">
      <c r="L195" s="54"/>
      <c r="M195" s="54"/>
    </row>
    <row r="196" spans="12:13" ht="14.25" customHeight="1">
      <c r="L196" s="54"/>
      <c r="M196" s="54"/>
    </row>
    <row r="197" spans="12:13" ht="14.25" customHeight="1">
      <c r="L197" s="54"/>
      <c r="M197" s="54"/>
    </row>
    <row r="198" spans="12:13" ht="14.25" customHeight="1">
      <c r="L198" s="54"/>
      <c r="M198" s="54"/>
    </row>
    <row r="199" spans="12:13" ht="14.25" customHeight="1">
      <c r="L199" s="54"/>
      <c r="M199" s="54"/>
    </row>
    <row r="200" spans="12:13" ht="14.25" customHeight="1">
      <c r="L200" s="54"/>
      <c r="M200" s="54"/>
    </row>
    <row r="201" spans="12:13" ht="14.25" customHeight="1">
      <c r="L201" s="54"/>
      <c r="M201" s="54"/>
    </row>
    <row r="202" spans="12:13" ht="14.25" customHeight="1">
      <c r="L202" s="54"/>
      <c r="M202" s="54"/>
    </row>
    <row r="203" spans="12:13" ht="14.25" customHeight="1">
      <c r="L203" s="54"/>
      <c r="M203" s="54"/>
    </row>
    <row r="204" spans="12:13" ht="14.25" customHeight="1">
      <c r="L204" s="54"/>
      <c r="M204" s="54"/>
    </row>
    <row r="205" spans="12:13" ht="14.25" customHeight="1">
      <c r="L205" s="54"/>
      <c r="M205" s="54"/>
    </row>
    <row r="206" spans="12:13" ht="14.25" customHeight="1">
      <c r="L206" s="54"/>
      <c r="M206" s="54"/>
    </row>
    <row r="207" spans="12:13" ht="14.25" customHeight="1">
      <c r="L207" s="54"/>
      <c r="M207" s="54"/>
    </row>
    <row r="208" spans="12:13" ht="14.25" customHeight="1">
      <c r="L208" s="54"/>
      <c r="M208" s="54"/>
    </row>
    <row r="209" spans="12:13" ht="14.25" customHeight="1">
      <c r="L209" s="54"/>
      <c r="M209" s="54"/>
    </row>
    <row r="210" spans="12:13" ht="14.25" customHeight="1">
      <c r="L210" s="54"/>
      <c r="M210" s="54"/>
    </row>
    <row r="211" spans="12:13" ht="14.25" customHeight="1">
      <c r="L211" s="54"/>
      <c r="M211" s="54"/>
    </row>
    <row r="212" spans="12:13" ht="14.25" customHeight="1">
      <c r="L212" s="54"/>
      <c r="M212" s="54"/>
    </row>
    <row r="213" spans="12:13" ht="14.25" customHeight="1">
      <c r="L213" s="54"/>
      <c r="M213" s="54"/>
    </row>
    <row r="214" spans="12:13" ht="14.25" customHeight="1">
      <c r="L214" s="54"/>
      <c r="M214" s="54"/>
    </row>
    <row r="215" spans="12:13" ht="14.25" customHeight="1">
      <c r="L215" s="54"/>
      <c r="M215" s="54"/>
    </row>
    <row r="216" spans="12:13" ht="14.25" customHeight="1">
      <c r="L216" s="54"/>
      <c r="M216" s="54"/>
    </row>
    <row r="217" spans="12:13" ht="14.25" customHeight="1">
      <c r="L217" s="54"/>
      <c r="M217" s="54"/>
    </row>
    <row r="218" spans="12:13" ht="14.25" customHeight="1">
      <c r="L218" s="54"/>
      <c r="M218" s="54"/>
    </row>
    <row r="219" spans="12:13" ht="14.25" customHeight="1">
      <c r="L219" s="54"/>
      <c r="M219" s="54"/>
    </row>
    <row r="220" spans="12:13" ht="14.25" customHeight="1">
      <c r="L220" s="54"/>
      <c r="M220" s="54"/>
    </row>
    <row r="221" spans="12:13" ht="14.25" customHeight="1">
      <c r="L221" s="54"/>
      <c r="M221" s="54"/>
    </row>
    <row r="222" spans="12:13" ht="14.25" customHeight="1">
      <c r="L222" s="54"/>
      <c r="M222" s="54"/>
    </row>
    <row r="223" spans="12:13" ht="14.25" customHeight="1">
      <c r="L223" s="54"/>
      <c r="M223" s="54"/>
    </row>
    <row r="224" spans="12:13" ht="14.25" customHeight="1">
      <c r="L224" s="54"/>
      <c r="M224" s="54"/>
    </row>
    <row r="225" spans="1:24" ht="14.25" customHeight="1">
      <c r="L225" s="54"/>
      <c r="M225" s="54"/>
    </row>
    <row r="226" spans="1:24" ht="14.25" customHeight="1">
      <c r="L226" s="54"/>
      <c r="M226" s="54"/>
    </row>
    <row r="227" spans="1:24" ht="14.25" customHeight="1">
      <c r="L227" s="54"/>
      <c r="M227" s="54"/>
    </row>
    <row r="228" spans="1:24" ht="14.25" customHeight="1">
      <c r="L228" s="54"/>
      <c r="M228" s="54"/>
    </row>
    <row r="229" spans="1:24" ht="14.25" customHeight="1">
      <c r="L229" s="54"/>
      <c r="M229" s="54"/>
    </row>
    <row r="230" spans="1:24" ht="14.25" customHeight="1">
      <c r="L230" s="54"/>
      <c r="M230" s="54"/>
    </row>
    <row r="231" spans="1:24" ht="14.25" customHeight="1">
      <c r="L231" s="54"/>
      <c r="M231" s="54"/>
    </row>
    <row r="232" spans="1:24" ht="14.25" customHeight="1">
      <c r="L232" s="54"/>
      <c r="M232" s="54"/>
    </row>
    <row r="233" spans="1:24" ht="14.25" customHeight="1">
      <c r="L233" s="54"/>
      <c r="M233" s="54"/>
    </row>
    <row r="234" spans="1:24" ht="14.25" customHeight="1">
      <c r="L234" s="54"/>
      <c r="M234" s="54"/>
    </row>
    <row r="235" spans="1:24" ht="14.25" customHeight="1">
      <c r="L235" s="54"/>
      <c r="M235" s="54"/>
    </row>
    <row r="236" spans="1:24" ht="14.25" customHeight="1">
      <c r="L236" s="54"/>
      <c r="M236" s="54"/>
    </row>
    <row r="237" spans="1:24" ht="14.25" customHeight="1">
      <c r="L237" s="54"/>
      <c r="M237" s="54"/>
    </row>
    <row r="238" spans="1:24" ht="14.25" customHeight="1">
      <c r="L238" s="54"/>
      <c r="M238" s="54"/>
    </row>
    <row r="239" spans="1:24" ht="14.25" customHeight="1">
      <c r="B239" s="58" t="s">
        <v>8</v>
      </c>
      <c r="C239" s="58" t="s">
        <v>693</v>
      </c>
      <c r="D239" s="58" t="s">
        <v>51</v>
      </c>
      <c r="E239" s="87" t="s">
        <v>63</v>
      </c>
      <c r="F239" s="58" t="s">
        <v>694</v>
      </c>
      <c r="G239" s="58" t="s">
        <v>695</v>
      </c>
      <c r="H239" s="58" t="s">
        <v>696</v>
      </c>
      <c r="I239" s="58" t="s">
        <v>697</v>
      </c>
      <c r="J239" s="58" t="s">
        <v>698</v>
      </c>
      <c r="K239" s="58" t="s">
        <v>699</v>
      </c>
      <c r="L239" s="58" t="s">
        <v>700</v>
      </c>
      <c r="M239" s="58" t="s">
        <v>701</v>
      </c>
      <c r="N239" s="58" t="s">
        <v>702</v>
      </c>
      <c r="O239" s="58" t="s">
        <v>42</v>
      </c>
      <c r="P239" s="58" t="s">
        <v>703</v>
      </c>
      <c r="Q239" s="58" t="s">
        <v>54</v>
      </c>
      <c r="R239" s="58" t="s">
        <v>80</v>
      </c>
      <c r="S239" s="58" t="s">
        <v>704</v>
      </c>
      <c r="T239" s="58" t="s">
        <v>705</v>
      </c>
      <c r="U239" s="58" t="s">
        <v>706</v>
      </c>
      <c r="V239" s="58" t="s">
        <v>707</v>
      </c>
      <c r="W239" s="58"/>
      <c r="X239" s="58" t="s">
        <v>708</v>
      </c>
    </row>
    <row r="240" spans="1:24" ht="14.25" customHeight="1">
      <c r="A240" s="7" t="s">
        <v>709</v>
      </c>
      <c r="B240" s="7" t="e">
        <f t="shared" ref="B240:V240" si="6">+SUMIF(#REF!,B$239,#REF!)</f>
        <v>#REF!</v>
      </c>
      <c r="C240" s="7" t="e">
        <f t="shared" si="6"/>
        <v>#REF!</v>
      </c>
      <c r="D240" s="7" t="e">
        <f t="shared" si="6"/>
        <v>#REF!</v>
      </c>
      <c r="E240" s="7" t="e">
        <f t="shared" si="6"/>
        <v>#REF!</v>
      </c>
      <c r="F240" s="7" t="e">
        <f t="shared" si="6"/>
        <v>#REF!</v>
      </c>
      <c r="G240" s="7" t="e">
        <f t="shared" si="6"/>
        <v>#REF!</v>
      </c>
      <c r="H240" s="7" t="e">
        <f t="shared" si="6"/>
        <v>#REF!</v>
      </c>
      <c r="I240" s="7" t="e">
        <f t="shared" si="6"/>
        <v>#REF!</v>
      </c>
      <c r="J240" s="7" t="e">
        <f t="shared" si="6"/>
        <v>#REF!</v>
      </c>
      <c r="K240" s="7" t="e">
        <f t="shared" si="6"/>
        <v>#REF!</v>
      </c>
      <c r="L240" s="7" t="e">
        <f t="shared" si="6"/>
        <v>#REF!</v>
      </c>
      <c r="M240" s="7" t="e">
        <f t="shared" si="6"/>
        <v>#REF!</v>
      </c>
      <c r="N240" s="7" t="e">
        <f t="shared" si="6"/>
        <v>#REF!</v>
      </c>
      <c r="O240" s="7" t="e">
        <f t="shared" si="6"/>
        <v>#REF!</v>
      </c>
      <c r="P240" s="7" t="e">
        <f t="shared" si="6"/>
        <v>#REF!</v>
      </c>
      <c r="Q240" s="7" t="e">
        <f t="shared" si="6"/>
        <v>#REF!</v>
      </c>
      <c r="R240" s="7" t="e">
        <f t="shared" si="6"/>
        <v>#REF!</v>
      </c>
      <c r="S240" s="7" t="e">
        <f t="shared" si="6"/>
        <v>#REF!</v>
      </c>
      <c r="T240" s="7" t="e">
        <f t="shared" si="6"/>
        <v>#REF!</v>
      </c>
      <c r="U240" s="7" t="e">
        <f t="shared" si="6"/>
        <v>#REF!</v>
      </c>
      <c r="V240" s="7" t="e">
        <f t="shared" si="6"/>
        <v>#REF!</v>
      </c>
      <c r="W240" s="7"/>
      <c r="X240" s="7" t="e">
        <f>+SUMIF(#REF!,X$239,#REF!)</f>
        <v>#REF!</v>
      </c>
    </row>
    <row r="241" spans="1:24" ht="14.25" customHeight="1">
      <c r="A241" s="7" t="s">
        <v>710</v>
      </c>
      <c r="B241" s="7">
        <f t="shared" ref="B241:V241" si="7">+SUMIF($H$3:$H$8,B$239,$M$3:$M$8)</f>
        <v>10</v>
      </c>
      <c r="C241" s="7">
        <f t="shared" si="7"/>
        <v>0</v>
      </c>
      <c r="D241" s="7">
        <f t="shared" si="7"/>
        <v>0</v>
      </c>
      <c r="E241" s="7">
        <f t="shared" si="7"/>
        <v>0</v>
      </c>
      <c r="F241" s="7">
        <f t="shared" si="7"/>
        <v>0</v>
      </c>
      <c r="G241" s="7">
        <f t="shared" si="7"/>
        <v>0</v>
      </c>
      <c r="H241" s="7">
        <f t="shared" si="7"/>
        <v>0</v>
      </c>
      <c r="I241" s="7">
        <f t="shared" si="7"/>
        <v>0</v>
      </c>
      <c r="J241" s="7">
        <f t="shared" si="7"/>
        <v>0</v>
      </c>
      <c r="K241" s="7">
        <f t="shared" si="7"/>
        <v>0</v>
      </c>
      <c r="L241" s="7">
        <f t="shared" si="7"/>
        <v>0</v>
      </c>
      <c r="M241" s="7">
        <f t="shared" si="7"/>
        <v>0</v>
      </c>
      <c r="N241" s="7">
        <f t="shared" si="7"/>
        <v>0</v>
      </c>
      <c r="O241" s="7">
        <f t="shared" si="7"/>
        <v>0</v>
      </c>
      <c r="P241" s="7">
        <f t="shared" si="7"/>
        <v>0</v>
      </c>
      <c r="Q241" s="7">
        <f t="shared" si="7"/>
        <v>5</v>
      </c>
      <c r="R241" s="7">
        <f t="shared" si="7"/>
        <v>0</v>
      </c>
      <c r="S241" s="7">
        <f t="shared" si="7"/>
        <v>0</v>
      </c>
      <c r="T241" s="7">
        <f t="shared" si="7"/>
        <v>0</v>
      </c>
      <c r="U241" s="7">
        <f t="shared" si="7"/>
        <v>0</v>
      </c>
      <c r="V241" s="7">
        <f t="shared" si="7"/>
        <v>0</v>
      </c>
      <c r="W241" s="7"/>
      <c r="X241" s="7">
        <f>+SUMIF($H$3:$H$8,X$239,$M$3:$M$8)</f>
        <v>0</v>
      </c>
    </row>
    <row r="242" spans="1:24" ht="14.25" customHeight="1">
      <c r="A242" s="7" t="s">
        <v>711</v>
      </c>
      <c r="B242" s="7" t="e">
        <f t="shared" ref="B242:V242" si="8">+SUMIF(#REF!,B$239,#REF!)</f>
        <v>#REF!</v>
      </c>
      <c r="C242" s="7" t="e">
        <f t="shared" si="8"/>
        <v>#REF!</v>
      </c>
      <c r="D242" s="7" t="e">
        <f t="shared" si="8"/>
        <v>#REF!</v>
      </c>
      <c r="E242" s="7" t="e">
        <f t="shared" si="8"/>
        <v>#REF!</v>
      </c>
      <c r="F242" s="7" t="e">
        <f t="shared" si="8"/>
        <v>#REF!</v>
      </c>
      <c r="G242" s="7" t="e">
        <f t="shared" si="8"/>
        <v>#REF!</v>
      </c>
      <c r="H242" s="7" t="e">
        <f t="shared" si="8"/>
        <v>#REF!</v>
      </c>
      <c r="I242" s="7" t="e">
        <f t="shared" si="8"/>
        <v>#REF!</v>
      </c>
      <c r="J242" s="7" t="e">
        <f t="shared" si="8"/>
        <v>#REF!</v>
      </c>
      <c r="K242" s="7" t="e">
        <f t="shared" si="8"/>
        <v>#REF!</v>
      </c>
      <c r="L242" s="7" t="e">
        <f t="shared" si="8"/>
        <v>#REF!</v>
      </c>
      <c r="M242" s="7" t="e">
        <f t="shared" si="8"/>
        <v>#REF!</v>
      </c>
      <c r="N242" s="7" t="e">
        <f t="shared" si="8"/>
        <v>#REF!</v>
      </c>
      <c r="O242" s="7" t="e">
        <f t="shared" si="8"/>
        <v>#REF!</v>
      </c>
      <c r="P242" s="7" t="e">
        <f t="shared" si="8"/>
        <v>#REF!</v>
      </c>
      <c r="Q242" s="7" t="e">
        <f t="shared" si="8"/>
        <v>#REF!</v>
      </c>
      <c r="R242" s="7" t="e">
        <f t="shared" si="8"/>
        <v>#REF!</v>
      </c>
      <c r="S242" s="7" t="e">
        <f t="shared" si="8"/>
        <v>#REF!</v>
      </c>
      <c r="T242" s="7" t="e">
        <f t="shared" si="8"/>
        <v>#REF!</v>
      </c>
      <c r="U242" s="7" t="e">
        <f t="shared" si="8"/>
        <v>#REF!</v>
      </c>
      <c r="V242" s="7" t="e">
        <f t="shared" si="8"/>
        <v>#REF!</v>
      </c>
      <c r="W242" s="7"/>
      <c r="X242" s="7" t="e">
        <f>+SUMIF(#REF!,X$239,#REF!)</f>
        <v>#REF!</v>
      </c>
    </row>
    <row r="243" spans="1:24" ht="14.25" customHeight="1">
      <c r="A243" s="7" t="s">
        <v>712</v>
      </c>
      <c r="B243" s="7">
        <f t="shared" ref="B243:V243" si="9">+SUMIF($H$9:$H$79,B$239,$M$9:$M$79)</f>
        <v>3</v>
      </c>
      <c r="C243" s="7">
        <f t="shared" si="9"/>
        <v>0</v>
      </c>
      <c r="D243" s="7">
        <f t="shared" si="9"/>
        <v>0</v>
      </c>
      <c r="E243" s="7">
        <f t="shared" si="9"/>
        <v>0</v>
      </c>
      <c r="F243" s="7">
        <f t="shared" si="9"/>
        <v>0</v>
      </c>
      <c r="G243" s="7">
        <f t="shared" si="9"/>
        <v>0</v>
      </c>
      <c r="H243" s="7">
        <f t="shared" si="9"/>
        <v>0</v>
      </c>
      <c r="I243" s="7">
        <f t="shared" si="9"/>
        <v>0</v>
      </c>
      <c r="J243" s="7">
        <f t="shared" si="9"/>
        <v>0</v>
      </c>
      <c r="K243" s="7">
        <f t="shared" si="9"/>
        <v>0</v>
      </c>
      <c r="L243" s="7">
        <f t="shared" si="9"/>
        <v>0</v>
      </c>
      <c r="M243" s="7">
        <f t="shared" si="9"/>
        <v>0</v>
      </c>
      <c r="N243" s="7">
        <f t="shared" si="9"/>
        <v>0</v>
      </c>
      <c r="O243" s="7">
        <f t="shared" si="9"/>
        <v>3</v>
      </c>
      <c r="P243" s="7">
        <f t="shared" si="9"/>
        <v>0</v>
      </c>
      <c r="Q243" s="7">
        <f t="shared" si="9"/>
        <v>16</v>
      </c>
      <c r="R243" s="7">
        <f t="shared" si="9"/>
        <v>0</v>
      </c>
      <c r="S243" s="7">
        <f t="shared" si="9"/>
        <v>0</v>
      </c>
      <c r="T243" s="7">
        <f t="shared" si="9"/>
        <v>0</v>
      </c>
      <c r="U243" s="7">
        <f t="shared" si="9"/>
        <v>0</v>
      </c>
      <c r="V243" s="7">
        <f t="shared" si="9"/>
        <v>0</v>
      </c>
      <c r="W243" s="7"/>
      <c r="X243" s="7">
        <f>+SUMIF($H$9:$H$79,X$239,$M$9:$M$79)</f>
        <v>0</v>
      </c>
    </row>
    <row r="244" spans="1:24" ht="14.25" customHeight="1">
      <c r="A244" s="7" t="s">
        <v>681</v>
      </c>
      <c r="B244" s="7" t="e">
        <f t="shared" ref="B244:V244" si="10">SUM(B240:B243)</f>
        <v>#REF!</v>
      </c>
      <c r="C244" s="7" t="e">
        <f t="shared" si="10"/>
        <v>#REF!</v>
      </c>
      <c r="D244" s="7" t="e">
        <f t="shared" si="10"/>
        <v>#REF!</v>
      </c>
      <c r="E244" s="7" t="e">
        <f t="shared" si="10"/>
        <v>#REF!</v>
      </c>
      <c r="F244" s="7" t="e">
        <f t="shared" si="10"/>
        <v>#REF!</v>
      </c>
      <c r="G244" s="7" t="e">
        <f t="shared" si="10"/>
        <v>#REF!</v>
      </c>
      <c r="H244" s="7" t="e">
        <f t="shared" si="10"/>
        <v>#REF!</v>
      </c>
      <c r="I244" s="7" t="e">
        <f t="shared" si="10"/>
        <v>#REF!</v>
      </c>
      <c r="J244" s="7" t="e">
        <f t="shared" si="10"/>
        <v>#REF!</v>
      </c>
      <c r="K244" s="7" t="e">
        <f t="shared" si="10"/>
        <v>#REF!</v>
      </c>
      <c r="L244" s="7" t="e">
        <f t="shared" si="10"/>
        <v>#REF!</v>
      </c>
      <c r="M244" s="7" t="e">
        <f t="shared" si="10"/>
        <v>#REF!</v>
      </c>
      <c r="N244" s="7" t="e">
        <f t="shared" si="10"/>
        <v>#REF!</v>
      </c>
      <c r="O244" s="7" t="e">
        <f t="shared" si="10"/>
        <v>#REF!</v>
      </c>
      <c r="P244" s="7" t="e">
        <f t="shared" si="10"/>
        <v>#REF!</v>
      </c>
      <c r="Q244" s="7" t="e">
        <f t="shared" si="10"/>
        <v>#REF!</v>
      </c>
      <c r="R244" s="7" t="e">
        <f t="shared" si="10"/>
        <v>#REF!</v>
      </c>
      <c r="S244" s="7" t="e">
        <f t="shared" si="10"/>
        <v>#REF!</v>
      </c>
      <c r="T244" s="7" t="e">
        <f t="shared" si="10"/>
        <v>#REF!</v>
      </c>
      <c r="U244" s="7" t="e">
        <f t="shared" si="10"/>
        <v>#REF!</v>
      </c>
      <c r="V244" s="7" t="e">
        <f t="shared" si="10"/>
        <v>#REF!</v>
      </c>
      <c r="W244" s="7"/>
      <c r="X244" s="7" t="e">
        <f>SUM(X240:X243)</f>
        <v>#REF!</v>
      </c>
    </row>
    <row r="245" spans="1:24" ht="14.25" customHeight="1">
      <c r="L245" s="54"/>
      <c r="M245" s="54"/>
    </row>
    <row r="246" spans="1:24" ht="14.25" customHeight="1">
      <c r="L246" s="54"/>
      <c r="M246" s="54"/>
    </row>
    <row r="247" spans="1:24" ht="14.25" customHeight="1">
      <c r="L247" s="54"/>
      <c r="M247" s="54"/>
    </row>
    <row r="248" spans="1:24" ht="14.25" customHeight="1">
      <c r="L248" s="54"/>
      <c r="M248" s="54"/>
    </row>
    <row r="249" spans="1:24" ht="14.25" customHeight="1">
      <c r="L249" s="54"/>
      <c r="M249" s="54"/>
    </row>
    <row r="250" spans="1:24" ht="14.25" customHeight="1">
      <c r="L250" s="54"/>
      <c r="M250" s="54"/>
    </row>
    <row r="251" spans="1:24" ht="14.25" customHeight="1">
      <c r="L251" s="54"/>
      <c r="M251" s="54"/>
    </row>
    <row r="252" spans="1:24" ht="14.25" customHeight="1">
      <c r="L252" s="54"/>
      <c r="M252" s="54"/>
    </row>
    <row r="253" spans="1:24" ht="14.25" customHeight="1">
      <c r="L253" s="54"/>
      <c r="M253" s="54"/>
    </row>
    <row r="254" spans="1:24" ht="14.25" customHeight="1">
      <c r="L254" s="54"/>
      <c r="M254" s="54"/>
    </row>
    <row r="255" spans="1:24" ht="14.25" customHeight="1">
      <c r="L255" s="54"/>
      <c r="M255" s="54"/>
    </row>
    <row r="256" spans="1:24" ht="14.25" customHeight="1">
      <c r="L256" s="54"/>
      <c r="M256" s="54"/>
    </row>
    <row r="257" spans="12:13" ht="14.25" customHeight="1">
      <c r="L257" s="54"/>
      <c r="M257" s="54"/>
    </row>
    <row r="258" spans="12:13" ht="14.25" customHeight="1">
      <c r="L258" s="54"/>
      <c r="M258" s="54"/>
    </row>
    <row r="259" spans="12:13" ht="14.25" customHeight="1">
      <c r="L259" s="54"/>
      <c r="M259" s="54"/>
    </row>
    <row r="260" spans="12:13" ht="14.25" customHeight="1">
      <c r="L260" s="54"/>
      <c r="M260" s="54"/>
    </row>
    <row r="261" spans="12:13" ht="14.25" customHeight="1">
      <c r="L261" s="54"/>
      <c r="M261" s="54"/>
    </row>
    <row r="262" spans="12:13" ht="14.25" customHeight="1">
      <c r="L262" s="54"/>
      <c r="M262" s="54"/>
    </row>
    <row r="263" spans="12:13" ht="14.25" customHeight="1">
      <c r="L263" s="54"/>
      <c r="M263" s="54"/>
    </row>
    <row r="264" spans="12:13" ht="14.25" customHeight="1">
      <c r="L264" s="54"/>
      <c r="M264" s="54"/>
    </row>
    <row r="265" spans="12:13" ht="14.25" customHeight="1">
      <c r="L265" s="54"/>
      <c r="M265" s="54"/>
    </row>
    <row r="266" spans="12:13" ht="14.25" customHeight="1">
      <c r="L266" s="54"/>
      <c r="M266" s="54"/>
    </row>
    <row r="267" spans="12:13" ht="14.25" customHeight="1">
      <c r="L267" s="54"/>
      <c r="M267" s="54"/>
    </row>
    <row r="268" spans="12:13" ht="14.25" customHeight="1">
      <c r="L268" s="54"/>
      <c r="M268" s="54"/>
    </row>
    <row r="269" spans="12:13" ht="14.25" customHeight="1">
      <c r="L269" s="54"/>
      <c r="M269" s="54"/>
    </row>
    <row r="270" spans="12:13" ht="14.25" customHeight="1">
      <c r="L270" s="54"/>
      <c r="M270" s="54"/>
    </row>
    <row r="271" spans="12:13" ht="14.25" customHeight="1">
      <c r="L271" s="54"/>
      <c r="M271" s="54"/>
    </row>
    <row r="272" spans="12:13" ht="14.25" customHeight="1">
      <c r="L272" s="54"/>
      <c r="M272" s="54"/>
    </row>
    <row r="273" spans="12:13" ht="14.25" customHeight="1">
      <c r="L273" s="54"/>
      <c r="M273" s="54"/>
    </row>
    <row r="274" spans="12:13" ht="14.25" customHeight="1">
      <c r="L274" s="54"/>
      <c r="M274" s="54"/>
    </row>
    <row r="275" spans="12:13" ht="14.25" customHeight="1">
      <c r="L275" s="54"/>
      <c r="M275" s="54"/>
    </row>
    <row r="276" spans="12:13" ht="14.25" customHeight="1">
      <c r="L276" s="54"/>
      <c r="M276" s="54"/>
    </row>
    <row r="277" spans="12:13" ht="14.25" customHeight="1">
      <c r="L277" s="54"/>
      <c r="M277" s="54"/>
    </row>
    <row r="278" spans="12:13" ht="14.25" customHeight="1">
      <c r="L278" s="54"/>
      <c r="M278" s="54"/>
    </row>
    <row r="279" spans="12:13" ht="14.25" customHeight="1">
      <c r="L279" s="54"/>
      <c r="M279" s="54"/>
    </row>
    <row r="280" spans="12:13" ht="14.25" customHeight="1">
      <c r="L280" s="54"/>
      <c r="M280" s="54"/>
    </row>
    <row r="281" spans="12:13" ht="14.25" customHeight="1">
      <c r="L281" s="54"/>
      <c r="M281" s="54"/>
    </row>
    <row r="282" spans="12:13" ht="14.25" customHeight="1">
      <c r="L282" s="54"/>
      <c r="M282" s="54"/>
    </row>
    <row r="283" spans="12:13" ht="14.25" customHeight="1">
      <c r="L283" s="54"/>
      <c r="M283" s="54"/>
    </row>
    <row r="284" spans="12:13" ht="14.25" customHeight="1">
      <c r="L284" s="54"/>
      <c r="M284" s="54"/>
    </row>
    <row r="285" spans="12:13" ht="14.25" customHeight="1">
      <c r="L285" s="54"/>
      <c r="M285" s="54"/>
    </row>
    <row r="286" spans="12:13" ht="14.25" customHeight="1">
      <c r="L286" s="54"/>
      <c r="M286" s="54"/>
    </row>
    <row r="287" spans="12:13" ht="14.25" customHeight="1">
      <c r="L287" s="54"/>
      <c r="M287" s="54"/>
    </row>
    <row r="288" spans="12:13" ht="14.25" customHeight="1">
      <c r="L288" s="54"/>
      <c r="M288" s="54"/>
    </row>
    <row r="289" spans="12:13" ht="14.25" customHeight="1">
      <c r="L289" s="54"/>
      <c r="M289" s="54"/>
    </row>
    <row r="290" spans="12:13" ht="14.25" customHeight="1">
      <c r="L290" s="54"/>
      <c r="M290" s="54"/>
    </row>
    <row r="291" spans="12:13" ht="14.25" customHeight="1">
      <c r="L291" s="54"/>
      <c r="M291" s="54"/>
    </row>
    <row r="292" spans="12:13" ht="14.25" customHeight="1">
      <c r="L292" s="54"/>
      <c r="M292" s="54"/>
    </row>
    <row r="293" spans="12:13" ht="14.25" customHeight="1">
      <c r="L293" s="54"/>
      <c r="M293" s="54"/>
    </row>
    <row r="294" spans="12:13" ht="14.25" customHeight="1">
      <c r="L294" s="54"/>
      <c r="M294" s="54"/>
    </row>
    <row r="295" spans="12:13" ht="14.25" customHeight="1">
      <c r="L295" s="54"/>
      <c r="M295" s="54"/>
    </row>
    <row r="296" spans="12:13" ht="14.25" customHeight="1">
      <c r="L296" s="54"/>
      <c r="M296" s="54"/>
    </row>
    <row r="297" spans="12:13" ht="14.25" customHeight="1">
      <c r="L297" s="54"/>
      <c r="M297" s="54"/>
    </row>
    <row r="298" spans="12:13" ht="14.25" customHeight="1">
      <c r="L298" s="54"/>
      <c r="M298" s="54"/>
    </row>
    <row r="299" spans="12:13" ht="14.25" customHeight="1">
      <c r="L299" s="54"/>
      <c r="M299" s="54"/>
    </row>
    <row r="300" spans="12:13" ht="14.25" customHeight="1">
      <c r="L300" s="54"/>
      <c r="M300" s="54"/>
    </row>
    <row r="301" spans="12:13" ht="14.25" customHeight="1">
      <c r="L301" s="54"/>
      <c r="M301" s="54"/>
    </row>
    <row r="302" spans="12:13" ht="14.25" customHeight="1">
      <c r="L302" s="54"/>
      <c r="M302" s="54"/>
    </row>
    <row r="303" spans="12:13" ht="14.25" customHeight="1">
      <c r="L303" s="54"/>
      <c r="M303" s="54"/>
    </row>
    <row r="304" spans="12:13" ht="14.25" customHeight="1">
      <c r="L304" s="54"/>
      <c r="M304" s="54"/>
    </row>
    <row r="305" spans="12:13" ht="14.25" customHeight="1">
      <c r="L305" s="54"/>
      <c r="M305" s="54"/>
    </row>
    <row r="306" spans="12:13" ht="14.25" customHeight="1">
      <c r="L306" s="54"/>
      <c r="M306" s="54"/>
    </row>
    <row r="307" spans="12:13" ht="14.25" customHeight="1">
      <c r="L307" s="54"/>
      <c r="M307" s="54"/>
    </row>
    <row r="308" spans="12:13" ht="14.25" customHeight="1">
      <c r="L308" s="54"/>
      <c r="M308" s="54"/>
    </row>
    <row r="309" spans="12:13" ht="14.25" customHeight="1">
      <c r="L309" s="54"/>
      <c r="M309" s="54"/>
    </row>
    <row r="310" spans="12:13" ht="14.25" customHeight="1">
      <c r="L310" s="54"/>
      <c r="M310" s="54"/>
    </row>
    <row r="311" spans="12:13" ht="14.25" customHeight="1">
      <c r="L311" s="54"/>
      <c r="M311" s="54"/>
    </row>
    <row r="312" spans="12:13" ht="14.25" customHeight="1">
      <c r="L312" s="54"/>
      <c r="M312" s="54"/>
    </row>
    <row r="313" spans="12:13" ht="14.25" customHeight="1">
      <c r="L313" s="54"/>
      <c r="M313" s="54"/>
    </row>
    <row r="314" spans="12:13" ht="14.25" customHeight="1">
      <c r="L314" s="54"/>
      <c r="M314" s="54"/>
    </row>
    <row r="315" spans="12:13" ht="14.25" customHeight="1">
      <c r="L315" s="54"/>
      <c r="M315" s="54"/>
    </row>
    <row r="316" spans="12:13" ht="14.25" customHeight="1">
      <c r="L316" s="54"/>
      <c r="M316" s="54"/>
    </row>
    <row r="317" spans="12:13" ht="14.25" customHeight="1">
      <c r="L317" s="54"/>
      <c r="M317" s="54"/>
    </row>
    <row r="318" spans="12:13" ht="14.25" customHeight="1">
      <c r="L318" s="54"/>
      <c r="M318" s="54"/>
    </row>
    <row r="319" spans="12:13" ht="14.25" customHeight="1">
      <c r="L319" s="54"/>
      <c r="M319" s="54"/>
    </row>
    <row r="320" spans="12:13" ht="14.25" customHeight="1">
      <c r="L320" s="54"/>
      <c r="M320" s="54"/>
    </row>
    <row r="321" spans="12:13" ht="14.25" customHeight="1">
      <c r="L321" s="54"/>
      <c r="M321" s="54"/>
    </row>
    <row r="322" spans="12:13" ht="14.25" customHeight="1">
      <c r="L322" s="54"/>
      <c r="M322" s="54"/>
    </row>
    <row r="323" spans="12:13" ht="14.25" customHeight="1">
      <c r="L323" s="54"/>
      <c r="M323" s="54"/>
    </row>
    <row r="324" spans="12:13" ht="14.25" customHeight="1">
      <c r="L324" s="54"/>
      <c r="M324" s="54"/>
    </row>
    <row r="325" spans="12:13" ht="14.25" customHeight="1">
      <c r="L325" s="54"/>
      <c r="M325" s="54"/>
    </row>
    <row r="326" spans="12:13" ht="14.25" customHeight="1">
      <c r="L326" s="54"/>
      <c r="M326" s="54"/>
    </row>
    <row r="327" spans="12:13" ht="14.25" customHeight="1">
      <c r="L327" s="54"/>
      <c r="M327" s="54"/>
    </row>
    <row r="328" spans="12:13" ht="14.25" customHeight="1">
      <c r="L328" s="54"/>
      <c r="M328" s="54"/>
    </row>
    <row r="329" spans="12:13" ht="14.25" customHeight="1">
      <c r="L329" s="54"/>
      <c r="M329" s="54"/>
    </row>
    <row r="330" spans="12:13" ht="14.25" customHeight="1">
      <c r="L330" s="54"/>
      <c r="M330" s="54"/>
    </row>
    <row r="331" spans="12:13" ht="14.25" customHeight="1">
      <c r="L331" s="54"/>
      <c r="M331" s="54"/>
    </row>
    <row r="332" spans="12:13" ht="14.25" customHeight="1">
      <c r="L332" s="54"/>
      <c r="M332" s="54"/>
    </row>
    <row r="333" spans="12:13" ht="14.25" customHeight="1">
      <c r="L333" s="54"/>
      <c r="M333" s="54"/>
    </row>
    <row r="334" spans="12:13" ht="14.25" customHeight="1">
      <c r="L334" s="54"/>
      <c r="M334" s="54"/>
    </row>
    <row r="335" spans="12:13" ht="14.25" customHeight="1">
      <c r="L335" s="54"/>
      <c r="M335" s="54"/>
    </row>
    <row r="336" spans="12:13" ht="14.25" customHeight="1">
      <c r="L336" s="54"/>
      <c r="M336" s="54"/>
    </row>
    <row r="337" spans="12:13" ht="14.25" customHeight="1">
      <c r="L337" s="54"/>
      <c r="M337" s="54"/>
    </row>
    <row r="338" spans="12:13" ht="14.25" customHeight="1">
      <c r="L338" s="54"/>
      <c r="M338" s="54"/>
    </row>
    <row r="339" spans="12:13" ht="14.25" customHeight="1">
      <c r="L339" s="54"/>
      <c r="M339" s="54"/>
    </row>
    <row r="340" spans="12:13" ht="14.25" customHeight="1">
      <c r="L340" s="54"/>
      <c r="M340" s="54"/>
    </row>
    <row r="341" spans="12:13" ht="14.25" customHeight="1">
      <c r="L341" s="54"/>
      <c r="M341" s="54"/>
    </row>
    <row r="342" spans="12:13" ht="14.25" customHeight="1">
      <c r="L342" s="54"/>
      <c r="M342" s="54"/>
    </row>
    <row r="343" spans="12:13" ht="14.25" customHeight="1">
      <c r="L343" s="54"/>
      <c r="M343" s="54"/>
    </row>
    <row r="344" spans="12:13" ht="14.25" customHeight="1">
      <c r="L344" s="54"/>
      <c r="M344" s="54"/>
    </row>
    <row r="345" spans="12:13" ht="14.25" customHeight="1">
      <c r="L345" s="54"/>
      <c r="M345" s="54"/>
    </row>
    <row r="346" spans="12:13" ht="14.25" customHeight="1">
      <c r="L346" s="54"/>
      <c r="M346" s="54"/>
    </row>
    <row r="347" spans="12:13" ht="14.25" customHeight="1">
      <c r="L347" s="54"/>
      <c r="M347" s="54"/>
    </row>
    <row r="348" spans="12:13" ht="14.25" customHeight="1">
      <c r="L348" s="54"/>
      <c r="M348" s="54"/>
    </row>
    <row r="349" spans="12:13" ht="14.25" customHeight="1">
      <c r="L349" s="54"/>
      <c r="M349" s="54"/>
    </row>
    <row r="350" spans="12:13" ht="14.25" customHeight="1">
      <c r="L350" s="54"/>
      <c r="M350" s="54"/>
    </row>
    <row r="351" spans="12:13" ht="14.25" customHeight="1">
      <c r="L351" s="54"/>
      <c r="M351" s="54"/>
    </row>
    <row r="352" spans="12:13" ht="14.25" customHeight="1">
      <c r="L352" s="54"/>
      <c r="M352" s="54"/>
    </row>
    <row r="353" spans="12:13" ht="14.25" customHeight="1">
      <c r="L353" s="54"/>
      <c r="M353" s="54"/>
    </row>
    <row r="354" spans="12:13" ht="14.25" customHeight="1">
      <c r="L354" s="54"/>
      <c r="M354" s="54"/>
    </row>
    <row r="355" spans="12:13" ht="14.25" customHeight="1">
      <c r="L355" s="54"/>
      <c r="M355" s="54"/>
    </row>
    <row r="356" spans="12:13" ht="14.25" customHeight="1">
      <c r="L356" s="54"/>
      <c r="M356" s="54"/>
    </row>
    <row r="357" spans="12:13" ht="14.25" customHeight="1">
      <c r="L357" s="54"/>
      <c r="M357" s="54"/>
    </row>
    <row r="358" spans="12:13" ht="14.25" customHeight="1">
      <c r="L358" s="54"/>
      <c r="M358" s="54"/>
    </row>
    <row r="359" spans="12:13" ht="14.25" customHeight="1">
      <c r="L359" s="54"/>
      <c r="M359" s="54"/>
    </row>
    <row r="360" spans="12:13" ht="14.25" customHeight="1">
      <c r="L360" s="54"/>
      <c r="M360" s="54"/>
    </row>
    <row r="361" spans="12:13" ht="14.25" customHeight="1">
      <c r="L361" s="54"/>
      <c r="M361" s="54"/>
    </row>
    <row r="362" spans="12:13" ht="14.25" customHeight="1">
      <c r="L362" s="54"/>
      <c r="M362" s="54"/>
    </row>
    <row r="363" spans="12:13" ht="14.25" customHeight="1">
      <c r="L363" s="54"/>
      <c r="M363" s="54"/>
    </row>
    <row r="364" spans="12:13" ht="14.25" customHeight="1">
      <c r="L364" s="54"/>
      <c r="M364" s="54"/>
    </row>
    <row r="365" spans="12:13" ht="14.25" customHeight="1">
      <c r="L365" s="54"/>
      <c r="M365" s="54"/>
    </row>
    <row r="366" spans="12:13" ht="14.25" customHeight="1">
      <c r="L366" s="54"/>
      <c r="M366" s="54"/>
    </row>
    <row r="367" spans="12:13" ht="14.25" customHeight="1">
      <c r="L367" s="54"/>
      <c r="M367" s="54"/>
    </row>
    <row r="368" spans="12:13" ht="14.25" customHeight="1">
      <c r="L368" s="54"/>
      <c r="M368" s="54"/>
    </row>
    <row r="369" spans="12:13" ht="14.25" customHeight="1">
      <c r="L369" s="54"/>
      <c r="M369" s="54"/>
    </row>
    <row r="370" spans="12:13" ht="14.25" customHeight="1">
      <c r="L370" s="54"/>
      <c r="M370" s="54"/>
    </row>
    <row r="371" spans="12:13" ht="14.25" customHeight="1">
      <c r="L371" s="54"/>
      <c r="M371" s="54"/>
    </row>
    <row r="372" spans="12:13" ht="14.25" customHeight="1">
      <c r="L372" s="54"/>
      <c r="M372" s="54"/>
    </row>
    <row r="373" spans="12:13" ht="14.25" customHeight="1">
      <c r="L373" s="54"/>
      <c r="M373" s="54"/>
    </row>
    <row r="374" spans="12:13" ht="14.25" customHeight="1">
      <c r="L374" s="54"/>
      <c r="M374" s="54"/>
    </row>
    <row r="375" spans="12:13" ht="14.25" customHeight="1">
      <c r="L375" s="54"/>
      <c r="M375" s="54"/>
    </row>
    <row r="376" spans="12:13" ht="14.25" customHeight="1">
      <c r="L376" s="54"/>
      <c r="M376" s="54"/>
    </row>
    <row r="377" spans="12:13" ht="14.25" customHeight="1">
      <c r="L377" s="54"/>
      <c r="M377" s="54"/>
    </row>
    <row r="378" spans="12:13" ht="14.25" customHeight="1">
      <c r="L378" s="54"/>
      <c r="M378" s="54"/>
    </row>
    <row r="379" spans="12:13" ht="14.25" customHeight="1">
      <c r="L379" s="54"/>
      <c r="M379" s="54"/>
    </row>
    <row r="380" spans="12:13" ht="14.25" customHeight="1">
      <c r="L380" s="54"/>
      <c r="M380" s="54"/>
    </row>
    <row r="381" spans="12:13" ht="14.25" customHeight="1">
      <c r="L381" s="54"/>
      <c r="M381" s="54"/>
    </row>
    <row r="382" spans="12:13" ht="14.25" customHeight="1">
      <c r="L382" s="54"/>
      <c r="M382" s="54"/>
    </row>
    <row r="383" spans="12:13" ht="14.25" customHeight="1">
      <c r="L383" s="54"/>
      <c r="M383" s="54"/>
    </row>
    <row r="384" spans="12:13" ht="14.25" customHeight="1">
      <c r="L384" s="54"/>
      <c r="M384" s="54"/>
    </row>
    <row r="385" spans="12:13" ht="14.25" customHeight="1">
      <c r="L385" s="54"/>
      <c r="M385" s="54"/>
    </row>
    <row r="386" spans="12:13" ht="14.25" customHeight="1">
      <c r="L386" s="54"/>
      <c r="M386" s="54"/>
    </row>
    <row r="387" spans="12:13" ht="14.25" customHeight="1">
      <c r="L387" s="54"/>
      <c r="M387" s="54"/>
    </row>
    <row r="388" spans="12:13" ht="14.25" customHeight="1">
      <c r="L388" s="54"/>
      <c r="M388" s="54"/>
    </row>
    <row r="389" spans="12:13" ht="14.25" customHeight="1">
      <c r="L389" s="54"/>
      <c r="M389" s="54"/>
    </row>
    <row r="390" spans="12:13" ht="14.25" customHeight="1">
      <c r="L390" s="54"/>
      <c r="M390" s="54"/>
    </row>
    <row r="391" spans="12:13" ht="14.25" customHeight="1">
      <c r="L391" s="54"/>
      <c r="M391" s="54"/>
    </row>
    <row r="392" spans="12:13" ht="14.25" customHeight="1">
      <c r="L392" s="54"/>
      <c r="M392" s="54"/>
    </row>
    <row r="393" spans="12:13" ht="14.25" customHeight="1">
      <c r="L393" s="54"/>
      <c r="M393" s="54"/>
    </row>
    <row r="394" spans="12:13" ht="14.25" customHeight="1">
      <c r="L394" s="54"/>
      <c r="M394" s="54"/>
    </row>
    <row r="395" spans="12:13" ht="14.25" customHeight="1">
      <c r="L395" s="54"/>
      <c r="M395" s="54"/>
    </row>
    <row r="396" spans="12:13" ht="14.25" customHeight="1">
      <c r="L396" s="54"/>
      <c r="M396" s="54"/>
    </row>
    <row r="397" spans="12:13" ht="14.25" customHeight="1">
      <c r="L397" s="54"/>
      <c r="M397" s="54"/>
    </row>
    <row r="398" spans="12:13" ht="14.25" customHeight="1">
      <c r="L398" s="54"/>
      <c r="M398" s="54"/>
    </row>
    <row r="399" spans="12:13" ht="14.25" customHeight="1">
      <c r="L399" s="54"/>
      <c r="M399" s="54"/>
    </row>
    <row r="400" spans="12:13" ht="14.25" customHeight="1">
      <c r="L400" s="54"/>
      <c r="M400" s="54"/>
    </row>
    <row r="401" spans="12:13" ht="14.25" customHeight="1">
      <c r="L401" s="54"/>
      <c r="M401" s="54"/>
    </row>
    <row r="402" spans="12:13" ht="14.25" customHeight="1">
      <c r="L402" s="54"/>
      <c r="M402" s="54"/>
    </row>
    <row r="403" spans="12:13" ht="14.25" customHeight="1">
      <c r="L403" s="54"/>
      <c r="M403" s="54"/>
    </row>
    <row r="404" spans="12:13" ht="14.25" customHeight="1">
      <c r="L404" s="54"/>
      <c r="M404" s="54"/>
    </row>
    <row r="405" spans="12:13" ht="14.25" customHeight="1">
      <c r="L405" s="54"/>
      <c r="M405" s="54"/>
    </row>
    <row r="406" spans="12:13" ht="14.25" customHeight="1">
      <c r="L406" s="54"/>
      <c r="M406" s="54"/>
    </row>
    <row r="407" spans="12:13" ht="14.25" customHeight="1">
      <c r="L407" s="54"/>
      <c r="M407" s="54"/>
    </row>
    <row r="408" spans="12:13" ht="14.25" customHeight="1">
      <c r="L408" s="54"/>
      <c r="M408" s="54"/>
    </row>
    <row r="409" spans="12:13" ht="14.25" customHeight="1">
      <c r="L409" s="54"/>
      <c r="M409" s="54"/>
    </row>
    <row r="410" spans="12:13" ht="14.25" customHeight="1">
      <c r="L410" s="54"/>
      <c r="M410" s="54"/>
    </row>
    <row r="411" spans="12:13" ht="14.25" customHeight="1">
      <c r="L411" s="54"/>
      <c r="M411" s="54"/>
    </row>
    <row r="412" spans="12:13" ht="14.25" customHeight="1">
      <c r="L412" s="54"/>
      <c r="M412" s="54"/>
    </row>
    <row r="413" spans="12:13" ht="14.25" customHeight="1">
      <c r="L413" s="54"/>
      <c r="M413" s="54"/>
    </row>
    <row r="414" spans="12:13" ht="14.25" customHeight="1">
      <c r="L414" s="54"/>
      <c r="M414" s="54"/>
    </row>
    <row r="415" spans="12:13" ht="14.25" customHeight="1">
      <c r="L415" s="54"/>
      <c r="M415" s="54"/>
    </row>
    <row r="416" spans="12:13" ht="14.25" customHeight="1">
      <c r="L416" s="54"/>
      <c r="M416" s="54"/>
    </row>
    <row r="417" spans="12:13" ht="14.25" customHeight="1">
      <c r="L417" s="54"/>
      <c r="M417" s="54"/>
    </row>
    <row r="418" spans="12:13" ht="14.25" customHeight="1">
      <c r="L418" s="54"/>
      <c r="M418" s="54"/>
    </row>
    <row r="419" spans="12:13" ht="14.25" customHeight="1">
      <c r="L419" s="54"/>
      <c r="M419" s="54"/>
    </row>
    <row r="420" spans="12:13" ht="14.25" customHeight="1">
      <c r="L420" s="54"/>
      <c r="M420" s="54"/>
    </row>
    <row r="421" spans="12:13" ht="14.25" customHeight="1">
      <c r="L421" s="54"/>
      <c r="M421" s="54"/>
    </row>
    <row r="422" spans="12:13" ht="14.25" customHeight="1">
      <c r="L422" s="54"/>
      <c r="M422" s="54"/>
    </row>
    <row r="423" spans="12:13" ht="14.25" customHeight="1">
      <c r="L423" s="54"/>
      <c r="M423" s="54"/>
    </row>
    <row r="424" spans="12:13" ht="14.25" customHeight="1">
      <c r="L424" s="54"/>
      <c r="M424" s="54"/>
    </row>
    <row r="425" spans="12:13" ht="14.25" customHeight="1">
      <c r="L425" s="54"/>
      <c r="M425" s="54"/>
    </row>
    <row r="426" spans="12:13" ht="14.25" customHeight="1">
      <c r="L426" s="54"/>
      <c r="M426" s="54"/>
    </row>
    <row r="427" spans="12:13" ht="14.25" customHeight="1">
      <c r="L427" s="54"/>
      <c r="M427" s="54"/>
    </row>
    <row r="428" spans="12:13" ht="14.25" customHeight="1">
      <c r="L428" s="54"/>
      <c r="M428" s="54"/>
    </row>
    <row r="429" spans="12:13" ht="14.25" customHeight="1">
      <c r="L429" s="54"/>
      <c r="M429" s="54"/>
    </row>
    <row r="430" spans="12:13" ht="14.25" customHeight="1">
      <c r="L430" s="54"/>
      <c r="M430" s="54"/>
    </row>
    <row r="431" spans="12:13" ht="14.25" customHeight="1">
      <c r="L431" s="54"/>
      <c r="M431" s="54"/>
    </row>
    <row r="432" spans="12:13" ht="14.25" customHeight="1">
      <c r="L432" s="54"/>
      <c r="M432" s="54"/>
    </row>
    <row r="433" spans="12:13" ht="14.25" customHeight="1">
      <c r="L433" s="54"/>
      <c r="M433" s="54"/>
    </row>
    <row r="434" spans="12:13" ht="14.25" customHeight="1">
      <c r="L434" s="54"/>
      <c r="M434" s="54"/>
    </row>
    <row r="435" spans="12:13" ht="14.25" customHeight="1">
      <c r="L435" s="54"/>
      <c r="M435" s="54"/>
    </row>
    <row r="436" spans="12:13" ht="14.25" customHeight="1">
      <c r="L436" s="54"/>
      <c r="M436" s="54"/>
    </row>
    <row r="437" spans="12:13" ht="14.25" customHeight="1">
      <c r="L437" s="54"/>
      <c r="M437" s="54"/>
    </row>
    <row r="438" spans="12:13" ht="14.25" customHeight="1">
      <c r="L438" s="54"/>
      <c r="M438" s="54"/>
    </row>
    <row r="439" spans="12:13" ht="14.25" customHeight="1">
      <c r="L439" s="54"/>
      <c r="M439" s="54"/>
    </row>
    <row r="440" spans="12:13" ht="14.25" customHeight="1">
      <c r="L440" s="54"/>
      <c r="M440" s="54"/>
    </row>
    <row r="441" spans="12:13" ht="14.25" customHeight="1">
      <c r="L441" s="54"/>
      <c r="M441" s="54"/>
    </row>
    <row r="442" spans="12:13" ht="14.25" customHeight="1">
      <c r="L442" s="54"/>
      <c r="M442" s="54"/>
    </row>
    <row r="443" spans="12:13" ht="14.25" customHeight="1">
      <c r="L443" s="54"/>
      <c r="M443" s="54"/>
    </row>
    <row r="444" spans="12:13" ht="14.25" customHeight="1">
      <c r="L444" s="54"/>
      <c r="M444" s="54"/>
    </row>
    <row r="445" spans="12:13" ht="15.75" customHeight="1"/>
    <row r="446" spans="12:13" ht="15.75" customHeight="1"/>
    <row r="447" spans="12:13" ht="15.75" customHeight="1"/>
    <row r="448" spans="12:13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sortState xmlns:xlrd2="http://schemas.microsoft.com/office/spreadsheetml/2017/richdata2" ref="F13:O32">
    <sortCondition descending="1" ref="N13:N32"/>
    <sortCondition descending="1" ref="O13:O32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A943"/>
  <sheetViews>
    <sheetView workbookViewId="0">
      <pane ySplit="1" topLeftCell="A2" activePane="bottomLeft" state="frozen"/>
      <selection pane="bottomLeft" activeCell="F20" sqref="F20:O24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>
      <c r="A1" s="123" t="s">
        <v>735</v>
      </c>
      <c r="B1" s="119" t="s">
        <v>731</v>
      </c>
      <c r="C1" s="119" t="s">
        <v>732</v>
      </c>
      <c r="D1" s="120" t="s">
        <v>733</v>
      </c>
      <c r="E1" s="120"/>
      <c r="F1" s="121" t="s">
        <v>734</v>
      </c>
      <c r="G1" s="119" t="s">
        <v>1</v>
      </c>
      <c r="H1" s="119" t="s">
        <v>3</v>
      </c>
      <c r="I1" s="119" t="s">
        <v>678</v>
      </c>
      <c r="J1" s="119" t="s">
        <v>2</v>
      </c>
      <c r="K1" s="119" t="s">
        <v>5</v>
      </c>
      <c r="L1" s="120" t="s">
        <v>679</v>
      </c>
      <c r="M1" s="120" t="s">
        <v>680</v>
      </c>
      <c r="N1" s="122" t="s">
        <v>726</v>
      </c>
      <c r="O1" s="122" t="s">
        <v>727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7" ht="14.25" customHeight="1">
      <c r="A2" s="104"/>
      <c r="B2" s="105"/>
      <c r="C2" s="105"/>
      <c r="D2" s="106"/>
      <c r="E2" s="106"/>
      <c r="F2" s="111">
        <v>1452</v>
      </c>
      <c r="G2" s="71" t="str">
        <f>+VLOOKUP(F2,Participants!$A$1:$F$798,2,FALSE)</f>
        <v>Emerson Ochtun</v>
      </c>
      <c r="H2" s="71" t="str">
        <f>+VLOOKUP(F2,Participants!$A$1:$F$798,4,FALSE)</f>
        <v>SSPP</v>
      </c>
      <c r="I2" s="71" t="str">
        <f>+VLOOKUP(F2,Participants!$A$1:$F$798,5,FALSE)</f>
        <v>M</v>
      </c>
      <c r="J2" s="71">
        <f>+VLOOKUP(F2,Participants!$A$1:$F$798,3,FALSE)</f>
        <v>4</v>
      </c>
      <c r="K2" s="12" t="str">
        <f>+VLOOKUP(F2,Participants!$A$1:$G$798,7,FALSE)</f>
        <v>DEV BOYS</v>
      </c>
      <c r="L2" s="161"/>
      <c r="M2" s="71"/>
      <c r="N2" s="108">
        <v>25</v>
      </c>
      <c r="O2" s="24">
        <v>5</v>
      </c>
    </row>
    <row r="3" spans="1:27" ht="14.25" customHeight="1">
      <c r="A3" s="104"/>
      <c r="B3" s="105"/>
      <c r="C3" s="105"/>
      <c r="D3" s="106"/>
      <c r="E3" s="106"/>
      <c r="F3" s="111"/>
      <c r="G3" s="71"/>
      <c r="H3" s="71"/>
      <c r="I3" s="71"/>
      <c r="J3" s="71"/>
      <c r="K3" s="12"/>
      <c r="L3" s="161"/>
      <c r="M3" s="71"/>
      <c r="N3" s="108"/>
      <c r="O3" s="24"/>
    </row>
    <row r="4" spans="1:27" ht="14.25" customHeight="1">
      <c r="A4" s="109"/>
      <c r="B4" s="110"/>
      <c r="C4" s="110"/>
      <c r="D4" s="111"/>
      <c r="E4" s="111"/>
      <c r="F4" s="106">
        <v>898</v>
      </c>
      <c r="G4" s="77" t="str">
        <f>+VLOOKUP(F4,Participants!$A$1:$F$798,2,FALSE)</f>
        <v>Nolan Meyer</v>
      </c>
      <c r="H4" s="77" t="str">
        <f>+VLOOKUP(F4,Participants!$A$1:$F$798,4,FALSE)</f>
        <v>AGS</v>
      </c>
      <c r="I4" s="77" t="str">
        <f>+VLOOKUP(F4,Participants!$A$1:$F$798,5,FALSE)</f>
        <v>M</v>
      </c>
      <c r="J4" s="77">
        <f>+VLOOKUP(F4,Participants!$A$1:$F$798,3,FALSE)</f>
        <v>6</v>
      </c>
      <c r="K4" s="12" t="str">
        <f>+VLOOKUP(F4,Participants!$A$1:$G$798,7,FALSE)</f>
        <v>JV BOYS</v>
      </c>
      <c r="L4" s="162">
        <v>1</v>
      </c>
      <c r="M4" s="77">
        <v>10</v>
      </c>
      <c r="N4" s="51">
        <v>46</v>
      </c>
      <c r="O4" s="24">
        <v>10</v>
      </c>
    </row>
    <row r="5" spans="1:27" ht="14.25" customHeight="1">
      <c r="A5" s="104"/>
      <c r="B5" s="105"/>
      <c r="C5" s="105"/>
      <c r="D5" s="106"/>
      <c r="E5" s="106"/>
      <c r="F5" s="51">
        <v>891</v>
      </c>
      <c r="G5" s="71" t="str">
        <f>+VLOOKUP(F5,Participants!$A$1:$F$798,2,FALSE)</f>
        <v>Luke Blatt</v>
      </c>
      <c r="H5" s="71" t="str">
        <f>+VLOOKUP(F5,Participants!$A$1:$F$798,4,FALSE)</f>
        <v>AGS</v>
      </c>
      <c r="I5" s="71" t="str">
        <f>+VLOOKUP(F5,Participants!$A$1:$F$798,5,FALSE)</f>
        <v>M</v>
      </c>
      <c r="J5" s="71">
        <f>+VLOOKUP(F5,Participants!$A$1:$F$798,3,FALSE)</f>
        <v>6</v>
      </c>
      <c r="K5" s="12" t="str">
        <f>+VLOOKUP(F5,Participants!$A$1:$G$798,7,FALSE)</f>
        <v>JV BOYS</v>
      </c>
      <c r="L5" s="161">
        <v>2</v>
      </c>
      <c r="M5" s="71">
        <v>8</v>
      </c>
      <c r="N5" s="108">
        <v>40</v>
      </c>
      <c r="O5" s="24">
        <v>0</v>
      </c>
    </row>
    <row r="6" spans="1:27" ht="14.25" customHeight="1">
      <c r="A6" s="109"/>
      <c r="B6" s="110"/>
      <c r="C6" s="110"/>
      <c r="D6" s="111"/>
      <c r="E6" s="111"/>
      <c r="F6" s="106"/>
      <c r="G6" s="77"/>
      <c r="H6" s="77"/>
      <c r="I6" s="77"/>
      <c r="J6" s="77"/>
      <c r="K6" s="12"/>
      <c r="L6" s="162"/>
      <c r="M6" s="77"/>
      <c r="N6" s="108"/>
      <c r="O6" s="24"/>
    </row>
    <row r="7" spans="1:27" ht="14.25" customHeight="1">
      <c r="A7" s="104"/>
      <c r="B7" s="105"/>
      <c r="C7" s="105"/>
      <c r="D7" s="106"/>
      <c r="E7" s="106"/>
      <c r="F7" s="111">
        <v>966</v>
      </c>
      <c r="G7" s="71" t="str">
        <f>+VLOOKUP(F7,Participants!$A$1:$F$798,2,FALSE)</f>
        <v>Rossey Nadia</v>
      </c>
      <c r="H7" s="71" t="str">
        <f>+VLOOKUP(F7,Participants!$A$1:$F$798,4,FALSE)</f>
        <v>CDT</v>
      </c>
      <c r="I7" s="71" t="str">
        <f>+VLOOKUP(F7,Participants!$A$1:$F$798,5,FALSE)</f>
        <v>F</v>
      </c>
      <c r="J7" s="71">
        <f>+VLOOKUP(F7,Participants!$A$1:$F$798,3,FALSE)</f>
        <v>6</v>
      </c>
      <c r="K7" s="12" t="str">
        <f>+VLOOKUP(F7,Participants!$A$1:$G$798,7,FALSE)</f>
        <v>JV GIRLS</v>
      </c>
      <c r="L7" s="161">
        <v>1</v>
      </c>
      <c r="M7" s="71">
        <v>10</v>
      </c>
      <c r="N7" s="51">
        <v>37</v>
      </c>
      <c r="O7" s="24">
        <v>5</v>
      </c>
    </row>
    <row r="8" spans="1:27" ht="14.25" customHeight="1">
      <c r="A8" s="109"/>
      <c r="B8" s="110"/>
      <c r="C8" s="110"/>
      <c r="D8" s="111"/>
      <c r="E8" s="111"/>
      <c r="F8" s="111">
        <v>972</v>
      </c>
      <c r="G8" s="71" t="str">
        <f>+VLOOKUP(F8,Participants!$A$1:$F$798,2,FALSE)</f>
        <v>Redd Rhodora</v>
      </c>
      <c r="H8" s="71" t="str">
        <f>+VLOOKUP(F8,Participants!$A$1:$F$798,4,FALSE)</f>
        <v>CDT</v>
      </c>
      <c r="I8" s="71" t="str">
        <f>+VLOOKUP(F8,Participants!$A$1:$F$798,5,FALSE)</f>
        <v>F</v>
      </c>
      <c r="J8" s="71">
        <f>+VLOOKUP(F8,Participants!$A$1:$F$798,3,FALSE)</f>
        <v>6</v>
      </c>
      <c r="K8" s="12" t="str">
        <f>+VLOOKUP(F8,Participants!$A$1:$G$798,7,FALSE)</f>
        <v>JV GIRLS</v>
      </c>
      <c r="L8" s="112">
        <f>L7+1</f>
        <v>2</v>
      </c>
      <c r="M8" s="71">
        <v>8</v>
      </c>
      <c r="N8" s="51">
        <v>35</v>
      </c>
      <c r="O8" s="24">
        <v>9</v>
      </c>
    </row>
    <row r="9" spans="1:27" ht="14.25" customHeight="1">
      <c r="A9" s="104"/>
      <c r="B9" s="105"/>
      <c r="C9" s="105"/>
      <c r="D9" s="106"/>
      <c r="E9" s="106"/>
      <c r="F9" s="111">
        <v>963</v>
      </c>
      <c r="G9" s="71" t="str">
        <f>+VLOOKUP(F9,Participants!$A$1:$F$798,2,FALSE)</f>
        <v>Craighead Maya</v>
      </c>
      <c r="H9" s="71" t="str">
        <f>+VLOOKUP(F9,Participants!$A$1:$F$798,4,FALSE)</f>
        <v>CDT</v>
      </c>
      <c r="I9" s="71" t="str">
        <f>+VLOOKUP(F9,Participants!$A$1:$F$798,5,FALSE)</f>
        <v>F</v>
      </c>
      <c r="J9" s="71">
        <f>+VLOOKUP(F9,Participants!$A$1:$F$798,3,FALSE)</f>
        <v>5</v>
      </c>
      <c r="K9" s="12" t="str">
        <f>+VLOOKUP(F9,Participants!$A$1:$G$798,7,FALSE)</f>
        <v>JV GIRLS</v>
      </c>
      <c r="L9" s="112">
        <f t="shared" ref="L9:L14" si="0">L8+1</f>
        <v>3</v>
      </c>
      <c r="M9" s="71">
        <v>6</v>
      </c>
      <c r="N9" s="51">
        <v>35</v>
      </c>
      <c r="O9" s="24">
        <v>7</v>
      </c>
    </row>
    <row r="10" spans="1:27" ht="14.25" customHeight="1">
      <c r="A10" s="109"/>
      <c r="B10" s="110"/>
      <c r="C10" s="110"/>
      <c r="D10" s="111"/>
      <c r="E10" s="111"/>
      <c r="F10" s="106">
        <v>1449</v>
      </c>
      <c r="G10" s="77" t="str">
        <f>+VLOOKUP(F10,Participants!$A$1:$F$798,2,FALSE)</f>
        <v>Zienna Berarducci</v>
      </c>
      <c r="H10" s="77" t="str">
        <f>+VLOOKUP(F10,Participants!$A$1:$F$798,4,FALSE)</f>
        <v>SSPP</v>
      </c>
      <c r="I10" s="77" t="str">
        <f>+VLOOKUP(F10,Participants!$A$1:$F$798,5,FALSE)</f>
        <v>F</v>
      </c>
      <c r="J10" s="77">
        <f>+VLOOKUP(F10,Participants!$A$1:$F$798,3,FALSE)</f>
        <v>5</v>
      </c>
      <c r="K10" s="12" t="str">
        <f>+VLOOKUP(F10,Participants!$A$1:$G$798,7,FALSE)</f>
        <v>JV GIRLS</v>
      </c>
      <c r="L10" s="112">
        <f t="shared" si="0"/>
        <v>4</v>
      </c>
      <c r="M10" s="77">
        <v>5</v>
      </c>
      <c r="N10" s="51">
        <v>32</v>
      </c>
      <c r="O10" s="24">
        <v>4</v>
      </c>
    </row>
    <row r="11" spans="1:27" ht="14.25" customHeight="1">
      <c r="A11" s="104"/>
      <c r="B11" s="105"/>
      <c r="C11" s="105"/>
      <c r="D11" s="106"/>
      <c r="E11" s="106"/>
      <c r="F11" s="106">
        <v>1364</v>
      </c>
      <c r="G11" s="77" t="str">
        <f>+VLOOKUP(F11,Participants!$A$1:$F$798,2,FALSE)</f>
        <v>Daniella Julian</v>
      </c>
      <c r="H11" s="77" t="str">
        <f>+VLOOKUP(F11,Participants!$A$1:$F$798,4,FALSE)</f>
        <v>BFS</v>
      </c>
      <c r="I11" s="77" t="str">
        <f>+VLOOKUP(F11,Participants!$A$1:$F$798,5,FALSE)</f>
        <v>F</v>
      </c>
      <c r="J11" s="77">
        <f>+VLOOKUP(F11,Participants!$A$1:$F$798,3,FALSE)</f>
        <v>5</v>
      </c>
      <c r="K11" s="12" t="str">
        <f>+VLOOKUP(F11,Participants!$A$1:$G$798,7,FALSE)</f>
        <v>JV GIRLS</v>
      </c>
      <c r="L11" s="112">
        <f t="shared" si="0"/>
        <v>5</v>
      </c>
      <c r="M11" s="77">
        <v>4</v>
      </c>
      <c r="N11" s="108">
        <v>32</v>
      </c>
      <c r="O11" s="24">
        <v>2</v>
      </c>
    </row>
    <row r="12" spans="1:27" ht="14.25" customHeight="1">
      <c r="A12" s="109"/>
      <c r="B12" s="110"/>
      <c r="C12" s="110"/>
      <c r="D12" s="111"/>
      <c r="E12" s="111"/>
      <c r="F12" s="106">
        <v>947</v>
      </c>
      <c r="G12" s="77" t="str">
        <f>+VLOOKUP(F12,Participants!$A$1:$F$798,2,FALSE)</f>
        <v>Tavella Emma</v>
      </c>
      <c r="H12" s="77" t="str">
        <f>+VLOOKUP(F12,Participants!$A$1:$F$798,4,FALSE)</f>
        <v>CDT</v>
      </c>
      <c r="I12" s="77" t="str">
        <f>+VLOOKUP(F12,Participants!$A$1:$F$798,5,FALSE)</f>
        <v>F</v>
      </c>
      <c r="J12" s="77">
        <f>+VLOOKUP(F12,Participants!$A$1:$F$798,3,FALSE)</f>
        <v>5</v>
      </c>
      <c r="K12" s="12" t="str">
        <f>+VLOOKUP(F12,Participants!$A$1:$G$798,7,FALSE)</f>
        <v>JV GIRLS</v>
      </c>
      <c r="L12" s="112">
        <f t="shared" si="0"/>
        <v>6</v>
      </c>
      <c r="M12" s="77">
        <v>3</v>
      </c>
      <c r="N12" s="108">
        <v>28</v>
      </c>
      <c r="O12" s="24">
        <v>9</v>
      </c>
    </row>
    <row r="13" spans="1:27" ht="14.25" customHeight="1">
      <c r="A13" s="104"/>
      <c r="B13" s="105"/>
      <c r="C13" s="105"/>
      <c r="D13" s="106"/>
      <c r="E13" s="106"/>
      <c r="F13" s="111">
        <v>964</v>
      </c>
      <c r="G13" s="71" t="str">
        <f>+VLOOKUP(F13,Participants!$A$1:$F$798,2,FALSE)</f>
        <v>Grissom McKenzie</v>
      </c>
      <c r="H13" s="71" t="str">
        <f>+VLOOKUP(F13,Participants!$A$1:$F$798,4,FALSE)</f>
        <v>CDT</v>
      </c>
      <c r="I13" s="71" t="str">
        <f>+VLOOKUP(F13,Participants!$A$1:$F$798,5,FALSE)</f>
        <v>F</v>
      </c>
      <c r="J13" s="71">
        <f>+VLOOKUP(F13,Participants!$A$1:$F$798,3,FALSE)</f>
        <v>6</v>
      </c>
      <c r="K13" s="12" t="str">
        <f>+VLOOKUP(F13,Participants!$A$1:$G$798,7,FALSE)</f>
        <v>JV GIRLS</v>
      </c>
      <c r="L13" s="112">
        <f t="shared" si="0"/>
        <v>7</v>
      </c>
      <c r="M13" s="71">
        <v>2</v>
      </c>
      <c r="N13" s="51">
        <v>27</v>
      </c>
      <c r="O13" s="24">
        <v>1</v>
      </c>
    </row>
    <row r="14" spans="1:27" ht="14.25" customHeight="1">
      <c r="A14" s="109"/>
      <c r="B14" s="110"/>
      <c r="C14" s="110"/>
      <c r="D14" s="111"/>
      <c r="E14" s="111"/>
      <c r="F14" s="111">
        <v>971</v>
      </c>
      <c r="G14" s="71" t="str">
        <f>+VLOOKUP(F14,Participants!$A$1:$F$798,2,FALSE)</f>
        <v>Redd Rainey</v>
      </c>
      <c r="H14" s="71" t="str">
        <f>+VLOOKUP(F14,Participants!$A$1:$F$798,4,FALSE)</f>
        <v>CDT</v>
      </c>
      <c r="I14" s="71" t="str">
        <f>+VLOOKUP(F14,Participants!$A$1:$F$798,5,FALSE)</f>
        <v>F</v>
      </c>
      <c r="J14" s="71">
        <f>+VLOOKUP(F14,Participants!$A$1:$F$798,3,FALSE)</f>
        <v>5</v>
      </c>
      <c r="K14" s="12" t="str">
        <f>+VLOOKUP(F14,Participants!$A$1:$G$798,7,FALSE)</f>
        <v>JV GIRLS</v>
      </c>
      <c r="L14" s="112">
        <f t="shared" si="0"/>
        <v>8</v>
      </c>
      <c r="M14" s="71">
        <v>1</v>
      </c>
      <c r="N14" s="51">
        <v>23</v>
      </c>
      <c r="O14" s="24">
        <v>10</v>
      </c>
    </row>
    <row r="15" spans="1:27" ht="14.25" customHeight="1">
      <c r="A15" s="109"/>
      <c r="B15" s="110"/>
      <c r="C15" s="110"/>
      <c r="D15" s="111"/>
      <c r="E15" s="111"/>
      <c r="F15" s="111"/>
      <c r="G15" s="71"/>
      <c r="H15" s="71"/>
      <c r="I15" s="71"/>
      <c r="J15" s="71"/>
      <c r="K15" s="12"/>
      <c r="L15" s="161"/>
      <c r="M15" s="71"/>
      <c r="N15" s="51"/>
      <c r="O15" s="24"/>
    </row>
    <row r="16" spans="1:27" ht="14.25" customHeight="1">
      <c r="A16" s="104"/>
      <c r="B16" s="105"/>
      <c r="C16" s="105"/>
      <c r="D16" s="106"/>
      <c r="E16" s="106"/>
      <c r="F16" s="51">
        <v>1448</v>
      </c>
      <c r="G16" s="77" t="str">
        <f>+VLOOKUP(F16,Participants!$A$1:$F$798,2,FALSE)</f>
        <v>Trey Arlen Moses</v>
      </c>
      <c r="H16" s="77" t="str">
        <f>+VLOOKUP(F16,Participants!$A$1:$F$798,4,FALSE)</f>
        <v>SSPP</v>
      </c>
      <c r="I16" s="77" t="str">
        <f>+VLOOKUP(F16,Participants!$A$1:$F$798,5,FALSE)</f>
        <v>M</v>
      </c>
      <c r="J16" s="77">
        <f>+VLOOKUP(F16,Participants!$A$1:$F$798,3,FALSE)</f>
        <v>8</v>
      </c>
      <c r="K16" s="12" t="str">
        <f>+VLOOKUP(F16,Participants!$A$1:$G$798,7,FALSE)</f>
        <v>VARSITY BOYS</v>
      </c>
      <c r="L16" s="107">
        <v>1</v>
      </c>
      <c r="M16" s="77">
        <v>10</v>
      </c>
      <c r="N16" s="108">
        <v>88</v>
      </c>
      <c r="O16" s="24">
        <v>9</v>
      </c>
    </row>
    <row r="17" spans="1:15" ht="14.25" customHeight="1">
      <c r="A17" s="109"/>
      <c r="B17" s="110"/>
      <c r="C17" s="110"/>
      <c r="D17" s="111"/>
      <c r="E17" s="111"/>
      <c r="F17" s="111">
        <v>1243</v>
      </c>
      <c r="G17" s="71" t="str">
        <f>+VLOOKUP(F17,Participants!$A$1:$F$798,2,FALSE)</f>
        <v>Sam VanVickle</v>
      </c>
      <c r="H17" s="71" t="str">
        <f>+VLOOKUP(F17,Participants!$A$1:$F$798,4,FALSE)</f>
        <v>AAC</v>
      </c>
      <c r="I17" s="71" t="str">
        <f>+VLOOKUP(F17,Participants!$A$1:$F$798,5,FALSE)</f>
        <v>M</v>
      </c>
      <c r="J17" s="71">
        <f>+VLOOKUP(F17,Participants!$A$1:$F$798,3,FALSE)</f>
        <v>8</v>
      </c>
      <c r="K17" s="12" t="str">
        <f>+VLOOKUP(F17,Participants!$A$1:$G$798,7,FALSE)</f>
        <v>VARSITY BOYS</v>
      </c>
      <c r="L17" s="112">
        <f>L16+1</f>
        <v>2</v>
      </c>
      <c r="M17" s="71">
        <v>8</v>
      </c>
      <c r="N17" s="51">
        <v>71</v>
      </c>
      <c r="O17" s="24">
        <v>10.5</v>
      </c>
    </row>
    <row r="18" spans="1:15" ht="14.25" customHeight="1">
      <c r="A18" s="104"/>
      <c r="B18" s="105"/>
      <c r="C18" s="105"/>
      <c r="D18" s="106"/>
      <c r="E18" s="106"/>
      <c r="F18" s="111">
        <v>678</v>
      </c>
      <c r="G18" s="71" t="str">
        <f>+VLOOKUP(F18,Participants!$A$1:$F$798,2,FALSE)</f>
        <v>Domenic Amoruso</v>
      </c>
      <c r="H18" s="71" t="str">
        <f>+VLOOKUP(F18,Participants!$A$1:$F$798,4,FALSE)</f>
        <v>KIL</v>
      </c>
      <c r="I18" s="71" t="str">
        <f>+VLOOKUP(F18,Participants!$A$1:$F$798,5,FALSE)</f>
        <v>M</v>
      </c>
      <c r="J18" s="71">
        <f>+VLOOKUP(F18,Participants!$A$1:$F$798,3,FALSE)</f>
        <v>8</v>
      </c>
      <c r="K18" s="12" t="str">
        <f>+VLOOKUP(F18,Participants!$A$1:$G$798,7,FALSE)</f>
        <v>VARSITY BOYS</v>
      </c>
      <c r="L18" s="112">
        <f t="shared" ref="L18:L39" si="1">L17+1</f>
        <v>3</v>
      </c>
      <c r="M18" s="71">
        <v>6</v>
      </c>
      <c r="N18" s="108">
        <v>70</v>
      </c>
      <c r="O18" s="24">
        <v>8</v>
      </c>
    </row>
    <row r="19" spans="1:15" ht="14.25" customHeight="1">
      <c r="A19" s="109"/>
      <c r="B19" s="110"/>
      <c r="C19" s="110"/>
      <c r="D19" s="111"/>
      <c r="E19" s="111"/>
      <c r="F19" s="106">
        <v>656</v>
      </c>
      <c r="G19" s="77" t="str">
        <f>+VLOOKUP(F19,Participants!$A$1:$F$798,2,FALSE)</f>
        <v>Tiernan McCullough</v>
      </c>
      <c r="H19" s="77" t="str">
        <f>+VLOOKUP(F19,Participants!$A$1:$F$798,4,FALSE)</f>
        <v>SJS</v>
      </c>
      <c r="I19" s="77" t="str">
        <f>+VLOOKUP(F19,Participants!$A$1:$F$798,5,FALSE)</f>
        <v>M</v>
      </c>
      <c r="J19" s="77">
        <f>+VLOOKUP(F19,Participants!$A$1:$F$798,3,FALSE)</f>
        <v>8</v>
      </c>
      <c r="K19" s="12" t="str">
        <f>+VLOOKUP(F19,Participants!$A$1:$G$798,7,FALSE)</f>
        <v>VARSITY BOYS</v>
      </c>
      <c r="L19" s="112">
        <f t="shared" si="1"/>
        <v>4</v>
      </c>
      <c r="M19" s="77">
        <v>5</v>
      </c>
      <c r="N19" s="108">
        <v>70</v>
      </c>
      <c r="O19" s="24">
        <v>7</v>
      </c>
    </row>
    <row r="20" spans="1:15" ht="14.25" customHeight="1">
      <c r="A20" s="109"/>
      <c r="B20" s="110"/>
      <c r="C20" s="110"/>
      <c r="D20" s="111"/>
      <c r="E20" s="111"/>
      <c r="F20" s="182">
        <v>1454</v>
      </c>
      <c r="G20" s="177" t="str">
        <f>+VLOOKUP(F20,Participants!$A$1:$F$798,2,FALSE)</f>
        <v>Eddie Votilla</v>
      </c>
      <c r="H20" s="177" t="str">
        <f>+VLOOKUP(F20,Participants!$A$1:$F$798,4,FALSE)</f>
        <v>SSPP</v>
      </c>
      <c r="I20" s="177" t="str">
        <f>+VLOOKUP(F20,Participants!$A$1:$F$798,5,FALSE)</f>
        <v>M</v>
      </c>
      <c r="J20" s="177">
        <f>+VLOOKUP(F20,Participants!$A$1:$F$798,3,FALSE)</f>
        <v>7</v>
      </c>
      <c r="K20" s="153" t="str">
        <f>+VLOOKUP(F20,Participants!$A$1:$G$798,7,FALSE)</f>
        <v>VARSITY BOYS</v>
      </c>
      <c r="L20" s="188">
        <v>6</v>
      </c>
      <c r="M20" s="177">
        <v>4</v>
      </c>
      <c r="N20" s="187">
        <v>67</v>
      </c>
      <c r="O20" s="184">
        <v>3</v>
      </c>
    </row>
    <row r="21" spans="1:15" ht="14.25" customHeight="1">
      <c r="A21" s="104"/>
      <c r="B21" s="105"/>
      <c r="C21" s="105"/>
      <c r="D21" s="106"/>
      <c r="E21" s="106"/>
      <c r="F21" s="182">
        <v>1433</v>
      </c>
      <c r="G21" s="177" t="str">
        <f>+VLOOKUP(F21,Participants!$A$1:$F$798,2,FALSE)</f>
        <v>Vito Bianco</v>
      </c>
      <c r="H21" s="177" t="str">
        <f>+VLOOKUP(F21,Participants!$A$1:$F$798,4,FALSE)</f>
        <v>SSPP</v>
      </c>
      <c r="I21" s="177" t="str">
        <f>+VLOOKUP(F21,Participants!$A$1:$F$798,5,FALSE)</f>
        <v>M</v>
      </c>
      <c r="J21" s="177">
        <f>+VLOOKUP(F21,Participants!$A$1:$F$798,3,FALSE)</f>
        <v>7</v>
      </c>
      <c r="K21" s="153" t="str">
        <f>+VLOOKUP(F21,Participants!$A$1:$G$798,7,FALSE)</f>
        <v>VARSITY BOYS</v>
      </c>
      <c r="L21" s="188">
        <v>6</v>
      </c>
      <c r="M21" s="177">
        <v>3</v>
      </c>
      <c r="N21" s="187">
        <v>65</v>
      </c>
      <c r="O21" s="184">
        <v>6</v>
      </c>
    </row>
    <row r="22" spans="1:15" ht="14.25" customHeight="1">
      <c r="A22" s="109"/>
      <c r="B22" s="110"/>
      <c r="C22" s="110"/>
      <c r="D22" s="111"/>
      <c r="E22" s="111"/>
      <c r="F22" s="185">
        <v>879</v>
      </c>
      <c r="G22" s="152" t="str">
        <f>+VLOOKUP(F22,Participants!$A$1:$F$798,2,FALSE)</f>
        <v>Dean Douglass</v>
      </c>
      <c r="H22" s="152" t="str">
        <f>+VLOOKUP(F22,Participants!$A$1:$F$798,4,FALSE)</f>
        <v>AGS</v>
      </c>
      <c r="I22" s="152" t="str">
        <f>+VLOOKUP(F22,Participants!$A$1:$F$798,5,FALSE)</f>
        <v>M</v>
      </c>
      <c r="J22" s="152">
        <f>+VLOOKUP(F22,Participants!$A$1:$F$798,3,FALSE)</f>
        <v>7</v>
      </c>
      <c r="K22" s="153" t="str">
        <f>+VLOOKUP(F22,Participants!$A$1:$G$798,7,FALSE)</f>
        <v>VARSITY BOYS</v>
      </c>
      <c r="L22" s="188">
        <f t="shared" si="1"/>
        <v>7</v>
      </c>
      <c r="M22" s="152">
        <v>2</v>
      </c>
      <c r="N22" s="178">
        <v>64</v>
      </c>
      <c r="O22" s="184">
        <v>7</v>
      </c>
    </row>
    <row r="23" spans="1:15" ht="14.25" customHeight="1">
      <c r="A23" s="104"/>
      <c r="B23" s="105"/>
      <c r="C23" s="105"/>
      <c r="D23" s="106"/>
      <c r="E23" s="106"/>
      <c r="F23" s="182">
        <v>655</v>
      </c>
      <c r="G23" s="177" t="str">
        <f>+VLOOKUP(F23,Participants!$A$1:$F$798,2,FALSE)</f>
        <v>Henry Glevicky</v>
      </c>
      <c r="H23" s="177" t="str">
        <f>+VLOOKUP(F23,Participants!$A$1:$F$798,4,FALSE)</f>
        <v>SJS</v>
      </c>
      <c r="I23" s="177" t="str">
        <f>+VLOOKUP(F23,Participants!$A$1:$F$798,5,FALSE)</f>
        <v>M</v>
      </c>
      <c r="J23" s="177">
        <f>+VLOOKUP(F23,Participants!$A$1:$F$798,3,FALSE)</f>
        <v>8</v>
      </c>
      <c r="K23" s="153" t="str">
        <f>+VLOOKUP(F23,Participants!$A$1:$G$798,7,FALSE)</f>
        <v>VARSITY BOYS</v>
      </c>
      <c r="L23" s="188">
        <f t="shared" si="1"/>
        <v>8</v>
      </c>
      <c r="M23" s="177">
        <v>1</v>
      </c>
      <c r="N23" s="178">
        <v>62</v>
      </c>
      <c r="O23" s="184">
        <v>6</v>
      </c>
    </row>
    <row r="24" spans="1:15" ht="14.25" customHeight="1">
      <c r="A24" s="109"/>
      <c r="B24" s="110"/>
      <c r="C24" s="110"/>
      <c r="D24" s="111"/>
      <c r="E24" s="111"/>
      <c r="F24" s="185">
        <v>1451</v>
      </c>
      <c r="G24" s="152" t="str">
        <f>+VLOOKUP(F24,Participants!$A$1:$F$798,2,FALSE)</f>
        <v>Aiden Ochtun</v>
      </c>
      <c r="H24" s="152" t="str">
        <f>+VLOOKUP(F24,Participants!$A$1:$F$798,4,FALSE)</f>
        <v>SSPP</v>
      </c>
      <c r="I24" s="152" t="str">
        <f>+VLOOKUP(F24,Participants!$A$1:$F$798,5,FALSE)</f>
        <v>M</v>
      </c>
      <c r="J24" s="152">
        <f>+VLOOKUP(F24,Participants!$A$1:$F$798,3,FALSE)</f>
        <v>8</v>
      </c>
      <c r="K24" s="153" t="str">
        <f>+VLOOKUP(F24,Participants!$A$1:$G$798,7,FALSE)</f>
        <v>VARSITY BOYS</v>
      </c>
      <c r="L24" s="188">
        <f t="shared" si="1"/>
        <v>9</v>
      </c>
      <c r="M24" s="152"/>
      <c r="N24" s="178">
        <v>62</v>
      </c>
      <c r="O24" s="184">
        <v>1</v>
      </c>
    </row>
    <row r="25" spans="1:15" ht="14.25" customHeight="1">
      <c r="A25" s="104"/>
      <c r="B25" s="105"/>
      <c r="C25" s="105"/>
      <c r="D25" s="106"/>
      <c r="E25" s="106"/>
      <c r="F25" s="106">
        <v>885</v>
      </c>
      <c r="G25" s="77" t="str">
        <f>+VLOOKUP(F25,Participants!$A$1:$F$798,2,FALSE)</f>
        <v>Jeremy Ye</v>
      </c>
      <c r="H25" s="77" t="str">
        <f>+VLOOKUP(F25,Participants!$A$1:$F$798,4,FALSE)</f>
        <v>AGS</v>
      </c>
      <c r="I25" s="77" t="str">
        <f>+VLOOKUP(F25,Participants!$A$1:$F$798,5,FALSE)</f>
        <v>M</v>
      </c>
      <c r="J25" s="77">
        <f>+VLOOKUP(F25,Participants!$A$1:$F$798,3,FALSE)</f>
        <v>7</v>
      </c>
      <c r="K25" s="12" t="str">
        <f>+VLOOKUP(F25,Participants!$A$1:$G$798,7,FALSE)</f>
        <v>VARSITY BOYS</v>
      </c>
      <c r="L25" s="112">
        <f t="shared" si="1"/>
        <v>10</v>
      </c>
      <c r="M25" s="77"/>
      <c r="N25" s="51">
        <v>59</v>
      </c>
      <c r="O25" s="24">
        <v>3</v>
      </c>
    </row>
    <row r="26" spans="1:15" ht="14.25" customHeight="1">
      <c r="A26" s="109"/>
      <c r="B26" s="110"/>
      <c r="C26" s="110"/>
      <c r="D26" s="111"/>
      <c r="E26" s="111"/>
      <c r="F26" s="106">
        <v>617</v>
      </c>
      <c r="G26" s="77" t="str">
        <f>+VLOOKUP(F26,Participants!$A$1:$F$798,2,FALSE)</f>
        <v>Jack Kandravy</v>
      </c>
      <c r="H26" s="77" t="str">
        <f>+VLOOKUP(F26,Participants!$A$1:$F$798,4,FALSE)</f>
        <v>BTA</v>
      </c>
      <c r="I26" s="77" t="str">
        <f>+VLOOKUP(F26,Participants!$A$1:$F$798,5,FALSE)</f>
        <v>M</v>
      </c>
      <c r="J26" s="77">
        <f>+VLOOKUP(F26,Participants!$A$1:$F$798,3,FALSE)</f>
        <v>8</v>
      </c>
      <c r="K26" s="12" t="str">
        <f>+VLOOKUP(F26,Participants!$A$1:$G$798,7,FALSE)</f>
        <v>VARSITY BOYS</v>
      </c>
      <c r="L26" s="112">
        <f t="shared" si="1"/>
        <v>11</v>
      </c>
      <c r="M26" s="77"/>
      <c r="N26" s="108">
        <v>59</v>
      </c>
      <c r="O26" s="24">
        <v>3</v>
      </c>
    </row>
    <row r="27" spans="1:15" ht="14.25" customHeight="1">
      <c r="A27" s="104"/>
      <c r="B27" s="105"/>
      <c r="C27" s="105"/>
      <c r="D27" s="106"/>
      <c r="E27" s="106"/>
      <c r="F27" s="111">
        <v>883</v>
      </c>
      <c r="G27" s="71" t="str">
        <f>+VLOOKUP(F27,Participants!$A$1:$F$798,2,FALSE)</f>
        <v>Alexander Smith</v>
      </c>
      <c r="H27" s="71" t="str">
        <f>+VLOOKUP(F27,Participants!$A$1:$F$798,4,FALSE)</f>
        <v>AGS</v>
      </c>
      <c r="I27" s="71" t="str">
        <f>+VLOOKUP(F27,Participants!$A$1:$F$798,5,FALSE)</f>
        <v>M</v>
      </c>
      <c r="J27" s="71">
        <f>+VLOOKUP(F27,Participants!$A$1:$F$798,3,FALSE)</f>
        <v>8</v>
      </c>
      <c r="K27" s="12" t="str">
        <f>+VLOOKUP(F27,Participants!$A$1:$G$798,7,FALSE)</f>
        <v>VARSITY BOYS</v>
      </c>
      <c r="L27" s="112">
        <f t="shared" si="1"/>
        <v>12</v>
      </c>
      <c r="M27" s="71"/>
      <c r="N27" s="108">
        <v>57</v>
      </c>
      <c r="O27" s="24">
        <v>9</v>
      </c>
    </row>
    <row r="28" spans="1:15" ht="14.25" customHeight="1">
      <c r="A28" s="109"/>
      <c r="B28" s="110"/>
      <c r="C28" s="110"/>
      <c r="D28" s="111"/>
      <c r="E28" s="111"/>
      <c r="F28" s="106">
        <v>949</v>
      </c>
      <c r="G28" s="77" t="str">
        <f>+VLOOKUP(F28,Participants!$A$1:$F$798,2,FALSE)</f>
        <v>Lubawski Gunnar</v>
      </c>
      <c r="H28" s="77" t="str">
        <f>+VLOOKUP(F28,Participants!$A$1:$F$798,4,FALSE)</f>
        <v>CDT</v>
      </c>
      <c r="I28" s="77" t="str">
        <f>+VLOOKUP(F28,Participants!$A$1:$F$798,5,FALSE)</f>
        <v>M</v>
      </c>
      <c r="J28" s="77">
        <f>+VLOOKUP(F28,Participants!$A$1:$F$798,3,FALSE)</f>
        <v>7</v>
      </c>
      <c r="K28" s="12" t="str">
        <f>+VLOOKUP(F28,Participants!$A$1:$G$798,7,FALSE)</f>
        <v>VARSITY BOYS</v>
      </c>
      <c r="L28" s="112">
        <f t="shared" si="1"/>
        <v>13</v>
      </c>
      <c r="M28" s="77"/>
      <c r="N28" s="108">
        <v>57</v>
      </c>
      <c r="O28" s="24">
        <v>3</v>
      </c>
    </row>
    <row r="29" spans="1:15" ht="14.25" customHeight="1">
      <c r="A29" s="104"/>
      <c r="B29" s="105"/>
      <c r="C29" s="105"/>
      <c r="D29" s="106"/>
      <c r="E29" s="106"/>
      <c r="F29" s="106">
        <v>968</v>
      </c>
      <c r="G29" s="77" t="str">
        <f>+VLOOKUP(F29,Participants!$A$1:$F$798,2,FALSE)</f>
        <v>McAllister Neilan</v>
      </c>
      <c r="H29" s="77" t="str">
        <f>+VLOOKUP(F29,Participants!$A$1:$F$798,4,FALSE)</f>
        <v>CDT</v>
      </c>
      <c r="I29" s="77" t="str">
        <f>+VLOOKUP(F29,Participants!$A$1:$F$798,5,FALSE)</f>
        <v>M</v>
      </c>
      <c r="J29" s="77">
        <f>+VLOOKUP(F29,Participants!$A$1:$F$798,3,FALSE)</f>
        <v>7</v>
      </c>
      <c r="K29" s="12" t="str">
        <f>+VLOOKUP(F29,Participants!$A$1:$G$798,7,FALSE)</f>
        <v>VARSITY BOYS</v>
      </c>
      <c r="L29" s="112">
        <f t="shared" si="1"/>
        <v>14</v>
      </c>
      <c r="M29" s="77"/>
      <c r="N29" s="108">
        <v>56</v>
      </c>
      <c r="O29" s="24">
        <v>5</v>
      </c>
    </row>
    <row r="30" spans="1:15" ht="14.25" customHeight="1">
      <c r="A30" s="109"/>
      <c r="B30" s="110"/>
      <c r="C30" s="110"/>
      <c r="D30" s="111"/>
      <c r="E30" s="111"/>
      <c r="F30" s="111">
        <v>1391</v>
      </c>
      <c r="G30" s="71" t="str">
        <f>+VLOOKUP(F30,Participants!$A$1:$F$798,2,FALSE)</f>
        <v>Austin Arendosh</v>
      </c>
      <c r="H30" s="71" t="str">
        <f>+VLOOKUP(F30,Participants!$A$1:$F$798,4,FALSE)</f>
        <v>BFS</v>
      </c>
      <c r="I30" s="71" t="str">
        <f>+VLOOKUP(F30,Participants!$A$1:$F$798,5,FALSE)</f>
        <v>M</v>
      </c>
      <c r="J30" s="71">
        <f>+VLOOKUP(F30,Participants!$A$1:$F$798,3,FALSE)</f>
        <v>8</v>
      </c>
      <c r="K30" s="12" t="str">
        <f>+VLOOKUP(F30,Participants!$A$1:$G$798,7,FALSE)</f>
        <v>VARSITY BOYS</v>
      </c>
      <c r="L30" s="112">
        <f t="shared" si="1"/>
        <v>15</v>
      </c>
      <c r="M30" s="71"/>
      <c r="N30" s="108">
        <v>56</v>
      </c>
      <c r="O30" s="24">
        <v>0</v>
      </c>
    </row>
    <row r="31" spans="1:15" ht="14.25" customHeight="1">
      <c r="A31" s="104"/>
      <c r="B31" s="105"/>
      <c r="C31" s="105"/>
      <c r="D31" s="106"/>
      <c r="E31" s="106"/>
      <c r="F31" s="111">
        <v>614</v>
      </c>
      <c r="G31" s="71" t="str">
        <f>+VLOOKUP(F31,Participants!$A$1:$F$798,2,FALSE)</f>
        <v>Jacob Bridgeman</v>
      </c>
      <c r="H31" s="71" t="str">
        <f>+VLOOKUP(F31,Participants!$A$1:$F$798,4,FALSE)</f>
        <v>BTA</v>
      </c>
      <c r="I31" s="71" t="str">
        <f>+VLOOKUP(F31,Participants!$A$1:$F$798,5,FALSE)</f>
        <v>M</v>
      </c>
      <c r="J31" s="71">
        <f>+VLOOKUP(F31,Participants!$A$1:$F$798,3,FALSE)</f>
        <v>8</v>
      </c>
      <c r="K31" s="12" t="str">
        <f>+VLOOKUP(F31,Participants!$A$1:$G$798,7,FALSE)</f>
        <v>VARSITY BOYS</v>
      </c>
      <c r="L31" s="112">
        <f t="shared" si="1"/>
        <v>16</v>
      </c>
      <c r="M31" s="71"/>
      <c r="N31" s="51">
        <v>53</v>
      </c>
      <c r="O31" s="24">
        <v>9</v>
      </c>
    </row>
    <row r="32" spans="1:15" ht="14.25" customHeight="1">
      <c r="A32" s="109"/>
      <c r="B32" s="110"/>
      <c r="C32" s="110"/>
      <c r="D32" s="111"/>
      <c r="E32" s="111"/>
      <c r="F32" s="111">
        <v>1450</v>
      </c>
      <c r="G32" s="71" t="str">
        <f>+VLOOKUP(F32,Participants!$A$1:$F$798,2,FALSE)</f>
        <v>Nico Berarducci</v>
      </c>
      <c r="H32" s="71" t="str">
        <f>+VLOOKUP(F32,Participants!$A$1:$F$798,4,FALSE)</f>
        <v>SSPP</v>
      </c>
      <c r="I32" s="71" t="str">
        <f>+VLOOKUP(F32,Participants!$A$1:$F$798,5,FALSE)</f>
        <v>M</v>
      </c>
      <c r="J32" s="71">
        <f>+VLOOKUP(F32,Participants!$A$1:$F$798,3,FALSE)</f>
        <v>7</v>
      </c>
      <c r="K32" s="12" t="str">
        <f>+VLOOKUP(F32,Participants!$A$1:$G$798,7,FALSE)</f>
        <v>VARSITY BOYS</v>
      </c>
      <c r="L32" s="112">
        <f t="shared" si="1"/>
        <v>17</v>
      </c>
      <c r="M32" s="71"/>
      <c r="N32" s="108">
        <v>53</v>
      </c>
      <c r="O32" s="24">
        <v>3</v>
      </c>
    </row>
    <row r="33" spans="1:15" ht="14.25" customHeight="1">
      <c r="A33" s="104"/>
      <c r="B33" s="105"/>
      <c r="C33" s="105"/>
      <c r="D33" s="106"/>
      <c r="E33" s="106"/>
      <c r="F33" s="111">
        <v>952</v>
      </c>
      <c r="G33" s="71" t="str">
        <f>+VLOOKUP(F33,Participants!$A$1:$F$798,2,FALSE)</f>
        <v>Weaver Jacob</v>
      </c>
      <c r="H33" s="71" t="str">
        <f>+VLOOKUP(F33,Participants!$A$1:$F$798,4,FALSE)</f>
        <v>CDT</v>
      </c>
      <c r="I33" s="71" t="str">
        <f>+VLOOKUP(F33,Participants!$A$1:$F$798,5,FALSE)</f>
        <v>M</v>
      </c>
      <c r="J33" s="71">
        <f>+VLOOKUP(F33,Participants!$A$1:$F$798,3,FALSE)</f>
        <v>7</v>
      </c>
      <c r="K33" s="12" t="str">
        <f>+VLOOKUP(F33,Participants!$A$1:$G$798,7,FALSE)</f>
        <v>VARSITY BOYS</v>
      </c>
      <c r="L33" s="112">
        <f t="shared" si="1"/>
        <v>18</v>
      </c>
      <c r="M33" s="71"/>
      <c r="N33" s="51">
        <v>52</v>
      </c>
      <c r="O33" s="24">
        <v>8</v>
      </c>
    </row>
    <row r="34" spans="1:15" ht="14.25" customHeight="1">
      <c r="A34" s="109"/>
      <c r="B34" s="110"/>
      <c r="C34" s="110"/>
      <c r="D34" s="111"/>
      <c r="E34" s="111"/>
      <c r="F34" s="106">
        <v>1223</v>
      </c>
      <c r="G34" s="77" t="str">
        <f>+VLOOKUP(F34,Participants!$A$1:$F$798,2,FALSE)</f>
        <v>Matt McGrath</v>
      </c>
      <c r="H34" s="77" t="str">
        <f>+VLOOKUP(F34,Participants!$A$1:$F$798,4,FALSE)</f>
        <v>AAC</v>
      </c>
      <c r="I34" s="77" t="str">
        <f>+VLOOKUP(F34,Participants!$A$1:$F$798,5,FALSE)</f>
        <v>M</v>
      </c>
      <c r="J34" s="77">
        <f>+VLOOKUP(F34,Participants!$A$1:$F$798,3,FALSE)</f>
        <v>8</v>
      </c>
      <c r="K34" s="12" t="str">
        <f>+VLOOKUP(F34,Participants!$A$1:$G$798,7,FALSE)</f>
        <v>VARSITY BOYS</v>
      </c>
      <c r="L34" s="112">
        <f t="shared" si="1"/>
        <v>19</v>
      </c>
      <c r="M34" s="77"/>
      <c r="N34" s="108">
        <v>49</v>
      </c>
      <c r="O34" s="24">
        <v>10</v>
      </c>
    </row>
    <row r="35" spans="1:15" ht="14.25" customHeight="1">
      <c r="A35" s="104"/>
      <c r="B35" s="105"/>
      <c r="C35" s="105"/>
      <c r="D35" s="106"/>
      <c r="E35" s="106"/>
      <c r="F35" s="106">
        <v>1392</v>
      </c>
      <c r="G35" s="77" t="str">
        <f>+VLOOKUP(F35,Participants!$A$1:$F$798,2,FALSE)</f>
        <v>Erik Lindenfelser</v>
      </c>
      <c r="H35" s="77" t="str">
        <f>+VLOOKUP(F35,Participants!$A$1:$F$798,4,FALSE)</f>
        <v>BFS</v>
      </c>
      <c r="I35" s="77" t="str">
        <f>+VLOOKUP(F35,Participants!$A$1:$F$798,5,FALSE)</f>
        <v>M</v>
      </c>
      <c r="J35" s="77">
        <f>+VLOOKUP(F35,Participants!$A$1:$F$798,3,FALSE)</f>
        <v>8</v>
      </c>
      <c r="K35" s="12" t="str">
        <f>+VLOOKUP(F35,Participants!$A$1:$G$798,7,FALSE)</f>
        <v>VARSITY BOYS</v>
      </c>
      <c r="L35" s="112">
        <f t="shared" si="1"/>
        <v>20</v>
      </c>
      <c r="M35" s="77"/>
      <c r="N35" s="51">
        <v>47</v>
      </c>
      <c r="O35" s="24">
        <v>7</v>
      </c>
    </row>
    <row r="36" spans="1:15" ht="14.25" customHeight="1">
      <c r="A36" s="109"/>
      <c r="B36" s="110"/>
      <c r="C36" s="110"/>
      <c r="D36" s="111"/>
      <c r="E36" s="111"/>
      <c r="F36" s="111">
        <v>950</v>
      </c>
      <c r="G36" s="71" t="str">
        <f>+VLOOKUP(F36,Participants!$A$1:$F$798,2,FALSE)</f>
        <v>Rusiewicz Ivan</v>
      </c>
      <c r="H36" s="71" t="str">
        <f>+VLOOKUP(F36,Participants!$A$1:$F$798,4,FALSE)</f>
        <v>CDT</v>
      </c>
      <c r="I36" s="71" t="str">
        <f>+VLOOKUP(F36,Participants!$A$1:$F$798,5,FALSE)</f>
        <v>M</v>
      </c>
      <c r="J36" s="71">
        <f>+VLOOKUP(F36,Participants!$A$1:$F$798,3,FALSE)</f>
        <v>7</v>
      </c>
      <c r="K36" s="12" t="str">
        <f>+VLOOKUP(F36,Participants!$A$1:$G$798,7,FALSE)</f>
        <v>VARSITY BOYS</v>
      </c>
      <c r="L36" s="112">
        <f t="shared" si="1"/>
        <v>21</v>
      </c>
      <c r="M36" s="71"/>
      <c r="N36" s="51">
        <v>47</v>
      </c>
      <c r="O36" s="24">
        <v>6</v>
      </c>
    </row>
    <row r="37" spans="1:15" ht="14.25" customHeight="1">
      <c r="A37" s="104"/>
      <c r="B37" s="105"/>
      <c r="C37" s="105"/>
      <c r="D37" s="106"/>
      <c r="E37" s="106"/>
      <c r="F37" s="111">
        <v>1421</v>
      </c>
      <c r="G37" s="71" t="str">
        <f>+VLOOKUP(F37,Participants!$A$1:$F$798,2,FALSE)</f>
        <v>Dominic Dixon</v>
      </c>
      <c r="H37" s="71" t="str">
        <f>+VLOOKUP(F37,Participants!$A$1:$F$798,4,FALSE)</f>
        <v>BFS</v>
      </c>
      <c r="I37" s="71" t="str">
        <f>+VLOOKUP(F37,Participants!$A$1:$F$798,5,FALSE)</f>
        <v>M</v>
      </c>
      <c r="J37" s="71">
        <f>+VLOOKUP(F37,Participants!$A$1:$F$798,3,FALSE)</f>
        <v>8</v>
      </c>
      <c r="K37" s="12" t="str">
        <f>+VLOOKUP(F37,Participants!$A$1:$G$798,7,FALSE)</f>
        <v>VARSITY BOYS</v>
      </c>
      <c r="L37" s="112">
        <f t="shared" si="1"/>
        <v>22</v>
      </c>
      <c r="M37" s="71"/>
      <c r="N37" s="51">
        <v>43</v>
      </c>
      <c r="O37" s="24">
        <v>6</v>
      </c>
    </row>
    <row r="38" spans="1:15" ht="14.25" customHeight="1">
      <c r="A38" s="109"/>
      <c r="B38" s="110"/>
      <c r="C38" s="110"/>
      <c r="D38" s="111"/>
      <c r="E38" s="111"/>
      <c r="F38" s="106">
        <v>955</v>
      </c>
      <c r="G38" s="77" t="str">
        <f>+VLOOKUP(F38,Participants!$A$1:$F$798,2,FALSE)</f>
        <v>Cooper John</v>
      </c>
      <c r="H38" s="77" t="str">
        <f>+VLOOKUP(F38,Participants!$A$1:$F$798,4,FALSE)</f>
        <v>CDT</v>
      </c>
      <c r="I38" s="77" t="str">
        <f>+VLOOKUP(F38,Participants!$A$1:$F$798,5,FALSE)</f>
        <v>M</v>
      </c>
      <c r="J38" s="77">
        <f>+VLOOKUP(F38,Participants!$A$1:$F$798,3,FALSE)</f>
        <v>7</v>
      </c>
      <c r="K38" s="12" t="str">
        <f>+VLOOKUP(F38,Participants!$A$1:$G$798,7,FALSE)</f>
        <v>VARSITY BOYS</v>
      </c>
      <c r="L38" s="112">
        <f t="shared" si="1"/>
        <v>23</v>
      </c>
      <c r="M38" s="77"/>
      <c r="N38" s="108">
        <v>42</v>
      </c>
      <c r="O38" s="24">
        <v>5.5</v>
      </c>
    </row>
    <row r="39" spans="1:15" ht="14.25" customHeight="1">
      <c r="A39" s="104"/>
      <c r="B39" s="105"/>
      <c r="C39" s="105"/>
      <c r="D39" s="106"/>
      <c r="E39" s="106"/>
      <c r="F39" s="106">
        <v>956</v>
      </c>
      <c r="G39" s="77" t="str">
        <f>+VLOOKUP(F39,Participants!$A$1:$F$798,2,FALSE)</f>
        <v>Howe John</v>
      </c>
      <c r="H39" s="77" t="str">
        <f>+VLOOKUP(F39,Participants!$A$1:$F$798,4,FALSE)</f>
        <v>CDT</v>
      </c>
      <c r="I39" s="77" t="str">
        <f>+VLOOKUP(F39,Participants!$A$1:$F$798,5,FALSE)</f>
        <v>M</v>
      </c>
      <c r="J39" s="77">
        <f>+VLOOKUP(F39,Participants!$A$1:$F$798,3,FALSE)</f>
        <v>7</v>
      </c>
      <c r="K39" s="12" t="str">
        <f>+VLOOKUP(F39,Participants!$A$1:$G$798,7,FALSE)</f>
        <v>VARSITY BOYS</v>
      </c>
      <c r="L39" s="112">
        <f t="shared" si="1"/>
        <v>24</v>
      </c>
      <c r="M39" s="77"/>
      <c r="N39" s="108">
        <v>35</v>
      </c>
      <c r="O39" s="24">
        <v>4</v>
      </c>
    </row>
    <row r="40" spans="1:15" ht="14.25" customHeight="1">
      <c r="A40" s="104"/>
      <c r="B40" s="105"/>
      <c r="C40" s="105"/>
      <c r="D40" s="106"/>
      <c r="E40" s="106"/>
      <c r="F40" s="106"/>
      <c r="G40" s="77"/>
      <c r="H40" s="77"/>
      <c r="I40" s="77"/>
      <c r="J40" s="77"/>
      <c r="K40" s="12"/>
      <c r="L40" s="107"/>
      <c r="M40" s="77"/>
      <c r="N40" s="108"/>
      <c r="O40" s="24"/>
    </row>
    <row r="41" spans="1:15" ht="14.25" customHeight="1">
      <c r="A41" s="109"/>
      <c r="B41" s="110"/>
      <c r="C41" s="110"/>
      <c r="D41" s="111"/>
      <c r="E41" s="111"/>
    </row>
    <row r="42" spans="1:15" ht="14.25" customHeight="1">
      <c r="A42" s="104"/>
      <c r="B42" s="105"/>
      <c r="C42" s="105"/>
      <c r="D42" s="106"/>
      <c r="E42" s="106"/>
      <c r="F42" s="182">
        <v>1418</v>
      </c>
      <c r="G42" s="177" t="str">
        <f>+VLOOKUP(F42,Participants!$A$1:$F$798,2,FALSE)</f>
        <v>Caroline Craska</v>
      </c>
      <c r="H42" s="177" t="str">
        <f>+VLOOKUP(F42,Participants!$A$1:$F$798,4,FALSE)</f>
        <v>BFS</v>
      </c>
      <c r="I42" s="177" t="str">
        <f>+VLOOKUP(F42,Participants!$A$1:$F$798,5,FALSE)</f>
        <v>F</v>
      </c>
      <c r="J42" s="177">
        <f>+VLOOKUP(F42,Participants!$A$1:$F$798,3,FALSE)</f>
        <v>8</v>
      </c>
      <c r="K42" s="153" t="str">
        <f>+VLOOKUP(F42,Participants!$A$1:$G$798,7,FALSE)</f>
        <v>VARSITY GIRLS</v>
      </c>
      <c r="L42" s="183">
        <f>L20+1</f>
        <v>7</v>
      </c>
      <c r="M42" s="177">
        <v>10</v>
      </c>
      <c r="N42" s="178">
        <v>59</v>
      </c>
      <c r="O42" s="184">
        <v>11</v>
      </c>
    </row>
    <row r="43" spans="1:15" ht="14.25" customHeight="1">
      <c r="A43" s="109"/>
      <c r="B43" s="110"/>
      <c r="C43" s="110"/>
      <c r="D43" s="111"/>
      <c r="E43" s="111"/>
      <c r="F43" s="185">
        <v>650</v>
      </c>
      <c r="G43" s="152" t="str">
        <f>+VLOOKUP(F43,Participants!$A$1:$F$798,2,FALSE)</f>
        <v>Eva Fardo</v>
      </c>
      <c r="H43" s="152" t="str">
        <f>+VLOOKUP(F43,Participants!$A$1:$F$798,4,FALSE)</f>
        <v>SJS</v>
      </c>
      <c r="I43" s="152" t="str">
        <f>+VLOOKUP(F43,Participants!$A$1:$F$798,5,FALSE)</f>
        <v>F</v>
      </c>
      <c r="J43" s="152">
        <f>+VLOOKUP(F43,Participants!$A$1:$F$798,3,FALSE)</f>
        <v>8</v>
      </c>
      <c r="K43" s="153" t="str">
        <f>+VLOOKUP(F43,Participants!$A$1:$G$798,7,FALSE)</f>
        <v>VARSITY GIRLS</v>
      </c>
      <c r="L43" s="183">
        <f t="shared" ref="L43:L53" si="2">L42+1</f>
        <v>8</v>
      </c>
      <c r="M43" s="152">
        <v>8</v>
      </c>
      <c r="N43" s="187">
        <v>58</v>
      </c>
      <c r="O43" s="184">
        <v>1</v>
      </c>
    </row>
    <row r="44" spans="1:15" ht="14.25" customHeight="1">
      <c r="A44" s="104"/>
      <c r="B44" s="105"/>
      <c r="C44" s="105"/>
      <c r="D44" s="106"/>
      <c r="E44" s="106"/>
      <c r="F44" s="182">
        <v>701</v>
      </c>
      <c r="G44" s="177" t="str">
        <f>+VLOOKUP(F44,Participants!$A$1:$F$798,2,FALSE)</f>
        <v>Natalie Morris</v>
      </c>
      <c r="H44" s="177" t="str">
        <f>+VLOOKUP(F44,Participants!$A$1:$F$798,4,FALSE)</f>
        <v>KIL</v>
      </c>
      <c r="I44" s="177" t="str">
        <f>+VLOOKUP(F44,Participants!$A$1:$F$798,5,FALSE)</f>
        <v>F</v>
      </c>
      <c r="J44" s="177">
        <f>+VLOOKUP(F44,Participants!$A$1:$F$798,3,FALSE)</f>
        <v>8</v>
      </c>
      <c r="K44" s="153" t="str">
        <f>+VLOOKUP(F44,Participants!$A$1:$G$798,7,FALSE)</f>
        <v>VARSITY GIRLS</v>
      </c>
      <c r="L44" s="183">
        <f t="shared" si="2"/>
        <v>9</v>
      </c>
      <c r="M44" s="177">
        <v>6</v>
      </c>
      <c r="N44" s="178">
        <v>47</v>
      </c>
      <c r="O44" s="184">
        <v>10</v>
      </c>
    </row>
    <row r="45" spans="1:15" ht="14.25" customHeight="1">
      <c r="A45" s="109"/>
      <c r="B45" s="110"/>
      <c r="C45" s="110"/>
      <c r="D45" s="111"/>
      <c r="E45" s="111"/>
      <c r="F45" s="185">
        <v>942</v>
      </c>
      <c r="G45" s="152" t="str">
        <f>+VLOOKUP(F45,Participants!$A$1:$F$798,2,FALSE)</f>
        <v>Craighead Camryn</v>
      </c>
      <c r="H45" s="152" t="str">
        <f>+VLOOKUP(F45,Participants!$A$1:$F$798,4,FALSE)</f>
        <v>CDT</v>
      </c>
      <c r="I45" s="152" t="str">
        <f>+VLOOKUP(F45,Participants!$A$1:$F$798,5,FALSE)</f>
        <v>F</v>
      </c>
      <c r="J45" s="152">
        <f>+VLOOKUP(F45,Participants!$A$1:$F$798,3,FALSE)</f>
        <v>7</v>
      </c>
      <c r="K45" s="153" t="str">
        <f>+VLOOKUP(F45,Participants!$A$1:$G$798,7,FALSE)</f>
        <v>VARSITY GIRLS</v>
      </c>
      <c r="L45" s="183">
        <f t="shared" si="2"/>
        <v>10</v>
      </c>
      <c r="M45" s="152">
        <v>5</v>
      </c>
      <c r="N45" s="187">
        <v>44</v>
      </c>
      <c r="O45" s="184">
        <v>10</v>
      </c>
    </row>
    <row r="46" spans="1:15" ht="14.25" customHeight="1">
      <c r="A46" s="104"/>
      <c r="B46" s="105"/>
      <c r="C46" s="105"/>
      <c r="D46" s="106"/>
      <c r="E46" s="106"/>
      <c r="F46" s="178">
        <v>866</v>
      </c>
      <c r="G46" s="177" t="str">
        <f>+VLOOKUP(F46,Participants!$A$1:$F$798,2,FALSE)</f>
        <v>Anna Cicchino</v>
      </c>
      <c r="H46" s="177" t="str">
        <f>+VLOOKUP(F46,Participants!$A$1:$F$798,4,FALSE)</f>
        <v>AGS</v>
      </c>
      <c r="I46" s="177" t="str">
        <f>+VLOOKUP(F46,Participants!$A$1:$F$798,5,FALSE)</f>
        <v>F</v>
      </c>
      <c r="J46" s="177">
        <f>+VLOOKUP(F46,Participants!$A$1:$F$798,3,FALSE)</f>
        <v>7</v>
      </c>
      <c r="K46" s="153" t="str">
        <f>+VLOOKUP(F46,Participants!$A$1:$G$798,7,FALSE)</f>
        <v>VARSITY GIRLS</v>
      </c>
      <c r="L46" s="183">
        <f t="shared" si="2"/>
        <v>11</v>
      </c>
      <c r="M46" s="177">
        <v>4</v>
      </c>
      <c r="N46" s="187">
        <v>44</v>
      </c>
      <c r="O46" s="184">
        <v>2</v>
      </c>
    </row>
    <row r="47" spans="1:15" ht="14.25" customHeight="1">
      <c r="A47" s="109"/>
      <c r="B47" s="110"/>
      <c r="C47" s="110"/>
      <c r="D47" s="111"/>
      <c r="E47" s="111"/>
      <c r="F47" s="182">
        <v>651</v>
      </c>
      <c r="G47" s="177" t="str">
        <f>+VLOOKUP(F47,Participants!$A$1:$F$798,2,FALSE)</f>
        <v>Savannah Hornstein</v>
      </c>
      <c r="H47" s="177" t="str">
        <f>+VLOOKUP(F47,Participants!$A$1:$F$798,4,FALSE)</f>
        <v>SJS</v>
      </c>
      <c r="I47" s="177" t="str">
        <f>+VLOOKUP(F47,Participants!$A$1:$F$798,5,FALSE)</f>
        <v>F</v>
      </c>
      <c r="J47" s="177">
        <f>+VLOOKUP(F47,Participants!$A$1:$F$798,3,FALSE)</f>
        <v>8</v>
      </c>
      <c r="K47" s="153" t="str">
        <f>+VLOOKUP(F47,Participants!$A$1:$G$798,7,FALSE)</f>
        <v>VARSITY GIRLS</v>
      </c>
      <c r="L47" s="183">
        <f t="shared" si="2"/>
        <v>12</v>
      </c>
      <c r="M47" s="177">
        <v>3</v>
      </c>
      <c r="N47" s="178">
        <v>42</v>
      </c>
      <c r="O47" s="184">
        <v>9</v>
      </c>
    </row>
    <row r="48" spans="1:15" ht="14.25" customHeight="1">
      <c r="A48" s="104"/>
      <c r="B48" s="105"/>
      <c r="C48" s="105"/>
      <c r="D48" s="106"/>
      <c r="E48" s="106"/>
      <c r="F48" s="185">
        <v>1411</v>
      </c>
      <c r="G48" s="152" t="str">
        <f>+VLOOKUP(F48,Participants!$A$1:$F$798,2,FALSE)</f>
        <v>Emma Keefer</v>
      </c>
      <c r="H48" s="152" t="str">
        <f>+VLOOKUP(F48,Participants!$A$1:$F$798,4,FALSE)</f>
        <v>BFS</v>
      </c>
      <c r="I48" s="152" t="str">
        <f>+VLOOKUP(F48,Participants!$A$1:$F$798,5,FALSE)</f>
        <v>F</v>
      </c>
      <c r="J48" s="152">
        <f>+VLOOKUP(F48,Participants!$A$1:$F$798,3,FALSE)</f>
        <v>8</v>
      </c>
      <c r="K48" s="153" t="str">
        <f>+VLOOKUP(F48,Participants!$A$1:$G$798,7,FALSE)</f>
        <v>VARSITY GIRLS</v>
      </c>
      <c r="L48" s="183">
        <f t="shared" si="2"/>
        <v>13</v>
      </c>
      <c r="M48" s="152">
        <v>2</v>
      </c>
      <c r="N48" s="178">
        <v>40</v>
      </c>
      <c r="O48" s="184">
        <v>9.5</v>
      </c>
    </row>
    <row r="49" spans="1:26" ht="14.25" customHeight="1">
      <c r="A49" s="109"/>
      <c r="B49" s="110"/>
      <c r="C49" s="110"/>
      <c r="D49" s="111"/>
      <c r="E49" s="111"/>
      <c r="F49" s="178">
        <v>874</v>
      </c>
      <c r="G49" s="152" t="str">
        <f>+VLOOKUP(F49,Participants!$A$1:$F$798,2,FALSE)</f>
        <v>Elizabeth Tokarczyk</v>
      </c>
      <c r="H49" s="152" t="str">
        <f>+VLOOKUP(F49,Participants!$A$1:$F$798,4,FALSE)</f>
        <v>AGS</v>
      </c>
      <c r="I49" s="152" t="str">
        <f>+VLOOKUP(F49,Participants!$A$1:$F$798,5,FALSE)</f>
        <v>F</v>
      </c>
      <c r="J49" s="152">
        <f>+VLOOKUP(F49,Participants!$A$1:$F$798,3,FALSE)</f>
        <v>7</v>
      </c>
      <c r="K49" s="153" t="str">
        <f>+VLOOKUP(F49,Participants!$A$1:$G$798,7,FALSE)</f>
        <v>VARSITY GIRLS</v>
      </c>
      <c r="L49" s="183">
        <f t="shared" si="2"/>
        <v>14</v>
      </c>
      <c r="M49" s="152">
        <v>1</v>
      </c>
      <c r="N49" s="178">
        <v>38</v>
      </c>
      <c r="O49" s="184">
        <v>4</v>
      </c>
    </row>
    <row r="50" spans="1:26" ht="14.25" customHeight="1">
      <c r="A50" s="104"/>
      <c r="B50" s="105"/>
      <c r="C50" s="105"/>
      <c r="D50" s="106"/>
      <c r="E50" s="106"/>
      <c r="F50" s="106">
        <v>654</v>
      </c>
      <c r="G50" s="77" t="str">
        <f>+VLOOKUP(F50,Participants!$A$1:$F$798,2,FALSE)</f>
        <v>Faith Williamson</v>
      </c>
      <c r="H50" s="77" t="str">
        <f>+VLOOKUP(F50,Participants!$A$1:$F$798,4,FALSE)</f>
        <v>SJS</v>
      </c>
      <c r="I50" s="77" t="str">
        <f>+VLOOKUP(F50,Participants!$A$1:$F$798,5,FALSE)</f>
        <v>F</v>
      </c>
      <c r="J50" s="77">
        <f>+VLOOKUP(F50,Participants!$A$1:$F$798,3,FALSE)</f>
        <v>8</v>
      </c>
      <c r="K50" s="12" t="str">
        <f>+VLOOKUP(F50,Participants!$A$1:$G$798,7,FALSE)</f>
        <v>VARSITY GIRLS</v>
      </c>
      <c r="L50" s="161">
        <f t="shared" si="2"/>
        <v>15</v>
      </c>
      <c r="M50" s="77"/>
      <c r="N50" s="108">
        <v>37</v>
      </c>
      <c r="O50" s="24">
        <v>8</v>
      </c>
    </row>
    <row r="51" spans="1:26" ht="14.25" customHeight="1">
      <c r="A51" s="109"/>
      <c r="B51" s="110"/>
      <c r="C51" s="110"/>
      <c r="D51" s="111"/>
      <c r="E51" s="111"/>
      <c r="F51" s="106">
        <v>651</v>
      </c>
      <c r="G51" s="77" t="str">
        <f>+VLOOKUP(F51,Participants!$A$1:$F$798,2,FALSE)</f>
        <v>Savannah Hornstein</v>
      </c>
      <c r="H51" s="77" t="str">
        <f>+VLOOKUP(F51,Participants!$A$1:$F$798,4,FALSE)</f>
        <v>SJS</v>
      </c>
      <c r="I51" s="77" t="str">
        <f>+VLOOKUP(F51,Participants!$A$1:$F$798,5,FALSE)</f>
        <v>F</v>
      </c>
      <c r="J51" s="77">
        <f>+VLOOKUP(F51,Participants!$A$1:$F$798,3,FALSE)</f>
        <v>8</v>
      </c>
      <c r="K51" s="12" t="str">
        <f>+VLOOKUP(F51,Participants!$A$1:$G$798,7,FALSE)</f>
        <v>VARSITY GIRLS</v>
      </c>
      <c r="L51" s="161">
        <f t="shared" si="2"/>
        <v>16</v>
      </c>
      <c r="M51" s="77"/>
      <c r="N51" s="108">
        <v>33</v>
      </c>
      <c r="O51" s="24">
        <v>8</v>
      </c>
    </row>
    <row r="52" spans="1:26" ht="14.25" customHeight="1">
      <c r="A52" s="104"/>
      <c r="B52" s="105"/>
      <c r="C52" s="105"/>
      <c r="D52" s="106"/>
      <c r="E52" s="106"/>
      <c r="F52" s="106">
        <v>700</v>
      </c>
      <c r="G52" s="77" t="str">
        <f>+VLOOKUP(F52,Participants!$A$1:$F$798,2,FALSE)</f>
        <v>Anna Morris</v>
      </c>
      <c r="H52" s="77" t="str">
        <f>+VLOOKUP(F52,Participants!$A$1:$F$798,4,FALSE)</f>
        <v>KIL</v>
      </c>
      <c r="I52" s="77" t="str">
        <f>+VLOOKUP(F52,Participants!$A$1:$F$798,5,FALSE)</f>
        <v>F</v>
      </c>
      <c r="J52" s="77">
        <f>+VLOOKUP(F52,Participants!$A$1:$F$798,3,FALSE)</f>
        <v>7</v>
      </c>
      <c r="K52" s="12" t="str">
        <f>+VLOOKUP(F52,Participants!$A$1:$G$798,7,FALSE)</f>
        <v>VARSITY GIRLS</v>
      </c>
      <c r="L52" s="161">
        <f t="shared" si="2"/>
        <v>17</v>
      </c>
      <c r="M52" s="77"/>
      <c r="N52" s="108">
        <v>29</v>
      </c>
      <c r="O52" s="24">
        <v>6</v>
      </c>
    </row>
    <row r="53" spans="1:26" ht="14.25" customHeight="1">
      <c r="A53" s="109"/>
      <c r="B53" s="110"/>
      <c r="C53" s="110"/>
      <c r="D53" s="111"/>
      <c r="E53" s="111"/>
      <c r="F53" s="111">
        <v>1403</v>
      </c>
      <c r="G53" s="71" t="str">
        <f>+VLOOKUP(F53,Participants!$A$1:$F$798,2,FALSE)</f>
        <v>Giovanna Julian</v>
      </c>
      <c r="H53" s="71" t="str">
        <f>+VLOOKUP(F53,Participants!$A$1:$F$798,4,FALSE)</f>
        <v>BFS</v>
      </c>
      <c r="I53" s="71" t="str">
        <f>+VLOOKUP(F53,Participants!$A$1:$F$798,5,FALSE)</f>
        <v>F</v>
      </c>
      <c r="J53" s="71">
        <f>+VLOOKUP(F53,Participants!$A$1:$F$798,3,FALSE)</f>
        <v>7</v>
      </c>
      <c r="K53" s="12" t="str">
        <f>+VLOOKUP(F53,Participants!$A$1:$G$798,7,FALSE)</f>
        <v>VARSITY GIRLS</v>
      </c>
      <c r="L53" s="161">
        <f t="shared" si="2"/>
        <v>18</v>
      </c>
      <c r="M53" s="71"/>
      <c r="N53" s="51">
        <v>28</v>
      </c>
      <c r="O53" s="24">
        <v>0</v>
      </c>
    </row>
    <row r="54" spans="1:26" ht="14.25" customHeight="1" thickBot="1">
      <c r="L54" s="54"/>
      <c r="M54" s="54"/>
    </row>
    <row r="55" spans="1:26" ht="14.25" customHeight="1" thickBot="1">
      <c r="B55" s="57" t="s">
        <v>8</v>
      </c>
      <c r="C55" s="57" t="s">
        <v>16</v>
      </c>
      <c r="D55" s="57" t="s">
        <v>19</v>
      </c>
      <c r="E55" s="57" t="s">
        <v>24</v>
      </c>
      <c r="F55" s="57" t="s">
        <v>27</v>
      </c>
      <c r="G55" s="57" t="s">
        <v>30</v>
      </c>
      <c r="H55" s="57" t="s">
        <v>33</v>
      </c>
      <c r="I55" s="57" t="s">
        <v>36</v>
      </c>
      <c r="J55" s="57" t="s">
        <v>39</v>
      </c>
      <c r="K55" s="57" t="s">
        <v>42</v>
      </c>
      <c r="L55" s="57" t="s">
        <v>45</v>
      </c>
      <c r="M55" s="57" t="s">
        <v>48</v>
      </c>
      <c r="N55" s="57" t="s">
        <v>51</v>
      </c>
      <c r="O55" s="57" t="s">
        <v>54</v>
      </c>
      <c r="P55" s="57" t="s">
        <v>57</v>
      </c>
      <c r="Q55" s="57" t="s">
        <v>60</v>
      </c>
      <c r="R55" s="57" t="s">
        <v>63</v>
      </c>
      <c r="S55" s="57" t="s">
        <v>66</v>
      </c>
      <c r="T55" s="57" t="s">
        <v>11</v>
      </c>
      <c r="U55" s="57" t="s">
        <v>71</v>
      </c>
      <c r="V55" s="57" t="s">
        <v>74</v>
      </c>
      <c r="W55" s="57" t="s">
        <v>77</v>
      </c>
      <c r="X55" s="57" t="s">
        <v>80</v>
      </c>
      <c r="Y55" s="57" t="s">
        <v>83</v>
      </c>
      <c r="Z55" s="58" t="s">
        <v>681</v>
      </c>
    </row>
    <row r="56" spans="1:26" ht="14.25" customHeight="1" thickBot="1"/>
    <row r="57" spans="1:26" ht="14.25" customHeight="1" thickBo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8"/>
    </row>
    <row r="58" spans="1:26" ht="14.25" customHeight="1">
      <c r="A58" s="7" t="s">
        <v>139</v>
      </c>
      <c r="B58" s="7">
        <f t="shared" ref="B58:K61" si="3">+SUMIFS($M$1:$M$53,$K$1:$K$53,$A58,$H$1:$H$53,B$55)</f>
        <v>0</v>
      </c>
      <c r="C58" s="7">
        <f t="shared" si="3"/>
        <v>5</v>
      </c>
      <c r="D58" s="7">
        <f t="shared" si="3"/>
        <v>0</v>
      </c>
      <c r="E58" s="7">
        <f t="shared" si="3"/>
        <v>0</v>
      </c>
      <c r="F58" s="7">
        <f t="shared" si="3"/>
        <v>12</v>
      </c>
      <c r="G58" s="7">
        <f t="shared" si="3"/>
        <v>0</v>
      </c>
      <c r="H58" s="7">
        <f t="shared" si="3"/>
        <v>5</v>
      </c>
      <c r="I58" s="7">
        <f t="shared" si="3"/>
        <v>0</v>
      </c>
      <c r="J58" s="7">
        <f t="shared" si="3"/>
        <v>0</v>
      </c>
      <c r="K58" s="7">
        <f t="shared" si="3"/>
        <v>0</v>
      </c>
      <c r="L58" s="7">
        <f t="shared" ref="L58:Y61" si="4">+SUMIFS($M$1:$M$53,$K$1:$K$53,$A58,$H$1:$H$53,L$55)</f>
        <v>0</v>
      </c>
      <c r="M58" s="7">
        <f t="shared" si="4"/>
        <v>11</v>
      </c>
      <c r="N58" s="7">
        <f t="shared" si="4"/>
        <v>0</v>
      </c>
      <c r="O58" s="7">
        <f t="shared" si="4"/>
        <v>6</v>
      </c>
      <c r="P58" s="7">
        <f t="shared" si="4"/>
        <v>0</v>
      </c>
      <c r="Q58" s="7">
        <f t="shared" si="4"/>
        <v>0</v>
      </c>
      <c r="R58" s="7">
        <f t="shared" si="4"/>
        <v>0</v>
      </c>
      <c r="S58" s="7">
        <f t="shared" si="4"/>
        <v>0</v>
      </c>
      <c r="T58" s="7">
        <f t="shared" si="4"/>
        <v>0</v>
      </c>
      <c r="U58" s="7">
        <f t="shared" si="4"/>
        <v>0</v>
      </c>
      <c r="V58" s="7">
        <f t="shared" si="4"/>
        <v>0</v>
      </c>
      <c r="W58" s="7">
        <f t="shared" si="4"/>
        <v>0</v>
      </c>
      <c r="X58" s="7">
        <f t="shared" si="4"/>
        <v>0</v>
      </c>
      <c r="Y58" s="7">
        <f t="shared" si="4"/>
        <v>0</v>
      </c>
      <c r="Z58" s="7">
        <f t="shared" ref="Z58:Z61" si="5">SUM(C58:Y58)</f>
        <v>39</v>
      </c>
    </row>
    <row r="59" spans="1:26" ht="14.25" customHeight="1">
      <c r="A59" s="7" t="s">
        <v>137</v>
      </c>
      <c r="B59" s="7">
        <f t="shared" si="3"/>
        <v>8</v>
      </c>
      <c r="C59" s="7">
        <f t="shared" si="3"/>
        <v>2</v>
      </c>
      <c r="D59" s="7">
        <f t="shared" si="3"/>
        <v>0</v>
      </c>
      <c r="E59" s="7">
        <f t="shared" si="3"/>
        <v>0</v>
      </c>
      <c r="F59" s="7">
        <f t="shared" si="3"/>
        <v>0</v>
      </c>
      <c r="G59" s="7">
        <f t="shared" si="3"/>
        <v>0</v>
      </c>
      <c r="H59" s="7">
        <f t="shared" si="3"/>
        <v>0</v>
      </c>
      <c r="I59" s="7">
        <f t="shared" si="3"/>
        <v>0</v>
      </c>
      <c r="J59" s="7">
        <f t="shared" si="3"/>
        <v>0</v>
      </c>
      <c r="K59" s="7">
        <f t="shared" si="3"/>
        <v>0</v>
      </c>
      <c r="L59" s="7">
        <f t="shared" si="4"/>
        <v>0</v>
      </c>
      <c r="M59" s="7">
        <f t="shared" si="4"/>
        <v>6</v>
      </c>
      <c r="N59" s="7">
        <f t="shared" si="4"/>
        <v>0</v>
      </c>
      <c r="O59" s="7">
        <f t="shared" si="4"/>
        <v>6</v>
      </c>
      <c r="P59" s="7">
        <f t="shared" si="4"/>
        <v>0</v>
      </c>
      <c r="Q59" s="7">
        <f t="shared" si="4"/>
        <v>0</v>
      </c>
      <c r="R59" s="7">
        <f t="shared" si="4"/>
        <v>0</v>
      </c>
      <c r="S59" s="7">
        <f t="shared" si="4"/>
        <v>0</v>
      </c>
      <c r="T59" s="7">
        <f t="shared" si="4"/>
        <v>0</v>
      </c>
      <c r="U59" s="7">
        <f t="shared" si="4"/>
        <v>0</v>
      </c>
      <c r="V59" s="7">
        <f t="shared" si="4"/>
        <v>0</v>
      </c>
      <c r="W59" s="7">
        <f t="shared" si="4"/>
        <v>17</v>
      </c>
      <c r="X59" s="7">
        <f t="shared" si="4"/>
        <v>0</v>
      </c>
      <c r="Y59" s="7">
        <f t="shared" si="4"/>
        <v>0</v>
      </c>
      <c r="Z59" s="7">
        <f t="shared" si="5"/>
        <v>31</v>
      </c>
    </row>
    <row r="60" spans="1:26" ht="14.25" customHeight="1">
      <c r="A60" s="7" t="s">
        <v>93</v>
      </c>
      <c r="B60" s="7">
        <f t="shared" si="3"/>
        <v>0</v>
      </c>
      <c r="C60" s="7">
        <f t="shared" si="3"/>
        <v>0</v>
      </c>
      <c r="D60" s="7">
        <f t="shared" si="3"/>
        <v>0</v>
      </c>
      <c r="E60" s="7">
        <f t="shared" si="3"/>
        <v>0</v>
      </c>
      <c r="F60" s="7">
        <f t="shared" si="3"/>
        <v>4</v>
      </c>
      <c r="G60" s="7">
        <f t="shared" si="3"/>
        <v>0</v>
      </c>
      <c r="H60" s="7">
        <f t="shared" si="3"/>
        <v>30</v>
      </c>
      <c r="I60" s="7">
        <f t="shared" si="3"/>
        <v>0</v>
      </c>
      <c r="J60" s="7">
        <f t="shared" si="3"/>
        <v>0</v>
      </c>
      <c r="K60" s="7">
        <f t="shared" si="3"/>
        <v>0</v>
      </c>
      <c r="L60" s="7">
        <f t="shared" si="4"/>
        <v>0</v>
      </c>
      <c r="M60" s="7">
        <f t="shared" si="4"/>
        <v>0</v>
      </c>
      <c r="N60" s="7">
        <f t="shared" si="4"/>
        <v>0</v>
      </c>
      <c r="O60" s="7">
        <f t="shared" si="4"/>
        <v>0</v>
      </c>
      <c r="P60" s="7">
        <f t="shared" si="4"/>
        <v>0</v>
      </c>
      <c r="Q60" s="7">
        <f t="shared" si="4"/>
        <v>0</v>
      </c>
      <c r="R60" s="7">
        <f t="shared" si="4"/>
        <v>0</v>
      </c>
      <c r="S60" s="7">
        <f t="shared" si="4"/>
        <v>0</v>
      </c>
      <c r="T60" s="7">
        <f t="shared" si="4"/>
        <v>0</v>
      </c>
      <c r="U60" s="7">
        <f t="shared" si="4"/>
        <v>0</v>
      </c>
      <c r="V60" s="7">
        <f t="shared" si="4"/>
        <v>0</v>
      </c>
      <c r="W60" s="7">
        <f t="shared" si="4"/>
        <v>5</v>
      </c>
      <c r="X60" s="7">
        <f t="shared" si="4"/>
        <v>0</v>
      </c>
      <c r="Y60" s="7">
        <f t="shared" si="4"/>
        <v>0</v>
      </c>
      <c r="Z60" s="7">
        <f t="shared" si="5"/>
        <v>39</v>
      </c>
    </row>
    <row r="61" spans="1:26" ht="14.25" customHeight="1">
      <c r="A61" s="7" t="s">
        <v>90</v>
      </c>
      <c r="B61" s="7">
        <f t="shared" si="3"/>
        <v>0</v>
      </c>
      <c r="C61" s="7">
        <f t="shared" si="3"/>
        <v>18</v>
      </c>
      <c r="D61" s="7">
        <f t="shared" si="3"/>
        <v>0</v>
      </c>
      <c r="E61" s="7">
        <f t="shared" si="3"/>
        <v>0</v>
      </c>
      <c r="F61" s="7">
        <f t="shared" si="3"/>
        <v>0</v>
      </c>
      <c r="G61" s="7">
        <f t="shared" si="3"/>
        <v>0</v>
      </c>
      <c r="H61" s="7">
        <f t="shared" si="3"/>
        <v>0</v>
      </c>
      <c r="I61" s="7">
        <f t="shared" si="3"/>
        <v>0</v>
      </c>
      <c r="J61" s="7">
        <f t="shared" si="3"/>
        <v>0</v>
      </c>
      <c r="K61" s="7">
        <f t="shared" si="3"/>
        <v>0</v>
      </c>
      <c r="L61" s="7">
        <f t="shared" si="4"/>
        <v>0</v>
      </c>
      <c r="M61" s="7">
        <f t="shared" si="4"/>
        <v>0</v>
      </c>
      <c r="N61" s="7">
        <f t="shared" si="4"/>
        <v>0</v>
      </c>
      <c r="O61" s="7">
        <f t="shared" si="4"/>
        <v>0</v>
      </c>
      <c r="P61" s="7">
        <f t="shared" si="4"/>
        <v>0</v>
      </c>
      <c r="Q61" s="7">
        <f t="shared" si="4"/>
        <v>0</v>
      </c>
      <c r="R61" s="7">
        <f t="shared" si="4"/>
        <v>0</v>
      </c>
      <c r="S61" s="7">
        <f t="shared" si="4"/>
        <v>0</v>
      </c>
      <c r="T61" s="7">
        <f t="shared" si="4"/>
        <v>0</v>
      </c>
      <c r="U61" s="7">
        <f t="shared" si="4"/>
        <v>0</v>
      </c>
      <c r="V61" s="7">
        <f t="shared" si="4"/>
        <v>0</v>
      </c>
      <c r="W61" s="7">
        <f t="shared" si="4"/>
        <v>0</v>
      </c>
      <c r="X61" s="7">
        <f t="shared" si="4"/>
        <v>0</v>
      </c>
      <c r="Y61" s="7">
        <f t="shared" si="4"/>
        <v>0</v>
      </c>
      <c r="Z61" s="7">
        <f t="shared" si="5"/>
        <v>18</v>
      </c>
    </row>
    <row r="62" spans="1:26" ht="14.25" customHeight="1">
      <c r="L62" s="54"/>
      <c r="M62" s="54"/>
    </row>
    <row r="63" spans="1:26" ht="14.25" customHeight="1">
      <c r="L63" s="54"/>
      <c r="M63" s="54"/>
    </row>
    <row r="64" spans="1:26" ht="14.25" customHeight="1">
      <c r="L64" s="54"/>
      <c r="M64" s="54"/>
    </row>
    <row r="65" spans="12:13" ht="14.25" customHeight="1">
      <c r="L65" s="54"/>
      <c r="M65" s="54"/>
    </row>
    <row r="66" spans="12:13" ht="14.25" customHeight="1">
      <c r="L66" s="54"/>
      <c r="M66" s="54"/>
    </row>
    <row r="67" spans="12:13" ht="14.25" customHeight="1">
      <c r="L67" s="54"/>
      <c r="M67" s="54"/>
    </row>
    <row r="68" spans="12:13" ht="14.25" customHeight="1">
      <c r="L68" s="54"/>
      <c r="M68" s="54"/>
    </row>
    <row r="69" spans="12:13" ht="14.25" customHeight="1">
      <c r="L69" s="54"/>
      <c r="M69" s="54"/>
    </row>
    <row r="70" spans="12:13" ht="14.25" customHeight="1">
      <c r="L70" s="54"/>
      <c r="M70" s="54"/>
    </row>
    <row r="71" spans="12:13" ht="14.25" customHeight="1">
      <c r="L71" s="54"/>
      <c r="M71" s="54"/>
    </row>
    <row r="72" spans="12:13" ht="14.25" customHeight="1">
      <c r="L72" s="54"/>
      <c r="M72" s="54"/>
    </row>
    <row r="73" spans="12:13" ht="14.25" customHeight="1">
      <c r="L73" s="54"/>
      <c r="M73" s="54"/>
    </row>
    <row r="74" spans="12:13" ht="14.25" customHeight="1">
      <c r="L74" s="54"/>
      <c r="M74" s="54"/>
    </row>
    <row r="75" spans="12:13" ht="14.25" customHeight="1">
      <c r="L75" s="54"/>
      <c r="M75" s="54"/>
    </row>
    <row r="76" spans="12:13" ht="14.25" customHeight="1">
      <c r="L76" s="54"/>
      <c r="M76" s="54"/>
    </row>
    <row r="77" spans="12:13" ht="14.25" customHeight="1">
      <c r="L77" s="54"/>
      <c r="M77" s="54"/>
    </row>
    <row r="78" spans="12:13" ht="14.25" customHeight="1">
      <c r="L78" s="54"/>
      <c r="M78" s="54"/>
    </row>
    <row r="79" spans="12:13" ht="14.25" customHeight="1">
      <c r="L79" s="54"/>
      <c r="M79" s="54"/>
    </row>
    <row r="80" spans="12:13" ht="14.25" customHeight="1">
      <c r="L80" s="54"/>
      <c r="M80" s="54"/>
    </row>
    <row r="81" spans="12:13" ht="14.25" customHeight="1">
      <c r="L81" s="54"/>
      <c r="M81" s="54"/>
    </row>
    <row r="82" spans="12:13" ht="14.25" customHeight="1">
      <c r="L82" s="54"/>
      <c r="M82" s="54"/>
    </row>
    <row r="83" spans="12:13" ht="14.25" customHeight="1">
      <c r="L83" s="54"/>
      <c r="M83" s="54"/>
    </row>
    <row r="84" spans="12:13" ht="14.25" customHeight="1">
      <c r="L84" s="54"/>
      <c r="M84" s="54"/>
    </row>
    <row r="85" spans="12:13" ht="14.25" customHeight="1">
      <c r="L85" s="54"/>
      <c r="M85" s="54"/>
    </row>
    <row r="86" spans="12:13" ht="14.25" customHeight="1">
      <c r="L86" s="54"/>
      <c r="M86" s="54"/>
    </row>
    <row r="87" spans="12:13" ht="14.25" customHeight="1">
      <c r="L87" s="54"/>
      <c r="M87" s="54"/>
    </row>
    <row r="88" spans="12:13" ht="14.25" customHeight="1">
      <c r="L88" s="54"/>
      <c r="M88" s="54"/>
    </row>
    <row r="89" spans="12:13" ht="14.25" customHeight="1">
      <c r="L89" s="54"/>
      <c r="M89" s="54"/>
    </row>
    <row r="90" spans="12:13" ht="14.25" customHeight="1">
      <c r="L90" s="54"/>
      <c r="M90" s="54"/>
    </row>
    <row r="91" spans="12:13" ht="14.25" customHeight="1">
      <c r="L91" s="54"/>
      <c r="M91" s="54"/>
    </row>
    <row r="92" spans="12:13" ht="14.25" customHeight="1">
      <c r="L92" s="54"/>
      <c r="M92" s="54"/>
    </row>
    <row r="93" spans="12:13" ht="14.25" customHeight="1">
      <c r="L93" s="54"/>
      <c r="M93" s="54"/>
    </row>
    <row r="94" spans="12:13" ht="14.25" customHeight="1">
      <c r="L94" s="54"/>
      <c r="M94" s="54"/>
    </row>
    <row r="95" spans="12:13" ht="14.25" customHeight="1">
      <c r="L95" s="54"/>
      <c r="M95" s="54"/>
    </row>
    <row r="96" spans="12:13" ht="14.25" customHeight="1">
      <c r="L96" s="54"/>
      <c r="M96" s="54"/>
    </row>
    <row r="97" spans="12:13" ht="14.25" customHeight="1">
      <c r="L97" s="54"/>
      <c r="M97" s="54"/>
    </row>
    <row r="98" spans="12:13" ht="14.25" customHeight="1">
      <c r="L98" s="54"/>
      <c r="M98" s="54"/>
    </row>
    <row r="99" spans="12:13" ht="14.25" customHeight="1">
      <c r="L99" s="54"/>
      <c r="M99" s="54"/>
    </row>
    <row r="100" spans="12:13" ht="14.25" customHeight="1">
      <c r="L100" s="54"/>
      <c r="M100" s="54"/>
    </row>
    <row r="101" spans="12:13" ht="14.25" customHeight="1">
      <c r="L101" s="54"/>
      <c r="M101" s="54"/>
    </row>
    <row r="102" spans="12:13" ht="14.25" customHeight="1">
      <c r="L102" s="54"/>
      <c r="M102" s="54"/>
    </row>
    <row r="103" spans="12:13" ht="14.25" customHeight="1">
      <c r="L103" s="54"/>
      <c r="M103" s="54"/>
    </row>
    <row r="104" spans="12:13" ht="14.25" customHeight="1">
      <c r="L104" s="54"/>
      <c r="M104" s="54"/>
    </row>
    <row r="105" spans="12:13" ht="14.25" customHeight="1">
      <c r="L105" s="54"/>
      <c r="M105" s="54"/>
    </row>
    <row r="106" spans="12:13" ht="14.25" customHeight="1">
      <c r="L106" s="54"/>
      <c r="M106" s="54"/>
    </row>
    <row r="107" spans="12:13" ht="14.25" customHeight="1">
      <c r="L107" s="54"/>
      <c r="M107" s="54"/>
    </row>
    <row r="108" spans="12:13" ht="14.25" customHeight="1">
      <c r="L108" s="54"/>
      <c r="M108" s="54"/>
    </row>
    <row r="109" spans="12:13" ht="14.25" customHeight="1">
      <c r="L109" s="54"/>
      <c r="M109" s="54"/>
    </row>
    <row r="110" spans="12:13" ht="14.25" customHeight="1">
      <c r="L110" s="54"/>
      <c r="M110" s="54"/>
    </row>
    <row r="111" spans="12:13" ht="14.25" customHeight="1">
      <c r="L111" s="54"/>
      <c r="M111" s="54"/>
    </row>
    <row r="112" spans="12:13" ht="14.25" customHeight="1">
      <c r="L112" s="54"/>
      <c r="M112" s="54"/>
    </row>
    <row r="113" spans="12:13" ht="14.25" customHeight="1">
      <c r="L113" s="54"/>
      <c r="M113" s="54"/>
    </row>
    <row r="114" spans="12:13" ht="14.25" customHeight="1">
      <c r="L114" s="54"/>
      <c r="M114" s="54"/>
    </row>
    <row r="115" spans="12:13" ht="14.25" customHeight="1">
      <c r="L115" s="54"/>
      <c r="M115" s="54"/>
    </row>
    <row r="116" spans="12:13" ht="14.25" customHeight="1">
      <c r="L116" s="54"/>
      <c r="M116" s="54"/>
    </row>
    <row r="117" spans="12:13" ht="14.25" customHeight="1">
      <c r="L117" s="54"/>
      <c r="M117" s="54"/>
    </row>
    <row r="118" spans="12:13" ht="14.25" customHeight="1">
      <c r="L118" s="54"/>
      <c r="M118" s="54"/>
    </row>
    <row r="119" spans="12:13" ht="14.25" customHeight="1">
      <c r="L119" s="54"/>
      <c r="M119" s="54"/>
    </row>
    <row r="120" spans="12:13" ht="14.25" customHeight="1">
      <c r="L120" s="54"/>
      <c r="M120" s="54"/>
    </row>
    <row r="121" spans="12:13" ht="14.25" customHeight="1">
      <c r="L121" s="54"/>
      <c r="M121" s="54"/>
    </row>
    <row r="122" spans="12:13" ht="14.25" customHeight="1">
      <c r="L122" s="54"/>
      <c r="M122" s="54"/>
    </row>
    <row r="123" spans="12:13" ht="14.25" customHeight="1">
      <c r="L123" s="54"/>
      <c r="M123" s="54"/>
    </row>
    <row r="124" spans="12:13" ht="14.25" customHeight="1">
      <c r="L124" s="54"/>
      <c r="M124" s="54"/>
    </row>
    <row r="125" spans="12:13" ht="14.25" customHeight="1">
      <c r="L125" s="54"/>
      <c r="M125" s="54"/>
    </row>
    <row r="126" spans="12:13" ht="14.25" customHeight="1">
      <c r="L126" s="54"/>
      <c r="M126" s="54"/>
    </row>
    <row r="127" spans="12:13" ht="14.25" customHeight="1">
      <c r="L127" s="54"/>
      <c r="M127" s="54"/>
    </row>
    <row r="128" spans="12:13" ht="14.25" customHeight="1">
      <c r="L128" s="54"/>
      <c r="M128" s="54"/>
    </row>
    <row r="129" spans="12:13" ht="14.25" customHeight="1">
      <c r="L129" s="54"/>
      <c r="M129" s="54"/>
    </row>
    <row r="130" spans="12:13" ht="14.25" customHeight="1">
      <c r="L130" s="54"/>
      <c r="M130" s="54"/>
    </row>
    <row r="131" spans="12:13" ht="14.25" customHeight="1">
      <c r="L131" s="54"/>
      <c r="M131" s="54"/>
    </row>
    <row r="132" spans="12:13" ht="14.25" customHeight="1">
      <c r="L132" s="54"/>
      <c r="M132" s="54"/>
    </row>
    <row r="133" spans="12:13" ht="14.25" customHeight="1">
      <c r="L133" s="54"/>
      <c r="M133" s="54"/>
    </row>
    <row r="134" spans="12:13" ht="14.25" customHeight="1">
      <c r="L134" s="54"/>
      <c r="M134" s="54"/>
    </row>
    <row r="135" spans="12:13" ht="14.25" customHeight="1">
      <c r="L135" s="54"/>
      <c r="M135" s="54"/>
    </row>
    <row r="136" spans="12:13" ht="14.25" customHeight="1">
      <c r="L136" s="54"/>
      <c r="M136" s="54"/>
    </row>
    <row r="137" spans="12:13" ht="14.25" customHeight="1">
      <c r="L137" s="54"/>
      <c r="M137" s="54"/>
    </row>
    <row r="138" spans="12:13" ht="14.25" customHeight="1">
      <c r="L138" s="54"/>
      <c r="M138" s="54"/>
    </row>
    <row r="139" spans="12:13" ht="14.25" customHeight="1">
      <c r="L139" s="54"/>
      <c r="M139" s="54"/>
    </row>
    <row r="140" spans="12:13" ht="14.25" customHeight="1">
      <c r="L140" s="54"/>
      <c r="M140" s="54"/>
    </row>
    <row r="141" spans="12:13" ht="14.25" customHeight="1">
      <c r="L141" s="54"/>
      <c r="M141" s="54"/>
    </row>
    <row r="142" spans="12:13" ht="14.25" customHeight="1">
      <c r="L142" s="54"/>
      <c r="M142" s="54"/>
    </row>
    <row r="143" spans="12:13" ht="14.25" customHeight="1">
      <c r="L143" s="54"/>
      <c r="M143" s="54"/>
    </row>
    <row r="144" spans="12:13" ht="14.25" customHeight="1">
      <c r="L144" s="54"/>
      <c r="M144" s="54"/>
    </row>
    <row r="145" spans="12:13" ht="14.25" customHeight="1">
      <c r="L145" s="54"/>
      <c r="M145" s="54"/>
    </row>
    <row r="146" spans="12:13" ht="14.25" customHeight="1">
      <c r="L146" s="54"/>
      <c r="M146" s="54"/>
    </row>
    <row r="147" spans="12:13" ht="14.25" customHeight="1">
      <c r="L147" s="54"/>
      <c r="M147" s="54"/>
    </row>
    <row r="148" spans="12:13" ht="14.25" customHeight="1">
      <c r="L148" s="54"/>
      <c r="M148" s="54"/>
    </row>
    <row r="149" spans="12:13" ht="14.25" customHeight="1">
      <c r="L149" s="54"/>
      <c r="M149" s="54"/>
    </row>
    <row r="150" spans="12:13" ht="14.25" customHeight="1">
      <c r="L150" s="54"/>
      <c r="M150" s="54"/>
    </row>
    <row r="151" spans="12:13" ht="14.25" customHeight="1">
      <c r="L151" s="54"/>
      <c r="M151" s="54"/>
    </row>
    <row r="152" spans="12:13" ht="14.25" customHeight="1">
      <c r="L152" s="54"/>
      <c r="M152" s="54"/>
    </row>
    <row r="153" spans="12:13" ht="14.25" customHeight="1">
      <c r="L153" s="54"/>
      <c r="M153" s="54"/>
    </row>
    <row r="154" spans="12:13" ht="14.25" customHeight="1">
      <c r="L154" s="54"/>
      <c r="M154" s="54"/>
    </row>
    <row r="155" spans="12:13" ht="14.25" customHeight="1">
      <c r="L155" s="54"/>
      <c r="M155" s="54"/>
    </row>
    <row r="156" spans="12:13" ht="14.25" customHeight="1">
      <c r="L156" s="54"/>
      <c r="M156" s="54"/>
    </row>
    <row r="157" spans="12:13" ht="14.25" customHeight="1">
      <c r="L157" s="54"/>
      <c r="M157" s="54"/>
    </row>
    <row r="158" spans="12:13" ht="14.25" customHeight="1">
      <c r="L158" s="54"/>
      <c r="M158" s="54"/>
    </row>
    <row r="159" spans="12:13" ht="14.25" customHeight="1">
      <c r="L159" s="54"/>
      <c r="M159" s="54"/>
    </row>
    <row r="160" spans="12:13" ht="14.25" customHeight="1">
      <c r="L160" s="54"/>
      <c r="M160" s="54"/>
    </row>
    <row r="161" spans="12:13" ht="14.25" customHeight="1">
      <c r="L161" s="54"/>
      <c r="M161" s="54"/>
    </row>
    <row r="162" spans="12:13" ht="14.25" customHeight="1">
      <c r="L162" s="54"/>
      <c r="M162" s="54"/>
    </row>
    <row r="163" spans="12:13" ht="14.25" customHeight="1">
      <c r="L163" s="54"/>
      <c r="M163" s="54"/>
    </row>
    <row r="164" spans="12:13" ht="14.25" customHeight="1">
      <c r="L164" s="54"/>
      <c r="M164" s="54"/>
    </row>
    <row r="165" spans="12:13" ht="14.25" customHeight="1">
      <c r="L165" s="54"/>
      <c r="M165" s="54"/>
    </row>
    <row r="166" spans="12:13" ht="14.25" customHeight="1">
      <c r="L166" s="54"/>
      <c r="M166" s="54"/>
    </row>
    <row r="167" spans="12:13" ht="14.25" customHeight="1">
      <c r="L167" s="54"/>
      <c r="M167" s="54"/>
    </row>
    <row r="168" spans="12:13" ht="14.25" customHeight="1">
      <c r="L168" s="54"/>
      <c r="M168" s="54"/>
    </row>
    <row r="169" spans="12:13" ht="14.25" customHeight="1">
      <c r="L169" s="54"/>
      <c r="M169" s="54"/>
    </row>
    <row r="170" spans="12:13" ht="14.25" customHeight="1">
      <c r="L170" s="54"/>
      <c r="M170" s="54"/>
    </row>
    <row r="171" spans="12:13" ht="14.25" customHeight="1">
      <c r="L171" s="54"/>
      <c r="M171" s="54"/>
    </row>
    <row r="172" spans="12:13" ht="14.25" customHeight="1">
      <c r="L172" s="54"/>
      <c r="M172" s="54"/>
    </row>
    <row r="173" spans="12:13" ht="14.25" customHeight="1">
      <c r="L173" s="54"/>
      <c r="M173" s="54"/>
    </row>
    <row r="174" spans="12:13" ht="14.25" customHeight="1">
      <c r="L174" s="54"/>
      <c r="M174" s="54"/>
    </row>
    <row r="175" spans="12:13" ht="14.25" customHeight="1">
      <c r="L175" s="54"/>
      <c r="M175" s="54"/>
    </row>
    <row r="176" spans="12:13" ht="14.25" customHeight="1">
      <c r="L176" s="54"/>
      <c r="M176" s="54"/>
    </row>
    <row r="177" spans="12:13" ht="14.25" customHeight="1">
      <c r="L177" s="54"/>
      <c r="M177" s="54"/>
    </row>
    <row r="178" spans="12:13" ht="14.25" customHeight="1">
      <c r="L178" s="54"/>
      <c r="M178" s="54"/>
    </row>
    <row r="179" spans="12:13" ht="14.25" customHeight="1">
      <c r="L179" s="54"/>
      <c r="M179" s="54"/>
    </row>
    <row r="180" spans="12:13" ht="14.25" customHeight="1">
      <c r="L180" s="54"/>
      <c r="M180" s="54"/>
    </row>
    <row r="181" spans="12:13" ht="14.25" customHeight="1">
      <c r="L181" s="54"/>
      <c r="M181" s="54"/>
    </row>
    <row r="182" spans="12:13" ht="14.25" customHeight="1">
      <c r="L182" s="54"/>
      <c r="M182" s="54"/>
    </row>
    <row r="183" spans="12:13" ht="14.25" customHeight="1">
      <c r="L183" s="54"/>
      <c r="M183" s="54"/>
    </row>
    <row r="184" spans="12:13" ht="14.25" customHeight="1">
      <c r="L184" s="54"/>
      <c r="M184" s="54"/>
    </row>
    <row r="185" spans="12:13" ht="14.25" customHeight="1">
      <c r="L185" s="54"/>
      <c r="M185" s="54"/>
    </row>
    <row r="186" spans="12:13" ht="14.25" customHeight="1">
      <c r="L186" s="54"/>
      <c r="M186" s="54"/>
    </row>
    <row r="187" spans="12:13" ht="14.25" customHeight="1">
      <c r="L187" s="54"/>
      <c r="M187" s="54"/>
    </row>
    <row r="188" spans="12:13" ht="14.25" customHeight="1">
      <c r="L188" s="54"/>
      <c r="M188" s="54"/>
    </row>
    <row r="189" spans="12:13" ht="14.25" customHeight="1">
      <c r="L189" s="54"/>
      <c r="M189" s="54"/>
    </row>
    <row r="190" spans="12:13" ht="14.25" customHeight="1">
      <c r="L190" s="54"/>
      <c r="M190" s="54"/>
    </row>
    <row r="191" spans="12:13" ht="14.25" customHeight="1">
      <c r="L191" s="54"/>
      <c r="M191" s="54"/>
    </row>
    <row r="192" spans="12:13" ht="14.25" customHeight="1">
      <c r="L192" s="54"/>
      <c r="M192" s="54"/>
    </row>
    <row r="193" spans="12:13" ht="14.25" customHeight="1">
      <c r="L193" s="54"/>
      <c r="M193" s="54"/>
    </row>
    <row r="194" spans="12:13" ht="14.25" customHeight="1">
      <c r="L194" s="54"/>
      <c r="M194" s="54"/>
    </row>
    <row r="195" spans="12:13" ht="14.25" customHeight="1">
      <c r="L195" s="54"/>
      <c r="M195" s="54"/>
    </row>
    <row r="196" spans="12:13" ht="14.25" customHeight="1">
      <c r="L196" s="54"/>
      <c r="M196" s="54"/>
    </row>
    <row r="197" spans="12:13" ht="14.25" customHeight="1">
      <c r="L197" s="54"/>
      <c r="M197" s="54"/>
    </row>
    <row r="198" spans="12:13" ht="14.25" customHeight="1">
      <c r="L198" s="54"/>
      <c r="M198" s="54"/>
    </row>
    <row r="199" spans="12:13" ht="14.25" customHeight="1">
      <c r="L199" s="54"/>
      <c r="M199" s="54"/>
    </row>
    <row r="200" spans="12:13" ht="14.25" customHeight="1">
      <c r="L200" s="54"/>
      <c r="M200" s="54"/>
    </row>
    <row r="201" spans="12:13" ht="14.25" customHeight="1">
      <c r="L201" s="54"/>
      <c r="M201" s="54"/>
    </row>
    <row r="202" spans="12:13" ht="14.25" customHeight="1">
      <c r="L202" s="54"/>
      <c r="M202" s="54"/>
    </row>
    <row r="203" spans="12:13" ht="14.25" customHeight="1">
      <c r="L203" s="54"/>
      <c r="M203" s="54"/>
    </row>
    <row r="204" spans="12:13" ht="14.25" customHeight="1">
      <c r="L204" s="54"/>
      <c r="M204" s="54"/>
    </row>
    <row r="205" spans="12:13" ht="14.25" customHeight="1">
      <c r="L205" s="54"/>
      <c r="M205" s="54"/>
    </row>
    <row r="206" spans="12:13" ht="14.25" customHeight="1">
      <c r="L206" s="54"/>
      <c r="M206" s="54"/>
    </row>
    <row r="207" spans="12:13" ht="14.25" customHeight="1">
      <c r="L207" s="54"/>
      <c r="M207" s="54"/>
    </row>
    <row r="208" spans="12:13" ht="14.25" customHeight="1">
      <c r="L208" s="54"/>
      <c r="M208" s="54"/>
    </row>
    <row r="209" spans="1:24" ht="14.25" customHeight="1">
      <c r="L209" s="54"/>
      <c r="M209" s="54"/>
    </row>
    <row r="210" spans="1:24" ht="14.25" customHeight="1">
      <c r="L210" s="54"/>
      <c r="M210" s="54"/>
    </row>
    <row r="211" spans="1:24" ht="14.25" customHeight="1">
      <c r="B211" s="58" t="s">
        <v>8</v>
      </c>
      <c r="C211" s="58" t="s">
        <v>693</v>
      </c>
      <c r="D211" s="58" t="s">
        <v>51</v>
      </c>
      <c r="E211" s="87" t="s">
        <v>63</v>
      </c>
      <c r="F211" s="58" t="s">
        <v>694</v>
      </c>
      <c r="G211" s="58" t="s">
        <v>695</v>
      </c>
      <c r="H211" s="58" t="s">
        <v>696</v>
      </c>
      <c r="I211" s="58" t="s">
        <v>697</v>
      </c>
      <c r="J211" s="58" t="s">
        <v>698</v>
      </c>
      <c r="K211" s="58" t="s">
        <v>699</v>
      </c>
      <c r="L211" s="58" t="s">
        <v>700</v>
      </c>
      <c r="M211" s="58" t="s">
        <v>701</v>
      </c>
      <c r="N211" s="58" t="s">
        <v>702</v>
      </c>
      <c r="O211" s="58" t="s">
        <v>42</v>
      </c>
      <c r="P211" s="58" t="s">
        <v>703</v>
      </c>
      <c r="Q211" s="58" t="s">
        <v>54</v>
      </c>
      <c r="R211" s="58" t="s">
        <v>80</v>
      </c>
      <c r="S211" s="58" t="s">
        <v>704</v>
      </c>
      <c r="T211" s="58" t="s">
        <v>705</v>
      </c>
      <c r="U211" s="58" t="s">
        <v>706</v>
      </c>
      <c r="V211" s="58" t="s">
        <v>707</v>
      </c>
      <c r="W211" s="58"/>
      <c r="X211" s="58" t="s">
        <v>708</v>
      </c>
    </row>
    <row r="212" spans="1:24" ht="14.25" customHeight="1">
      <c r="A212" s="7" t="s">
        <v>709</v>
      </c>
      <c r="B212" s="7" t="e">
        <f t="shared" ref="B212:V212" si="6">+SUMIF(#REF!,B$211,#REF!)</f>
        <v>#REF!</v>
      </c>
      <c r="C212" s="7" t="e">
        <f t="shared" si="6"/>
        <v>#REF!</v>
      </c>
      <c r="D212" s="7" t="e">
        <f t="shared" si="6"/>
        <v>#REF!</v>
      </c>
      <c r="E212" s="7" t="e">
        <f t="shared" si="6"/>
        <v>#REF!</v>
      </c>
      <c r="F212" s="7" t="e">
        <f t="shared" si="6"/>
        <v>#REF!</v>
      </c>
      <c r="G212" s="7" t="e">
        <f t="shared" si="6"/>
        <v>#REF!</v>
      </c>
      <c r="H212" s="7" t="e">
        <f t="shared" si="6"/>
        <v>#REF!</v>
      </c>
      <c r="I212" s="7" t="e">
        <f t="shared" si="6"/>
        <v>#REF!</v>
      </c>
      <c r="J212" s="7" t="e">
        <f t="shared" si="6"/>
        <v>#REF!</v>
      </c>
      <c r="K212" s="7" t="e">
        <f t="shared" si="6"/>
        <v>#REF!</v>
      </c>
      <c r="L212" s="7" t="e">
        <f t="shared" si="6"/>
        <v>#REF!</v>
      </c>
      <c r="M212" s="7" t="e">
        <f t="shared" si="6"/>
        <v>#REF!</v>
      </c>
      <c r="N212" s="7" t="e">
        <f t="shared" si="6"/>
        <v>#REF!</v>
      </c>
      <c r="O212" s="7" t="e">
        <f t="shared" si="6"/>
        <v>#REF!</v>
      </c>
      <c r="P212" s="7" t="e">
        <f t="shared" si="6"/>
        <v>#REF!</v>
      </c>
      <c r="Q212" s="7" t="e">
        <f t="shared" si="6"/>
        <v>#REF!</v>
      </c>
      <c r="R212" s="7" t="e">
        <f t="shared" si="6"/>
        <v>#REF!</v>
      </c>
      <c r="S212" s="7" t="e">
        <f t="shared" si="6"/>
        <v>#REF!</v>
      </c>
      <c r="T212" s="7" t="e">
        <f t="shared" si="6"/>
        <v>#REF!</v>
      </c>
      <c r="U212" s="7" t="e">
        <f t="shared" si="6"/>
        <v>#REF!</v>
      </c>
      <c r="V212" s="7" t="e">
        <f t="shared" si="6"/>
        <v>#REF!</v>
      </c>
      <c r="W212" s="7"/>
      <c r="X212" s="7" t="e">
        <f>+SUMIF(#REF!,X$211,#REF!)</f>
        <v>#REF!</v>
      </c>
    </row>
    <row r="213" spans="1:24" ht="14.25" customHeight="1">
      <c r="A213" s="7" t="s">
        <v>710</v>
      </c>
      <c r="B213" s="7">
        <f t="shared" ref="B213:V213" si="7">+SUMIF($H$2:$H$8,B$211,$M$2:$M$8)</f>
        <v>0</v>
      </c>
      <c r="C213" s="7">
        <f t="shared" si="7"/>
        <v>0</v>
      </c>
      <c r="D213" s="7">
        <f t="shared" si="7"/>
        <v>0</v>
      </c>
      <c r="E213" s="7">
        <f t="shared" si="7"/>
        <v>0</v>
      </c>
      <c r="F213" s="7">
        <f t="shared" si="7"/>
        <v>0</v>
      </c>
      <c r="G213" s="7">
        <f t="shared" si="7"/>
        <v>0</v>
      </c>
      <c r="H213" s="7">
        <f t="shared" si="7"/>
        <v>0</v>
      </c>
      <c r="I213" s="7">
        <f t="shared" si="7"/>
        <v>0</v>
      </c>
      <c r="J213" s="7">
        <f t="shared" si="7"/>
        <v>0</v>
      </c>
      <c r="K213" s="7">
        <f t="shared" si="7"/>
        <v>0</v>
      </c>
      <c r="L213" s="7">
        <f t="shared" si="7"/>
        <v>0</v>
      </c>
      <c r="M213" s="7">
        <f t="shared" si="7"/>
        <v>0</v>
      </c>
      <c r="N213" s="7">
        <f t="shared" si="7"/>
        <v>0</v>
      </c>
      <c r="O213" s="7">
        <f t="shared" si="7"/>
        <v>0</v>
      </c>
      <c r="P213" s="7">
        <f t="shared" si="7"/>
        <v>0</v>
      </c>
      <c r="Q213" s="7">
        <f t="shared" si="7"/>
        <v>0</v>
      </c>
      <c r="R213" s="7">
        <f t="shared" si="7"/>
        <v>0</v>
      </c>
      <c r="S213" s="7">
        <f t="shared" si="7"/>
        <v>0</v>
      </c>
      <c r="T213" s="7">
        <f t="shared" si="7"/>
        <v>0</v>
      </c>
      <c r="U213" s="7">
        <f t="shared" si="7"/>
        <v>0</v>
      </c>
      <c r="V213" s="7">
        <f t="shared" si="7"/>
        <v>0</v>
      </c>
      <c r="W213" s="7"/>
      <c r="X213" s="7">
        <f>+SUMIF($H$2:$H$8,X$211,$M$2:$M$8)</f>
        <v>0</v>
      </c>
    </row>
    <row r="214" spans="1:24" ht="14.25" customHeight="1">
      <c r="A214" s="7" t="s">
        <v>711</v>
      </c>
      <c r="B214" s="7" t="e">
        <f t="shared" ref="B214:V214" si="8">+SUMIF(#REF!,B$211,#REF!)</f>
        <v>#REF!</v>
      </c>
      <c r="C214" s="7" t="e">
        <f t="shared" si="8"/>
        <v>#REF!</v>
      </c>
      <c r="D214" s="7" t="e">
        <f t="shared" si="8"/>
        <v>#REF!</v>
      </c>
      <c r="E214" s="7" t="e">
        <f t="shared" si="8"/>
        <v>#REF!</v>
      </c>
      <c r="F214" s="7" t="e">
        <f t="shared" si="8"/>
        <v>#REF!</v>
      </c>
      <c r="G214" s="7" t="e">
        <f t="shared" si="8"/>
        <v>#REF!</v>
      </c>
      <c r="H214" s="7" t="e">
        <f t="shared" si="8"/>
        <v>#REF!</v>
      </c>
      <c r="I214" s="7" t="e">
        <f t="shared" si="8"/>
        <v>#REF!</v>
      </c>
      <c r="J214" s="7" t="e">
        <f t="shared" si="8"/>
        <v>#REF!</v>
      </c>
      <c r="K214" s="7" t="e">
        <f t="shared" si="8"/>
        <v>#REF!</v>
      </c>
      <c r="L214" s="7" t="e">
        <f t="shared" si="8"/>
        <v>#REF!</v>
      </c>
      <c r="M214" s="7" t="e">
        <f t="shared" si="8"/>
        <v>#REF!</v>
      </c>
      <c r="N214" s="7" t="e">
        <f t="shared" si="8"/>
        <v>#REF!</v>
      </c>
      <c r="O214" s="7" t="e">
        <f t="shared" si="8"/>
        <v>#REF!</v>
      </c>
      <c r="P214" s="7" t="e">
        <f t="shared" si="8"/>
        <v>#REF!</v>
      </c>
      <c r="Q214" s="7" t="e">
        <f t="shared" si="8"/>
        <v>#REF!</v>
      </c>
      <c r="R214" s="7" t="e">
        <f t="shared" si="8"/>
        <v>#REF!</v>
      </c>
      <c r="S214" s="7" t="e">
        <f t="shared" si="8"/>
        <v>#REF!</v>
      </c>
      <c r="T214" s="7" t="e">
        <f t="shared" si="8"/>
        <v>#REF!</v>
      </c>
      <c r="U214" s="7" t="e">
        <f t="shared" si="8"/>
        <v>#REF!</v>
      </c>
      <c r="V214" s="7" t="e">
        <f t="shared" si="8"/>
        <v>#REF!</v>
      </c>
      <c r="W214" s="7"/>
      <c r="X214" s="7" t="e">
        <f>+SUMIF(#REF!,X$211,#REF!)</f>
        <v>#REF!</v>
      </c>
    </row>
    <row r="215" spans="1:24" ht="14.25" customHeight="1">
      <c r="A215" s="7" t="s">
        <v>712</v>
      </c>
      <c r="B215" s="7">
        <f t="shared" ref="B215:V215" si="9">+SUMIF($H$9:$H$53,B$211,$M$9:$M$53)</f>
        <v>8</v>
      </c>
      <c r="C215" s="7">
        <f t="shared" si="9"/>
        <v>0</v>
      </c>
      <c r="D215" s="7">
        <f t="shared" si="9"/>
        <v>0</v>
      </c>
      <c r="E215" s="7">
        <f t="shared" si="9"/>
        <v>0</v>
      </c>
      <c r="F215" s="7">
        <f t="shared" si="9"/>
        <v>0</v>
      </c>
      <c r="G215" s="7">
        <f t="shared" si="9"/>
        <v>0</v>
      </c>
      <c r="H215" s="7">
        <f t="shared" si="9"/>
        <v>0</v>
      </c>
      <c r="I215" s="7">
        <f t="shared" si="9"/>
        <v>0</v>
      </c>
      <c r="J215" s="7">
        <f t="shared" si="9"/>
        <v>0</v>
      </c>
      <c r="K215" s="7">
        <f t="shared" si="9"/>
        <v>0</v>
      </c>
      <c r="L215" s="7">
        <f t="shared" si="9"/>
        <v>0</v>
      </c>
      <c r="M215" s="7">
        <f t="shared" si="9"/>
        <v>0</v>
      </c>
      <c r="N215" s="7">
        <f t="shared" si="9"/>
        <v>0</v>
      </c>
      <c r="O215" s="7">
        <f t="shared" si="9"/>
        <v>0</v>
      </c>
      <c r="P215" s="7">
        <f t="shared" si="9"/>
        <v>0</v>
      </c>
      <c r="Q215" s="7">
        <f t="shared" si="9"/>
        <v>12</v>
      </c>
      <c r="R215" s="7">
        <f t="shared" si="9"/>
        <v>0</v>
      </c>
      <c r="S215" s="7">
        <f t="shared" si="9"/>
        <v>0</v>
      </c>
      <c r="T215" s="7">
        <f t="shared" si="9"/>
        <v>0</v>
      </c>
      <c r="U215" s="7">
        <f t="shared" si="9"/>
        <v>0</v>
      </c>
      <c r="V215" s="7">
        <f t="shared" si="9"/>
        <v>0</v>
      </c>
      <c r="W215" s="7"/>
      <c r="X215" s="7">
        <f>+SUMIF($H$9:$H$53,X$211,$M$9:$M$53)</f>
        <v>0</v>
      </c>
    </row>
    <row r="216" spans="1:24" ht="14.25" customHeight="1">
      <c r="A216" s="7" t="s">
        <v>681</v>
      </c>
      <c r="B216" s="7" t="e">
        <f t="shared" ref="B216:V216" si="10">SUM(B212:B215)</f>
        <v>#REF!</v>
      </c>
      <c r="C216" s="7" t="e">
        <f t="shared" si="10"/>
        <v>#REF!</v>
      </c>
      <c r="D216" s="7" t="e">
        <f t="shared" si="10"/>
        <v>#REF!</v>
      </c>
      <c r="E216" s="7" t="e">
        <f t="shared" si="10"/>
        <v>#REF!</v>
      </c>
      <c r="F216" s="7" t="e">
        <f t="shared" si="10"/>
        <v>#REF!</v>
      </c>
      <c r="G216" s="7" t="e">
        <f t="shared" si="10"/>
        <v>#REF!</v>
      </c>
      <c r="H216" s="7" t="e">
        <f t="shared" si="10"/>
        <v>#REF!</v>
      </c>
      <c r="I216" s="7" t="e">
        <f t="shared" si="10"/>
        <v>#REF!</v>
      </c>
      <c r="J216" s="7" t="e">
        <f t="shared" si="10"/>
        <v>#REF!</v>
      </c>
      <c r="K216" s="7" t="e">
        <f t="shared" si="10"/>
        <v>#REF!</v>
      </c>
      <c r="L216" s="7" t="e">
        <f t="shared" si="10"/>
        <v>#REF!</v>
      </c>
      <c r="M216" s="7" t="e">
        <f t="shared" si="10"/>
        <v>#REF!</v>
      </c>
      <c r="N216" s="7" t="e">
        <f t="shared" si="10"/>
        <v>#REF!</v>
      </c>
      <c r="O216" s="7" t="e">
        <f t="shared" si="10"/>
        <v>#REF!</v>
      </c>
      <c r="P216" s="7" t="e">
        <f t="shared" si="10"/>
        <v>#REF!</v>
      </c>
      <c r="Q216" s="7" t="e">
        <f t="shared" si="10"/>
        <v>#REF!</v>
      </c>
      <c r="R216" s="7" t="e">
        <f t="shared" si="10"/>
        <v>#REF!</v>
      </c>
      <c r="S216" s="7" t="e">
        <f t="shared" si="10"/>
        <v>#REF!</v>
      </c>
      <c r="T216" s="7" t="e">
        <f t="shared" si="10"/>
        <v>#REF!</v>
      </c>
      <c r="U216" s="7" t="e">
        <f t="shared" si="10"/>
        <v>#REF!</v>
      </c>
      <c r="V216" s="7" t="e">
        <f t="shared" si="10"/>
        <v>#REF!</v>
      </c>
      <c r="W216" s="7"/>
      <c r="X216" s="7" t="e">
        <f>SUM(X212:X215)</f>
        <v>#REF!</v>
      </c>
    </row>
    <row r="217" spans="1:24" ht="14.25" customHeight="1">
      <c r="L217" s="54"/>
      <c r="M217" s="54"/>
    </row>
    <row r="218" spans="1:24" ht="14.25" customHeight="1">
      <c r="L218" s="54"/>
      <c r="M218" s="54"/>
    </row>
    <row r="219" spans="1:24" ht="14.25" customHeight="1">
      <c r="L219" s="54"/>
      <c r="M219" s="54"/>
    </row>
    <row r="220" spans="1:24" ht="14.25" customHeight="1">
      <c r="L220" s="54"/>
      <c r="M220" s="54"/>
    </row>
    <row r="221" spans="1:24" ht="14.25" customHeight="1">
      <c r="L221" s="54"/>
      <c r="M221" s="54"/>
    </row>
    <row r="222" spans="1:24" ht="14.25" customHeight="1">
      <c r="L222" s="54"/>
      <c r="M222" s="54"/>
    </row>
    <row r="223" spans="1:24" ht="14.25" customHeight="1">
      <c r="L223" s="54"/>
      <c r="M223" s="54"/>
    </row>
    <row r="224" spans="1:24" ht="14.25" customHeight="1">
      <c r="L224" s="54"/>
      <c r="M224" s="54"/>
    </row>
    <row r="225" spans="12:13" ht="14.25" customHeight="1">
      <c r="L225" s="54"/>
      <c r="M225" s="54"/>
    </row>
    <row r="226" spans="12:13" ht="14.25" customHeight="1">
      <c r="L226" s="54"/>
      <c r="M226" s="54"/>
    </row>
    <row r="227" spans="12:13" ht="14.25" customHeight="1">
      <c r="L227" s="54"/>
      <c r="M227" s="54"/>
    </row>
    <row r="228" spans="12:13" ht="14.25" customHeight="1">
      <c r="L228" s="54"/>
      <c r="M228" s="54"/>
    </row>
    <row r="229" spans="12:13" ht="14.25" customHeight="1">
      <c r="L229" s="54"/>
      <c r="M229" s="54"/>
    </row>
    <row r="230" spans="12:13" ht="14.25" customHeight="1">
      <c r="L230" s="54"/>
      <c r="M230" s="54"/>
    </row>
    <row r="231" spans="12:13" ht="14.25" customHeight="1">
      <c r="L231" s="54"/>
      <c r="M231" s="54"/>
    </row>
    <row r="232" spans="12:13" ht="14.25" customHeight="1">
      <c r="L232" s="54"/>
      <c r="M232" s="54"/>
    </row>
    <row r="233" spans="12:13" ht="14.25" customHeight="1">
      <c r="L233" s="54"/>
      <c r="M233" s="54"/>
    </row>
    <row r="234" spans="12:13" ht="14.25" customHeight="1">
      <c r="L234" s="54"/>
      <c r="M234" s="54"/>
    </row>
    <row r="235" spans="12:13" ht="14.25" customHeight="1">
      <c r="L235" s="54"/>
      <c r="M235" s="54"/>
    </row>
    <row r="236" spans="12:13" ht="14.25" customHeight="1">
      <c r="L236" s="54"/>
      <c r="M236" s="54"/>
    </row>
    <row r="237" spans="12:13" ht="14.25" customHeight="1">
      <c r="L237" s="54"/>
      <c r="M237" s="54"/>
    </row>
    <row r="238" spans="12:13" ht="14.25" customHeight="1">
      <c r="L238" s="54"/>
      <c r="M238" s="54"/>
    </row>
    <row r="239" spans="12:13" ht="14.25" customHeight="1">
      <c r="L239" s="54"/>
      <c r="M239" s="54"/>
    </row>
    <row r="240" spans="12:13" ht="14.25" customHeight="1">
      <c r="L240" s="54"/>
      <c r="M240" s="54"/>
    </row>
    <row r="241" spans="12:13" ht="14.25" customHeight="1">
      <c r="L241" s="54"/>
      <c r="M241" s="54"/>
    </row>
    <row r="242" spans="12:13" ht="14.25" customHeight="1">
      <c r="L242" s="54"/>
      <c r="M242" s="54"/>
    </row>
    <row r="243" spans="12:13" ht="14.25" customHeight="1">
      <c r="L243" s="54"/>
      <c r="M243" s="54"/>
    </row>
    <row r="244" spans="12:13" ht="14.25" customHeight="1">
      <c r="L244" s="54"/>
      <c r="M244" s="54"/>
    </row>
    <row r="245" spans="12:13" ht="14.25" customHeight="1">
      <c r="L245" s="54"/>
      <c r="M245" s="54"/>
    </row>
    <row r="246" spans="12:13" ht="14.25" customHeight="1">
      <c r="L246" s="54"/>
      <c r="M246" s="54"/>
    </row>
    <row r="247" spans="12:13" ht="14.25" customHeight="1">
      <c r="L247" s="54"/>
      <c r="M247" s="54"/>
    </row>
    <row r="248" spans="12:13" ht="14.25" customHeight="1">
      <c r="L248" s="54"/>
      <c r="M248" s="54"/>
    </row>
    <row r="249" spans="12:13" ht="14.25" customHeight="1">
      <c r="L249" s="54"/>
      <c r="M249" s="54"/>
    </row>
    <row r="250" spans="12:13" ht="14.25" customHeight="1">
      <c r="L250" s="54"/>
      <c r="M250" s="54"/>
    </row>
    <row r="251" spans="12:13" ht="14.25" customHeight="1">
      <c r="L251" s="54"/>
      <c r="M251" s="54"/>
    </row>
    <row r="252" spans="12:13" ht="14.25" customHeight="1">
      <c r="L252" s="54"/>
      <c r="M252" s="54"/>
    </row>
    <row r="253" spans="12:13" ht="14.25" customHeight="1">
      <c r="L253" s="54"/>
      <c r="M253" s="54"/>
    </row>
    <row r="254" spans="12:13" ht="14.25" customHeight="1">
      <c r="L254" s="54"/>
      <c r="M254" s="54"/>
    </row>
    <row r="255" spans="12:13" ht="14.25" customHeight="1">
      <c r="L255" s="54"/>
      <c r="M255" s="54"/>
    </row>
    <row r="256" spans="12:13" ht="14.25" customHeight="1">
      <c r="L256" s="54"/>
      <c r="M256" s="54"/>
    </row>
    <row r="257" spans="12:13" ht="14.25" customHeight="1">
      <c r="L257" s="54"/>
      <c r="M257" s="54"/>
    </row>
    <row r="258" spans="12:13" ht="14.25" customHeight="1">
      <c r="L258" s="54"/>
      <c r="M258" s="54"/>
    </row>
    <row r="259" spans="12:13" ht="14.25" customHeight="1">
      <c r="L259" s="54"/>
      <c r="M259" s="54"/>
    </row>
    <row r="260" spans="12:13" ht="14.25" customHeight="1">
      <c r="L260" s="54"/>
      <c r="M260" s="54"/>
    </row>
    <row r="261" spans="12:13" ht="14.25" customHeight="1">
      <c r="L261" s="54"/>
      <c r="M261" s="54"/>
    </row>
    <row r="262" spans="12:13" ht="14.25" customHeight="1">
      <c r="L262" s="54"/>
      <c r="M262" s="54"/>
    </row>
    <row r="263" spans="12:13" ht="14.25" customHeight="1">
      <c r="L263" s="54"/>
      <c r="M263" s="54"/>
    </row>
    <row r="264" spans="12:13" ht="14.25" customHeight="1">
      <c r="L264" s="54"/>
      <c r="M264" s="54"/>
    </row>
    <row r="265" spans="12:13" ht="14.25" customHeight="1">
      <c r="L265" s="54"/>
      <c r="M265" s="54"/>
    </row>
    <row r="266" spans="12:13" ht="14.25" customHeight="1">
      <c r="L266" s="54"/>
      <c r="M266" s="54"/>
    </row>
    <row r="267" spans="12:13" ht="14.25" customHeight="1">
      <c r="L267" s="54"/>
      <c r="M267" s="54"/>
    </row>
    <row r="268" spans="12:13" ht="14.25" customHeight="1">
      <c r="L268" s="54"/>
      <c r="M268" s="54"/>
    </row>
    <row r="269" spans="12:13" ht="14.25" customHeight="1">
      <c r="L269" s="54"/>
      <c r="M269" s="54"/>
    </row>
    <row r="270" spans="12:13" ht="14.25" customHeight="1">
      <c r="L270" s="54"/>
      <c r="M270" s="54"/>
    </row>
    <row r="271" spans="12:13" ht="14.25" customHeight="1">
      <c r="L271" s="54"/>
      <c r="M271" s="54"/>
    </row>
    <row r="272" spans="12:13" ht="14.25" customHeight="1">
      <c r="L272" s="54"/>
      <c r="M272" s="54"/>
    </row>
    <row r="273" spans="12:13" ht="14.25" customHeight="1">
      <c r="L273" s="54"/>
      <c r="M273" s="54"/>
    </row>
    <row r="274" spans="12:13" ht="14.25" customHeight="1">
      <c r="L274" s="54"/>
      <c r="M274" s="54"/>
    </row>
    <row r="275" spans="12:13" ht="14.25" customHeight="1">
      <c r="L275" s="54"/>
      <c r="M275" s="54"/>
    </row>
    <row r="276" spans="12:13" ht="14.25" customHeight="1">
      <c r="L276" s="54"/>
      <c r="M276" s="54"/>
    </row>
    <row r="277" spans="12:13" ht="14.25" customHeight="1">
      <c r="L277" s="54"/>
      <c r="M277" s="54"/>
    </row>
    <row r="278" spans="12:13" ht="14.25" customHeight="1">
      <c r="L278" s="54"/>
      <c r="M278" s="54"/>
    </row>
    <row r="279" spans="12:13" ht="14.25" customHeight="1">
      <c r="L279" s="54"/>
      <c r="M279" s="54"/>
    </row>
    <row r="280" spans="12:13" ht="14.25" customHeight="1">
      <c r="L280" s="54"/>
      <c r="M280" s="54"/>
    </row>
    <row r="281" spans="12:13" ht="14.25" customHeight="1">
      <c r="L281" s="54"/>
      <c r="M281" s="54"/>
    </row>
    <row r="282" spans="12:13" ht="14.25" customHeight="1">
      <c r="L282" s="54"/>
      <c r="M282" s="54"/>
    </row>
    <row r="283" spans="12:13" ht="14.25" customHeight="1">
      <c r="L283" s="54"/>
      <c r="M283" s="54"/>
    </row>
    <row r="284" spans="12:13" ht="14.25" customHeight="1">
      <c r="L284" s="54"/>
      <c r="M284" s="54"/>
    </row>
    <row r="285" spans="12:13" ht="14.25" customHeight="1">
      <c r="L285" s="54"/>
      <c r="M285" s="54"/>
    </row>
    <row r="286" spans="12:13" ht="14.25" customHeight="1">
      <c r="L286" s="54"/>
      <c r="M286" s="54"/>
    </row>
    <row r="287" spans="12:13" ht="14.25" customHeight="1">
      <c r="L287" s="54"/>
      <c r="M287" s="54"/>
    </row>
    <row r="288" spans="12:13" ht="14.25" customHeight="1">
      <c r="L288" s="54"/>
      <c r="M288" s="54"/>
    </row>
    <row r="289" spans="12:13" ht="14.25" customHeight="1">
      <c r="L289" s="54"/>
      <c r="M289" s="54"/>
    </row>
    <row r="290" spans="12:13" ht="14.25" customHeight="1">
      <c r="L290" s="54"/>
      <c r="M290" s="54"/>
    </row>
    <row r="291" spans="12:13" ht="14.25" customHeight="1">
      <c r="L291" s="54"/>
      <c r="M291" s="54"/>
    </row>
    <row r="292" spans="12:13" ht="14.25" customHeight="1">
      <c r="L292" s="54"/>
      <c r="M292" s="54"/>
    </row>
    <row r="293" spans="12:13" ht="14.25" customHeight="1">
      <c r="L293" s="54"/>
      <c r="M293" s="54"/>
    </row>
    <row r="294" spans="12:13" ht="14.25" customHeight="1">
      <c r="L294" s="54"/>
      <c r="M294" s="54"/>
    </row>
    <row r="295" spans="12:13" ht="14.25" customHeight="1">
      <c r="L295" s="54"/>
      <c r="M295" s="54"/>
    </row>
    <row r="296" spans="12:13" ht="14.25" customHeight="1">
      <c r="L296" s="54"/>
      <c r="M296" s="54"/>
    </row>
    <row r="297" spans="12:13" ht="14.25" customHeight="1">
      <c r="L297" s="54"/>
      <c r="M297" s="54"/>
    </row>
    <row r="298" spans="12:13" ht="14.25" customHeight="1">
      <c r="L298" s="54"/>
      <c r="M298" s="54"/>
    </row>
    <row r="299" spans="12:13" ht="14.25" customHeight="1">
      <c r="L299" s="54"/>
      <c r="M299" s="54"/>
    </row>
    <row r="300" spans="12:13" ht="14.25" customHeight="1">
      <c r="L300" s="54"/>
      <c r="M300" s="54"/>
    </row>
    <row r="301" spans="12:13" ht="14.25" customHeight="1">
      <c r="L301" s="54"/>
      <c r="M301" s="54"/>
    </row>
    <row r="302" spans="12:13" ht="14.25" customHeight="1">
      <c r="L302" s="54"/>
      <c r="M302" s="54"/>
    </row>
    <row r="303" spans="12:13" ht="14.25" customHeight="1">
      <c r="L303" s="54"/>
      <c r="M303" s="54"/>
    </row>
    <row r="304" spans="12:13" ht="14.25" customHeight="1">
      <c r="L304" s="54"/>
      <c r="M304" s="54"/>
    </row>
    <row r="305" spans="12:13" ht="14.25" customHeight="1">
      <c r="L305" s="54"/>
      <c r="M305" s="54"/>
    </row>
    <row r="306" spans="12:13" ht="14.25" customHeight="1">
      <c r="L306" s="54"/>
      <c r="M306" s="54"/>
    </row>
    <row r="307" spans="12:13" ht="14.25" customHeight="1">
      <c r="L307" s="54"/>
      <c r="M307" s="54"/>
    </row>
    <row r="308" spans="12:13" ht="14.25" customHeight="1">
      <c r="L308" s="54"/>
      <c r="M308" s="54"/>
    </row>
    <row r="309" spans="12:13" ht="14.25" customHeight="1">
      <c r="L309" s="54"/>
      <c r="M309" s="54"/>
    </row>
    <row r="310" spans="12:13" ht="14.25" customHeight="1">
      <c r="L310" s="54"/>
      <c r="M310" s="54"/>
    </row>
    <row r="311" spans="12:13" ht="14.25" customHeight="1">
      <c r="L311" s="54"/>
      <c r="M311" s="54"/>
    </row>
    <row r="312" spans="12:13" ht="14.25" customHeight="1">
      <c r="L312" s="54"/>
      <c r="M312" s="54"/>
    </row>
    <row r="313" spans="12:13" ht="14.25" customHeight="1">
      <c r="L313" s="54"/>
      <c r="M313" s="54"/>
    </row>
    <row r="314" spans="12:13" ht="14.25" customHeight="1">
      <c r="L314" s="54"/>
      <c r="M314" s="54"/>
    </row>
    <row r="315" spans="12:13" ht="14.25" customHeight="1">
      <c r="L315" s="54"/>
      <c r="M315" s="54"/>
    </row>
    <row r="316" spans="12:13" ht="14.25" customHeight="1">
      <c r="L316" s="54"/>
      <c r="M316" s="54"/>
    </row>
    <row r="317" spans="12:13" ht="14.25" customHeight="1">
      <c r="L317" s="54"/>
      <c r="M317" s="54"/>
    </row>
    <row r="318" spans="12:13" ht="14.25" customHeight="1">
      <c r="L318" s="54"/>
      <c r="M318" s="54"/>
    </row>
    <row r="319" spans="12:13" ht="14.25" customHeight="1">
      <c r="L319" s="54"/>
      <c r="M319" s="54"/>
    </row>
    <row r="320" spans="12:13" ht="14.25" customHeight="1">
      <c r="L320" s="54"/>
      <c r="M320" s="54"/>
    </row>
    <row r="321" spans="12:13" ht="14.25" customHeight="1">
      <c r="L321" s="54"/>
      <c r="M321" s="54"/>
    </row>
    <row r="322" spans="12:13" ht="14.25" customHeight="1">
      <c r="L322" s="54"/>
      <c r="M322" s="54"/>
    </row>
    <row r="323" spans="12:13" ht="14.25" customHeight="1">
      <c r="L323" s="54"/>
      <c r="M323" s="54"/>
    </row>
    <row r="324" spans="12:13" ht="14.25" customHeight="1">
      <c r="L324" s="54"/>
      <c r="M324" s="54"/>
    </row>
    <row r="325" spans="12:13" ht="14.25" customHeight="1">
      <c r="L325" s="54"/>
      <c r="M325" s="54"/>
    </row>
    <row r="326" spans="12:13" ht="14.25" customHeight="1">
      <c r="L326" s="54"/>
      <c r="M326" s="54"/>
    </row>
    <row r="327" spans="12:13" ht="14.25" customHeight="1">
      <c r="L327" s="54"/>
      <c r="M327" s="54"/>
    </row>
    <row r="328" spans="12:13" ht="14.25" customHeight="1">
      <c r="L328" s="54"/>
      <c r="M328" s="54"/>
    </row>
    <row r="329" spans="12:13" ht="14.25" customHeight="1">
      <c r="L329" s="54"/>
      <c r="M329" s="54"/>
    </row>
    <row r="330" spans="12:13" ht="14.25" customHeight="1">
      <c r="L330" s="54"/>
      <c r="M330" s="54"/>
    </row>
    <row r="331" spans="12:13" ht="14.25" customHeight="1">
      <c r="L331" s="54"/>
      <c r="M331" s="54"/>
    </row>
    <row r="332" spans="12:13" ht="14.25" customHeight="1">
      <c r="L332" s="54"/>
      <c r="M332" s="54"/>
    </row>
    <row r="333" spans="12:13" ht="14.25" customHeight="1">
      <c r="L333" s="54"/>
      <c r="M333" s="54"/>
    </row>
    <row r="334" spans="12:13" ht="14.25" customHeight="1">
      <c r="L334" s="54"/>
      <c r="M334" s="54"/>
    </row>
    <row r="335" spans="12:13" ht="14.25" customHeight="1">
      <c r="L335" s="54"/>
      <c r="M335" s="54"/>
    </row>
    <row r="336" spans="12:13" ht="14.25" customHeight="1">
      <c r="L336" s="54"/>
      <c r="M336" s="54"/>
    </row>
    <row r="337" spans="12:13" ht="14.25" customHeight="1">
      <c r="L337" s="54"/>
      <c r="M337" s="54"/>
    </row>
    <row r="338" spans="12:13" ht="14.25" customHeight="1">
      <c r="L338" s="54"/>
      <c r="M338" s="54"/>
    </row>
    <row r="339" spans="12:13" ht="14.25" customHeight="1">
      <c r="L339" s="54"/>
      <c r="M339" s="54"/>
    </row>
    <row r="340" spans="12:13" ht="14.25" customHeight="1">
      <c r="L340" s="54"/>
      <c r="M340" s="54"/>
    </row>
    <row r="341" spans="12:13" ht="14.25" customHeight="1">
      <c r="L341" s="54"/>
      <c r="M341" s="54"/>
    </row>
    <row r="342" spans="12:13" ht="14.25" customHeight="1">
      <c r="L342" s="54"/>
      <c r="M342" s="54"/>
    </row>
    <row r="343" spans="12:13" ht="14.25" customHeight="1">
      <c r="L343" s="54"/>
      <c r="M343" s="54"/>
    </row>
    <row r="344" spans="12:13" ht="14.25" customHeight="1">
      <c r="L344" s="54"/>
      <c r="M344" s="54"/>
    </row>
    <row r="345" spans="12:13" ht="14.25" customHeight="1">
      <c r="L345" s="54"/>
      <c r="M345" s="54"/>
    </row>
    <row r="346" spans="12:13" ht="14.25" customHeight="1">
      <c r="L346" s="54"/>
      <c r="M346" s="54"/>
    </row>
    <row r="347" spans="12:13" ht="14.25" customHeight="1">
      <c r="L347" s="54"/>
      <c r="M347" s="54"/>
    </row>
    <row r="348" spans="12:13" ht="14.25" customHeight="1">
      <c r="L348" s="54"/>
      <c r="M348" s="54"/>
    </row>
    <row r="349" spans="12:13" ht="14.25" customHeight="1">
      <c r="L349" s="54"/>
      <c r="M349" s="54"/>
    </row>
    <row r="350" spans="12:13" ht="14.25" customHeight="1">
      <c r="L350" s="54"/>
      <c r="M350" s="54"/>
    </row>
    <row r="351" spans="12:13" ht="14.25" customHeight="1">
      <c r="L351" s="54"/>
      <c r="M351" s="54"/>
    </row>
    <row r="352" spans="12:13" ht="14.25" customHeight="1">
      <c r="L352" s="54"/>
      <c r="M352" s="54"/>
    </row>
    <row r="353" spans="12:13" ht="14.25" customHeight="1">
      <c r="L353" s="54"/>
      <c r="M353" s="54"/>
    </row>
    <row r="354" spans="12:13" ht="14.25" customHeight="1">
      <c r="L354" s="54"/>
      <c r="M354" s="54"/>
    </row>
    <row r="355" spans="12:13" ht="14.25" customHeight="1">
      <c r="L355" s="54"/>
      <c r="M355" s="54"/>
    </row>
    <row r="356" spans="12:13" ht="14.25" customHeight="1">
      <c r="L356" s="54"/>
      <c r="M356" s="54"/>
    </row>
    <row r="357" spans="12:13" ht="14.25" customHeight="1">
      <c r="L357" s="54"/>
      <c r="M357" s="54"/>
    </row>
    <row r="358" spans="12:13" ht="14.25" customHeight="1">
      <c r="L358" s="54"/>
      <c r="M358" s="54"/>
    </row>
    <row r="359" spans="12:13" ht="14.25" customHeight="1">
      <c r="L359" s="54"/>
      <c r="M359" s="54"/>
    </row>
    <row r="360" spans="12:13" ht="14.25" customHeight="1">
      <c r="L360" s="54"/>
      <c r="M360" s="54"/>
    </row>
    <row r="361" spans="12:13" ht="14.25" customHeight="1">
      <c r="L361" s="54"/>
      <c r="M361" s="54"/>
    </row>
    <row r="362" spans="12:13" ht="14.25" customHeight="1">
      <c r="L362" s="54"/>
      <c r="M362" s="54"/>
    </row>
    <row r="363" spans="12:13" ht="14.25" customHeight="1">
      <c r="L363" s="54"/>
      <c r="M363" s="54"/>
    </row>
    <row r="364" spans="12:13" ht="14.25" customHeight="1">
      <c r="L364" s="54"/>
      <c r="M364" s="54"/>
    </row>
    <row r="365" spans="12:13" ht="14.25" customHeight="1">
      <c r="L365" s="54"/>
      <c r="M365" s="54"/>
    </row>
    <row r="366" spans="12:13" ht="14.25" customHeight="1">
      <c r="L366" s="54"/>
      <c r="M366" s="54"/>
    </row>
    <row r="367" spans="12:13" ht="14.25" customHeight="1">
      <c r="L367" s="54"/>
      <c r="M367" s="54"/>
    </row>
    <row r="368" spans="12:13" ht="14.25" customHeight="1">
      <c r="L368" s="54"/>
      <c r="M368" s="54"/>
    </row>
    <row r="369" spans="12:13" ht="14.25" customHeight="1">
      <c r="L369" s="54"/>
      <c r="M369" s="54"/>
    </row>
    <row r="370" spans="12:13" ht="14.25" customHeight="1">
      <c r="L370" s="54"/>
      <c r="M370" s="54"/>
    </row>
    <row r="371" spans="12:13" ht="14.25" customHeight="1">
      <c r="L371" s="54"/>
      <c r="M371" s="54"/>
    </row>
    <row r="372" spans="12:13" ht="14.25" customHeight="1">
      <c r="L372" s="54"/>
      <c r="M372" s="54"/>
    </row>
    <row r="373" spans="12:13" ht="14.25" customHeight="1">
      <c r="L373" s="54"/>
      <c r="M373" s="54"/>
    </row>
    <row r="374" spans="12:13" ht="14.25" customHeight="1">
      <c r="L374" s="54"/>
      <c r="M374" s="54"/>
    </row>
    <row r="375" spans="12:13" ht="14.25" customHeight="1">
      <c r="L375" s="54"/>
      <c r="M375" s="54"/>
    </row>
    <row r="376" spans="12:13" ht="14.25" customHeight="1">
      <c r="L376" s="54"/>
      <c r="M376" s="54"/>
    </row>
    <row r="377" spans="12:13" ht="14.25" customHeight="1">
      <c r="L377" s="54"/>
      <c r="M377" s="54"/>
    </row>
    <row r="378" spans="12:13" ht="14.25" customHeight="1">
      <c r="L378" s="54"/>
      <c r="M378" s="54"/>
    </row>
    <row r="379" spans="12:13" ht="14.25" customHeight="1">
      <c r="L379" s="54"/>
      <c r="M379" s="54"/>
    </row>
    <row r="380" spans="12:13" ht="14.25" customHeight="1">
      <c r="L380" s="54"/>
      <c r="M380" s="54"/>
    </row>
    <row r="381" spans="12:13" ht="14.25" customHeight="1">
      <c r="L381" s="54"/>
      <c r="M381" s="54"/>
    </row>
    <row r="382" spans="12:13" ht="14.25" customHeight="1">
      <c r="L382" s="54"/>
      <c r="M382" s="54"/>
    </row>
    <row r="383" spans="12:13" ht="14.25" customHeight="1">
      <c r="L383" s="54"/>
      <c r="M383" s="54"/>
    </row>
    <row r="384" spans="12:13" ht="14.25" customHeight="1">
      <c r="L384" s="54"/>
      <c r="M384" s="54"/>
    </row>
    <row r="385" spans="12:13" ht="14.25" customHeight="1">
      <c r="L385" s="54"/>
      <c r="M385" s="54"/>
    </row>
    <row r="386" spans="12:13" ht="14.25" customHeight="1">
      <c r="L386" s="54"/>
      <c r="M386" s="54"/>
    </row>
    <row r="387" spans="12:13" ht="14.25" customHeight="1">
      <c r="L387" s="54"/>
      <c r="M387" s="54"/>
    </row>
    <row r="388" spans="12:13" ht="14.25" customHeight="1">
      <c r="L388" s="54"/>
      <c r="M388" s="54"/>
    </row>
    <row r="389" spans="12:13" ht="14.25" customHeight="1">
      <c r="L389" s="54"/>
      <c r="M389" s="54"/>
    </row>
    <row r="390" spans="12:13" ht="14.25" customHeight="1">
      <c r="L390" s="54"/>
      <c r="M390" s="54"/>
    </row>
    <row r="391" spans="12:13" ht="14.25" customHeight="1">
      <c r="L391" s="54"/>
      <c r="M391" s="54"/>
    </row>
    <row r="392" spans="12:13" ht="14.25" customHeight="1">
      <c r="L392" s="54"/>
      <c r="M392" s="54"/>
    </row>
    <row r="393" spans="12:13" ht="14.25" customHeight="1">
      <c r="L393" s="54"/>
      <c r="M393" s="54"/>
    </row>
    <row r="394" spans="12:13" ht="14.25" customHeight="1">
      <c r="L394" s="54"/>
      <c r="M394" s="54"/>
    </row>
    <row r="395" spans="12:13" ht="14.25" customHeight="1">
      <c r="L395" s="54"/>
      <c r="M395" s="54"/>
    </row>
    <row r="396" spans="12:13" ht="14.25" customHeight="1">
      <c r="L396" s="54"/>
      <c r="M396" s="54"/>
    </row>
    <row r="397" spans="12:13" ht="14.25" customHeight="1">
      <c r="L397" s="54"/>
      <c r="M397" s="54"/>
    </row>
    <row r="398" spans="12:13" ht="14.25" customHeight="1">
      <c r="L398" s="54"/>
      <c r="M398" s="54"/>
    </row>
    <row r="399" spans="12:13" ht="14.25" customHeight="1">
      <c r="L399" s="54"/>
      <c r="M399" s="54"/>
    </row>
    <row r="400" spans="12:13" ht="14.25" customHeight="1">
      <c r="L400" s="54"/>
      <c r="M400" s="54"/>
    </row>
    <row r="401" spans="12:13" ht="14.25" customHeight="1">
      <c r="L401" s="54"/>
      <c r="M401" s="54"/>
    </row>
    <row r="402" spans="12:13" ht="14.25" customHeight="1">
      <c r="L402" s="54"/>
      <c r="M402" s="54"/>
    </row>
    <row r="403" spans="12:13" ht="14.25" customHeight="1">
      <c r="L403" s="54"/>
      <c r="M403" s="54"/>
    </row>
    <row r="404" spans="12:13" ht="14.25" customHeight="1">
      <c r="L404" s="54"/>
      <c r="M404" s="54"/>
    </row>
    <row r="405" spans="12:13" ht="14.25" customHeight="1">
      <c r="L405" s="54"/>
      <c r="M405" s="54"/>
    </row>
    <row r="406" spans="12:13" ht="14.25" customHeight="1">
      <c r="L406" s="54"/>
      <c r="M406" s="54"/>
    </row>
    <row r="407" spans="12:13" ht="14.25" customHeight="1">
      <c r="L407" s="54"/>
      <c r="M407" s="54"/>
    </row>
    <row r="408" spans="12:13" ht="14.25" customHeight="1">
      <c r="L408" s="54"/>
      <c r="M408" s="54"/>
    </row>
    <row r="409" spans="12:13" ht="14.25" customHeight="1">
      <c r="L409" s="54"/>
      <c r="M409" s="54"/>
    </row>
    <row r="410" spans="12:13" ht="14.25" customHeight="1">
      <c r="L410" s="54"/>
      <c r="M410" s="54"/>
    </row>
    <row r="411" spans="12:13" ht="14.25" customHeight="1">
      <c r="L411" s="54"/>
      <c r="M411" s="54"/>
    </row>
    <row r="412" spans="12:13" ht="14.25" customHeight="1">
      <c r="L412" s="54"/>
      <c r="M412" s="54"/>
    </row>
    <row r="413" spans="12:13" ht="14.25" customHeight="1">
      <c r="L413" s="54"/>
      <c r="M413" s="54"/>
    </row>
    <row r="414" spans="12:13" ht="14.25" customHeight="1">
      <c r="L414" s="54"/>
      <c r="M414" s="54"/>
    </row>
    <row r="415" spans="12:13" ht="14.25" customHeight="1">
      <c r="L415" s="54"/>
      <c r="M415" s="54"/>
    </row>
    <row r="416" spans="12:13" ht="14.25" customHeight="1">
      <c r="L416" s="54"/>
      <c r="M416" s="54"/>
    </row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</sheetData>
  <sortState xmlns:xlrd2="http://schemas.microsoft.com/office/spreadsheetml/2017/richdata2" ref="F2:O53">
    <sortCondition ref="K2:K53"/>
    <sortCondition descending="1" ref="N2:N53"/>
    <sortCondition descending="1" ref="O2:O53"/>
  </sortState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886"/>
  <sheetViews>
    <sheetView workbookViewId="0">
      <pane ySplit="2" topLeftCell="A3" activePane="bottomLeft" state="frozen"/>
      <selection pane="bottomLeft" activeCell="A3" sqref="A3:XFD5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15" t="s">
        <v>736</v>
      </c>
      <c r="B1" s="62" t="s">
        <v>737</v>
      </c>
      <c r="C1" s="62" t="s">
        <v>738</v>
      </c>
      <c r="D1" s="124" t="s">
        <v>739</v>
      </c>
      <c r="E1" s="125"/>
      <c r="F1" s="126" t="s">
        <v>740</v>
      </c>
      <c r="N1" s="191" t="s">
        <v>729</v>
      </c>
      <c r="O1" s="192"/>
    </row>
    <row r="2" spans="1:15" ht="14.25" customHeight="1">
      <c r="A2" s="119" t="s">
        <v>741</v>
      </c>
      <c r="B2" s="120" t="s">
        <v>731</v>
      </c>
      <c r="C2" s="120" t="s">
        <v>732</v>
      </c>
      <c r="D2" s="120" t="s">
        <v>733</v>
      </c>
      <c r="E2" s="120"/>
      <c r="F2" s="126" t="s">
        <v>742</v>
      </c>
      <c r="G2" s="127" t="s">
        <v>1</v>
      </c>
      <c r="H2" s="127" t="s">
        <v>3</v>
      </c>
      <c r="I2" s="127" t="s">
        <v>678</v>
      </c>
      <c r="J2" s="127" t="s">
        <v>2</v>
      </c>
      <c r="K2" s="127" t="s">
        <v>5</v>
      </c>
      <c r="L2" s="127" t="s">
        <v>679</v>
      </c>
      <c r="M2" s="128" t="s">
        <v>680</v>
      </c>
      <c r="N2" s="129" t="s">
        <v>726</v>
      </c>
      <c r="O2" s="129" t="s">
        <v>727</v>
      </c>
    </row>
    <row r="3" spans="1:15" ht="14.25" customHeight="1">
      <c r="A3" s="104"/>
      <c r="B3" s="105"/>
      <c r="C3" s="105"/>
      <c r="D3" s="106"/>
      <c r="E3" s="106"/>
      <c r="F3" s="106">
        <v>1357</v>
      </c>
      <c r="G3" s="77" t="str">
        <f>+VLOOKUP(F3,Participants!$A$1:$F$798,2,FALSE)</f>
        <v>Isaiah Thomas</v>
      </c>
      <c r="H3" s="77" t="str">
        <f>+VLOOKUP(F3,Participants!$A$1:$F$798,4,FALSE)</f>
        <v>BFS</v>
      </c>
      <c r="I3" s="77" t="str">
        <f>+VLOOKUP(F3,Participants!$A$1:$F$798,5,FALSE)</f>
        <v>M</v>
      </c>
      <c r="J3" s="77">
        <f>+VLOOKUP(F3,Participants!$A$1:$F$798,3,FALSE)</f>
        <v>6</v>
      </c>
      <c r="K3" s="12" t="str">
        <f>+VLOOKUP(F3,Participants!$A$1:$G$798,7,FALSE)</f>
        <v>JV BOYS</v>
      </c>
      <c r="L3" s="107">
        <v>1</v>
      </c>
      <c r="M3" s="77">
        <v>10</v>
      </c>
      <c r="N3" s="108">
        <v>84</v>
      </c>
      <c r="O3" s="24">
        <v>7</v>
      </c>
    </row>
    <row r="4" spans="1:15" ht="14.25" customHeight="1">
      <c r="A4" s="109"/>
      <c r="B4" s="110"/>
      <c r="C4" s="110"/>
      <c r="D4" s="111"/>
      <c r="E4" s="111"/>
      <c r="F4" s="111">
        <v>1348</v>
      </c>
      <c r="G4" s="71" t="str">
        <f>+VLOOKUP(F4,Participants!$A$1:$F$798,2,FALSE)</f>
        <v>Mason Moritz</v>
      </c>
      <c r="H4" s="71" t="str">
        <f>+VLOOKUP(F4,Participants!$A$1:$F$798,4,FALSE)</f>
        <v>BFS</v>
      </c>
      <c r="I4" s="71" t="str">
        <f>+VLOOKUP(F4,Participants!$A$1:$F$798,5,FALSE)</f>
        <v>M</v>
      </c>
      <c r="J4" s="71">
        <f>+VLOOKUP(F4,Participants!$A$1:$F$798,3,FALSE)</f>
        <v>5</v>
      </c>
      <c r="K4" s="12" t="str">
        <f>+VLOOKUP(F4,Participants!$A$1:$G$798,7,FALSE)</f>
        <v>JV BOYS</v>
      </c>
      <c r="L4" s="112">
        <f>L3+1</f>
        <v>2</v>
      </c>
      <c r="M4" s="71">
        <v>8</v>
      </c>
      <c r="N4" s="51">
        <v>80</v>
      </c>
      <c r="O4" s="24">
        <v>10</v>
      </c>
    </row>
    <row r="5" spans="1:15" ht="14.25" customHeight="1">
      <c r="A5" s="104"/>
      <c r="B5" s="105"/>
      <c r="C5" s="105"/>
      <c r="D5" s="106"/>
      <c r="E5" s="106"/>
      <c r="F5" s="111">
        <v>752</v>
      </c>
      <c r="G5" s="71" t="str">
        <f>+VLOOKUP(F5,Participants!$A$1:$F$798,2,FALSE)</f>
        <v>Jack Croft</v>
      </c>
      <c r="H5" s="71" t="str">
        <f>+VLOOKUP(F5,Participants!$A$1:$F$798,4,FALSE)</f>
        <v>KIL</v>
      </c>
      <c r="I5" s="71" t="str">
        <f>+VLOOKUP(F5,Participants!$A$1:$F$798,5,FALSE)</f>
        <v>M</v>
      </c>
      <c r="J5" s="71">
        <f>+VLOOKUP(F5,Participants!$A$1:$F$798,3,FALSE)</f>
        <v>6</v>
      </c>
      <c r="K5" s="12" t="str">
        <f>+VLOOKUP(F5,Participants!$A$1:$G$798,7,FALSE)</f>
        <v>JV BOYS</v>
      </c>
      <c r="L5" s="112">
        <f t="shared" ref="L5:L26" si="0">L4+1</f>
        <v>3</v>
      </c>
      <c r="M5" s="71">
        <v>6</v>
      </c>
      <c r="N5" s="51">
        <v>71</v>
      </c>
      <c r="O5" s="24">
        <v>5</v>
      </c>
    </row>
    <row r="6" spans="1:15" ht="14.25" customHeight="1">
      <c r="A6" s="109"/>
      <c r="B6" s="110"/>
      <c r="C6" s="110"/>
      <c r="D6" s="111"/>
      <c r="E6" s="111"/>
      <c r="F6" s="106">
        <v>642</v>
      </c>
      <c r="G6" s="77" t="str">
        <f>+VLOOKUP(F6,Participants!$A$1:$F$798,2,FALSE)</f>
        <v>John Norberg</v>
      </c>
      <c r="H6" s="77" t="str">
        <f>+VLOOKUP(F6,Participants!$A$1:$F$798,4,FALSE)</f>
        <v>SJS</v>
      </c>
      <c r="I6" s="77" t="str">
        <f>+VLOOKUP(F6,Participants!$A$1:$F$798,5,FALSE)</f>
        <v>M</v>
      </c>
      <c r="J6" s="77">
        <f>+VLOOKUP(F6,Participants!$A$1:$F$798,3,FALSE)</f>
        <v>5</v>
      </c>
      <c r="K6" s="12" t="str">
        <f>+VLOOKUP(F6,Participants!$A$1:$G$798,7,FALSE)</f>
        <v>JV BOYS</v>
      </c>
      <c r="L6" s="112">
        <f t="shared" si="0"/>
        <v>4</v>
      </c>
      <c r="M6" s="77">
        <v>5</v>
      </c>
      <c r="N6" s="108">
        <v>69</v>
      </c>
      <c r="O6" s="24">
        <v>9</v>
      </c>
    </row>
    <row r="7" spans="1:15" ht="14.25" customHeight="1">
      <c r="A7" s="104"/>
      <c r="B7" s="105"/>
      <c r="C7" s="105"/>
      <c r="D7" s="106"/>
      <c r="E7" s="106"/>
      <c r="F7" s="111">
        <v>898</v>
      </c>
      <c r="G7" s="71" t="str">
        <f>+VLOOKUP(F7,Participants!$A$1:$F$798,2,FALSE)</f>
        <v>Nolan Meyer</v>
      </c>
      <c r="H7" s="71" t="str">
        <f>+VLOOKUP(F7,Participants!$A$1:$F$798,4,FALSE)</f>
        <v>AGS</v>
      </c>
      <c r="I7" s="71" t="str">
        <f>+VLOOKUP(F7,Participants!$A$1:$F$798,5,FALSE)</f>
        <v>M</v>
      </c>
      <c r="J7" s="71">
        <f>+VLOOKUP(F7,Participants!$A$1:$F$798,3,FALSE)</f>
        <v>6</v>
      </c>
      <c r="K7" s="12" t="str">
        <f>+VLOOKUP(F7,Participants!$A$1:$G$798,7,FALSE)</f>
        <v>JV BOYS</v>
      </c>
      <c r="L7" s="112">
        <f t="shared" si="0"/>
        <v>5</v>
      </c>
      <c r="M7" s="71">
        <v>4</v>
      </c>
      <c r="N7" s="51">
        <v>69</v>
      </c>
      <c r="O7" s="24">
        <v>1</v>
      </c>
    </row>
    <row r="8" spans="1:15" ht="14.25" customHeight="1">
      <c r="A8" s="109"/>
      <c r="B8" s="110"/>
      <c r="C8" s="110"/>
      <c r="D8" s="111"/>
      <c r="E8" s="111"/>
      <c r="F8" s="111">
        <v>1359</v>
      </c>
      <c r="G8" s="71" t="str">
        <f>+VLOOKUP(F8,Participants!$A$1:$F$798,2,FALSE)</f>
        <v>Zachary Lehman</v>
      </c>
      <c r="H8" s="71" t="str">
        <f>+VLOOKUP(F8,Participants!$A$1:$F$798,4,FALSE)</f>
        <v>BFS</v>
      </c>
      <c r="I8" s="71" t="str">
        <f>+VLOOKUP(F8,Participants!$A$1:$F$798,5,FALSE)</f>
        <v>M</v>
      </c>
      <c r="J8" s="71">
        <f>+VLOOKUP(F8,Participants!$A$1:$F$798,3,FALSE)</f>
        <v>6</v>
      </c>
      <c r="K8" s="12" t="str">
        <f>+VLOOKUP(F8,Participants!$A$1:$G$798,7,FALSE)</f>
        <v>JV BOYS</v>
      </c>
      <c r="L8" s="112">
        <f t="shared" si="0"/>
        <v>6</v>
      </c>
      <c r="M8" s="71">
        <v>3</v>
      </c>
      <c r="N8" s="51">
        <v>67</v>
      </c>
      <c r="O8" s="24">
        <v>11</v>
      </c>
    </row>
    <row r="9" spans="1:15" ht="14.25" customHeight="1">
      <c r="A9" s="104"/>
      <c r="B9" s="105"/>
      <c r="C9" s="105"/>
      <c r="D9" s="106"/>
      <c r="E9" s="106"/>
      <c r="F9" s="106">
        <v>1432</v>
      </c>
      <c r="G9" s="77" t="str">
        <f>+VLOOKUP(F9,Participants!$A$1:$F$798,2,FALSE)</f>
        <v>Luke Martin</v>
      </c>
      <c r="H9" s="77" t="str">
        <f>+VLOOKUP(F9,Participants!$A$1:$F$798,4,FALSE)</f>
        <v>SSPP</v>
      </c>
      <c r="I9" s="77" t="str">
        <f>+VLOOKUP(F9,Participants!$A$1:$F$798,5,FALSE)</f>
        <v>M</v>
      </c>
      <c r="J9" s="77">
        <f>+VLOOKUP(F9,Participants!$A$1:$F$798,3,FALSE)</f>
        <v>5</v>
      </c>
      <c r="K9" s="12" t="str">
        <f>+VLOOKUP(F9,Participants!$A$1:$G$798,7,FALSE)</f>
        <v>JV BOYS</v>
      </c>
      <c r="L9" s="112">
        <f t="shared" si="0"/>
        <v>7</v>
      </c>
      <c r="M9" s="77">
        <v>2</v>
      </c>
      <c r="N9" s="108">
        <v>64</v>
      </c>
      <c r="O9" s="24">
        <v>9</v>
      </c>
    </row>
    <row r="10" spans="1:15" ht="14.25" customHeight="1">
      <c r="A10" s="109"/>
      <c r="B10" s="110"/>
      <c r="C10" s="110"/>
      <c r="D10" s="111"/>
      <c r="E10" s="111"/>
      <c r="F10" s="51">
        <v>168</v>
      </c>
      <c r="G10" s="77" t="str">
        <f>+VLOOKUP(F10,Participants!$A$1:$F$798,2,FALSE)</f>
        <v>Cortez Boyce</v>
      </c>
      <c r="H10" s="77" t="str">
        <f>+VLOOKUP(F10,Participants!$A$1:$F$798,4,FALSE)</f>
        <v>NCA</v>
      </c>
      <c r="I10" s="77" t="str">
        <f>+VLOOKUP(F10,Participants!$A$1:$F$798,5,FALSE)</f>
        <v>M</v>
      </c>
      <c r="J10" s="77">
        <f>+VLOOKUP(F10,Participants!$A$1:$F$798,3,FALSE)</f>
        <v>5</v>
      </c>
      <c r="K10" s="12" t="str">
        <f>+VLOOKUP(F10,Participants!$A$1:$G$798,7,FALSE)</f>
        <v>JV BOYS</v>
      </c>
      <c r="L10" s="112">
        <f t="shared" si="0"/>
        <v>8</v>
      </c>
      <c r="M10" s="77">
        <v>1</v>
      </c>
      <c r="N10" s="108">
        <v>64</v>
      </c>
      <c r="O10" s="24">
        <v>6</v>
      </c>
    </row>
    <row r="11" spans="1:15" ht="14.25" customHeight="1">
      <c r="A11" s="104"/>
      <c r="B11" s="105"/>
      <c r="C11" s="105"/>
      <c r="D11" s="106"/>
      <c r="E11" s="106"/>
      <c r="F11" s="106">
        <v>743</v>
      </c>
      <c r="G11" s="77" t="str">
        <f>+VLOOKUP(F11,Participants!$A$1:$F$798,2,FALSE)</f>
        <v>Quentin Peterson</v>
      </c>
      <c r="H11" s="77" t="str">
        <f>+VLOOKUP(F11,Participants!$A$1:$F$798,4,FALSE)</f>
        <v>KIL</v>
      </c>
      <c r="I11" s="77" t="str">
        <f>+VLOOKUP(F11,Participants!$A$1:$F$798,5,FALSE)</f>
        <v>M</v>
      </c>
      <c r="J11" s="77">
        <f>+VLOOKUP(F11,Participants!$A$1:$F$798,3,FALSE)</f>
        <v>6</v>
      </c>
      <c r="K11" s="12" t="str">
        <f>+VLOOKUP(F11,Participants!$A$1:$G$798,7,FALSE)</f>
        <v>JV BOYS</v>
      </c>
      <c r="L11" s="112">
        <f t="shared" si="0"/>
        <v>9</v>
      </c>
      <c r="M11" s="77"/>
      <c r="N11" s="51">
        <v>56</v>
      </c>
      <c r="O11" s="24">
        <v>9</v>
      </c>
    </row>
    <row r="12" spans="1:15" ht="14.25" customHeight="1">
      <c r="A12" s="109"/>
      <c r="B12" s="110"/>
      <c r="C12" s="110"/>
      <c r="D12" s="111"/>
      <c r="E12" s="111"/>
      <c r="F12" s="51">
        <v>488</v>
      </c>
      <c r="G12" s="77" t="str">
        <f>+VLOOKUP(F12,Participants!$A$1:$F$798,2,FALSE)</f>
        <v>Thomas Edwards</v>
      </c>
      <c r="H12" s="77" t="str">
        <f>+VLOOKUP(F12,Participants!$A$1:$F$798,4,FALSE)</f>
        <v>BCS</v>
      </c>
      <c r="I12" s="77" t="str">
        <f>+VLOOKUP(F12,Participants!$A$1:$F$798,5,FALSE)</f>
        <v>M</v>
      </c>
      <c r="J12" s="77">
        <f>+VLOOKUP(F12,Participants!$A$1:$F$798,3,FALSE)</f>
        <v>6</v>
      </c>
      <c r="K12" s="12" t="str">
        <f>+VLOOKUP(F12,Participants!$A$1:$G$798,7,FALSE)</f>
        <v>JV BOYS</v>
      </c>
      <c r="L12" s="112">
        <f t="shared" si="0"/>
        <v>10</v>
      </c>
      <c r="M12" s="77"/>
      <c r="N12" s="108">
        <v>56</v>
      </c>
      <c r="O12" s="24">
        <v>7</v>
      </c>
    </row>
    <row r="13" spans="1:15" ht="14.25" customHeight="1">
      <c r="A13" s="104"/>
      <c r="B13" s="105"/>
      <c r="C13" s="105"/>
      <c r="D13" s="106"/>
      <c r="E13" s="106"/>
      <c r="F13" s="106">
        <v>892</v>
      </c>
      <c r="G13" s="77" t="str">
        <f>+VLOOKUP(F13,Participants!$A$1:$F$798,2,FALSE)</f>
        <v>Joseph Davoli</v>
      </c>
      <c r="H13" s="77" t="str">
        <f>+VLOOKUP(F13,Participants!$A$1:$F$798,4,FALSE)</f>
        <v>AGS</v>
      </c>
      <c r="I13" s="77" t="str">
        <f>+VLOOKUP(F13,Participants!$A$1:$F$798,5,FALSE)</f>
        <v>M</v>
      </c>
      <c r="J13" s="77">
        <f>+VLOOKUP(F13,Participants!$A$1:$F$798,3,FALSE)</f>
        <v>5</v>
      </c>
      <c r="K13" s="12" t="str">
        <f>+VLOOKUP(F13,Participants!$A$1:$G$798,7,FALSE)</f>
        <v>JV BOYS</v>
      </c>
      <c r="L13" s="112">
        <f t="shared" si="0"/>
        <v>11</v>
      </c>
      <c r="M13" s="77"/>
      <c r="N13" s="108">
        <v>55</v>
      </c>
      <c r="O13" s="24">
        <v>11</v>
      </c>
    </row>
    <row r="14" spans="1:15" ht="14.25" customHeight="1">
      <c r="A14" s="109"/>
      <c r="B14" s="110"/>
      <c r="C14" s="110"/>
      <c r="D14" s="111"/>
      <c r="E14" s="111"/>
      <c r="F14" s="111">
        <v>1362</v>
      </c>
      <c r="G14" s="71" t="str">
        <f>+VLOOKUP(F14,Participants!$A$1:$F$798,2,FALSE)</f>
        <v>Eric Wheeler</v>
      </c>
      <c r="H14" s="71" t="str">
        <f>+VLOOKUP(F14,Participants!$A$1:$F$798,4,FALSE)</f>
        <v>BFS</v>
      </c>
      <c r="I14" s="71" t="str">
        <f>+VLOOKUP(F14,Participants!$A$1:$F$798,5,FALSE)</f>
        <v>M</v>
      </c>
      <c r="J14" s="71">
        <f>+VLOOKUP(F14,Participants!$A$1:$F$798,3,FALSE)</f>
        <v>6</v>
      </c>
      <c r="K14" s="12" t="str">
        <f>+VLOOKUP(F14,Participants!$A$1:$G$798,7,FALSE)</f>
        <v>JV BOYS</v>
      </c>
      <c r="L14" s="112">
        <f t="shared" si="0"/>
        <v>12</v>
      </c>
      <c r="M14" s="71"/>
      <c r="N14" s="51">
        <v>55</v>
      </c>
      <c r="O14" s="24">
        <v>8</v>
      </c>
    </row>
    <row r="15" spans="1:15" ht="14.25" customHeight="1">
      <c r="A15" s="104"/>
      <c r="B15" s="105"/>
      <c r="C15" s="105"/>
      <c r="D15" s="106"/>
      <c r="E15" s="106"/>
      <c r="F15" s="106">
        <v>902</v>
      </c>
      <c r="G15" s="77" t="str">
        <f>+VLOOKUP(F15,Participants!$A$1:$F$798,2,FALSE)</f>
        <v>Lucas Wertelet</v>
      </c>
      <c r="H15" s="77" t="str">
        <f>+VLOOKUP(F15,Participants!$A$1:$F$798,4,FALSE)</f>
        <v>AGS</v>
      </c>
      <c r="I15" s="77" t="str">
        <f>+VLOOKUP(F15,Participants!$A$1:$F$798,5,FALSE)</f>
        <v>M</v>
      </c>
      <c r="J15" s="77">
        <f>+VLOOKUP(F15,Participants!$A$1:$F$798,3,FALSE)</f>
        <v>5</v>
      </c>
      <c r="K15" s="12" t="str">
        <f>+VLOOKUP(F15,Participants!$A$1:$G$798,7,FALSE)</f>
        <v>JV BOYS</v>
      </c>
      <c r="L15" s="112">
        <f t="shared" si="0"/>
        <v>13</v>
      </c>
      <c r="M15" s="77"/>
      <c r="N15" s="108">
        <v>53</v>
      </c>
      <c r="O15" s="24">
        <v>1</v>
      </c>
    </row>
    <row r="16" spans="1:15" ht="14.25" customHeight="1">
      <c r="A16" s="109"/>
      <c r="B16" s="110"/>
      <c r="C16" s="110"/>
      <c r="D16" s="111"/>
      <c r="E16" s="111"/>
      <c r="F16" s="51">
        <v>487</v>
      </c>
      <c r="G16" s="71" t="str">
        <f>+VLOOKUP(F16,Participants!$A$1:$F$798,2,FALSE)</f>
        <v>Derek Ricciardella</v>
      </c>
      <c r="H16" s="71" t="str">
        <f>+VLOOKUP(F16,Participants!$A$1:$F$798,4,FALSE)</f>
        <v>BCS</v>
      </c>
      <c r="I16" s="71" t="str">
        <f>+VLOOKUP(F16,Participants!$A$1:$F$798,5,FALSE)</f>
        <v>M</v>
      </c>
      <c r="J16" s="71">
        <f>+VLOOKUP(F16,Participants!$A$1:$F$798,3,FALSE)</f>
        <v>6</v>
      </c>
      <c r="K16" s="12" t="str">
        <f>+VLOOKUP(F16,Participants!$A$1:$G$798,7,FALSE)</f>
        <v>JV BOYS</v>
      </c>
      <c r="L16" s="112">
        <f t="shared" si="0"/>
        <v>14</v>
      </c>
      <c r="M16" s="71"/>
      <c r="N16" s="51">
        <v>52</v>
      </c>
      <c r="O16" s="24">
        <v>2</v>
      </c>
    </row>
    <row r="17" spans="1:15" ht="14.25" customHeight="1">
      <c r="A17" s="104"/>
      <c r="B17" s="105"/>
      <c r="C17" s="105"/>
      <c r="D17" s="106"/>
      <c r="E17" s="106"/>
      <c r="F17" s="111">
        <v>755</v>
      </c>
      <c r="G17" s="71" t="str">
        <f>+VLOOKUP(F17,Participants!$A$1:$F$798,2,FALSE)</f>
        <v>Jack Masuga</v>
      </c>
      <c r="H17" s="71" t="str">
        <f>+VLOOKUP(F17,Participants!$A$1:$F$798,4,FALSE)</f>
        <v>KIL</v>
      </c>
      <c r="I17" s="71" t="str">
        <f>+VLOOKUP(F17,Participants!$A$1:$F$798,5,FALSE)</f>
        <v>M</v>
      </c>
      <c r="J17" s="71">
        <f>+VLOOKUP(F17,Participants!$A$1:$F$798,3,FALSE)</f>
        <v>6</v>
      </c>
      <c r="K17" s="12" t="str">
        <f>+VLOOKUP(F17,Participants!$A$1:$G$798,7,FALSE)</f>
        <v>JV BOYS</v>
      </c>
      <c r="L17" s="112">
        <f t="shared" si="0"/>
        <v>15</v>
      </c>
      <c r="M17" s="71"/>
      <c r="N17" s="108">
        <v>50</v>
      </c>
      <c r="O17" s="24">
        <v>7</v>
      </c>
    </row>
    <row r="18" spans="1:15" ht="14.25" customHeight="1">
      <c r="A18" s="109"/>
      <c r="B18" s="110"/>
      <c r="C18" s="110"/>
      <c r="D18" s="111"/>
      <c r="E18" s="111"/>
      <c r="F18" s="106">
        <v>737</v>
      </c>
      <c r="G18" s="77" t="str">
        <f>+VLOOKUP(F18,Participants!$A$1:$F$798,2,FALSE)</f>
        <v>Thomas Baier</v>
      </c>
      <c r="H18" s="77" t="str">
        <f>+VLOOKUP(F18,Participants!$A$1:$F$798,4,FALSE)</f>
        <v>KIL</v>
      </c>
      <c r="I18" s="77" t="str">
        <f>+VLOOKUP(F18,Participants!$A$1:$F$798,5,FALSE)</f>
        <v>M</v>
      </c>
      <c r="J18" s="77">
        <f>+VLOOKUP(F18,Participants!$A$1:$F$798,3,FALSE)</f>
        <v>6</v>
      </c>
      <c r="K18" s="12" t="str">
        <f>+VLOOKUP(F18,Participants!$A$1:$G$798,7,FALSE)</f>
        <v>JV BOYS</v>
      </c>
      <c r="L18" s="112">
        <f t="shared" si="0"/>
        <v>16</v>
      </c>
      <c r="M18" s="77"/>
      <c r="N18" s="51">
        <v>44</v>
      </c>
      <c r="O18" s="24">
        <v>3</v>
      </c>
    </row>
    <row r="19" spans="1:15" ht="14.25" customHeight="1">
      <c r="A19" s="104"/>
      <c r="B19" s="105"/>
      <c r="C19" s="105"/>
      <c r="D19" s="106"/>
      <c r="E19" s="106"/>
      <c r="F19" s="111">
        <v>891</v>
      </c>
      <c r="G19" s="71" t="str">
        <f>+VLOOKUP(F19,Participants!$A$1:$F$798,2,FALSE)</f>
        <v>Luke Blatt</v>
      </c>
      <c r="H19" s="71" t="str">
        <f>+VLOOKUP(F19,Participants!$A$1:$F$798,4,FALSE)</f>
        <v>AGS</v>
      </c>
      <c r="I19" s="71" t="str">
        <f>+VLOOKUP(F19,Participants!$A$1:$F$798,5,FALSE)</f>
        <v>M</v>
      </c>
      <c r="J19" s="71">
        <f>+VLOOKUP(F19,Participants!$A$1:$F$798,3,FALSE)</f>
        <v>6</v>
      </c>
      <c r="K19" s="12" t="str">
        <f>+VLOOKUP(F19,Participants!$A$1:$G$798,7,FALSE)</f>
        <v>JV BOYS</v>
      </c>
      <c r="L19" s="112">
        <f t="shared" si="0"/>
        <v>17</v>
      </c>
      <c r="M19" s="71"/>
      <c r="N19" s="51">
        <v>43</v>
      </c>
      <c r="O19" s="24">
        <v>9</v>
      </c>
    </row>
    <row r="20" spans="1:15" ht="14.25" customHeight="1">
      <c r="A20" s="109"/>
      <c r="B20" s="110"/>
      <c r="C20" s="110"/>
      <c r="D20" s="111"/>
      <c r="E20" s="111"/>
      <c r="F20" s="106">
        <v>1229</v>
      </c>
      <c r="G20" s="77" t="str">
        <f>+VLOOKUP(F20,Participants!$A$1:$F$798,2,FALSE)</f>
        <v>Max Predis</v>
      </c>
      <c r="H20" s="77" t="str">
        <f>+VLOOKUP(F20,Participants!$A$1:$F$798,4,FALSE)</f>
        <v>AAC</v>
      </c>
      <c r="I20" s="77" t="str">
        <f>+VLOOKUP(F20,Participants!$A$1:$F$798,5,FALSE)</f>
        <v>M</v>
      </c>
      <c r="J20" s="77">
        <f>+VLOOKUP(F20,Participants!$A$1:$F$798,3,FALSE)</f>
        <v>5</v>
      </c>
      <c r="K20" s="12" t="str">
        <f>+VLOOKUP(F20,Participants!$A$1:$G$798,7,FALSE)</f>
        <v>JV BOYS</v>
      </c>
      <c r="L20" s="112">
        <f t="shared" si="0"/>
        <v>18</v>
      </c>
      <c r="M20" s="77"/>
      <c r="N20" s="108">
        <v>43</v>
      </c>
      <c r="O20" s="24">
        <v>3</v>
      </c>
    </row>
    <row r="21" spans="1:15" ht="14.25" customHeight="1">
      <c r="A21" s="104"/>
      <c r="B21" s="105"/>
      <c r="C21" s="105"/>
      <c r="D21" s="106"/>
      <c r="E21" s="106"/>
      <c r="F21" s="111">
        <v>1351</v>
      </c>
      <c r="G21" s="71" t="str">
        <f>+VLOOKUP(F21,Participants!$A$1:$F$798,2,FALSE)</f>
        <v>Charlie Martin</v>
      </c>
      <c r="H21" s="71" t="str">
        <f>+VLOOKUP(F21,Participants!$A$1:$F$798,4,FALSE)</f>
        <v>BFS</v>
      </c>
      <c r="I21" s="71" t="str">
        <f>+VLOOKUP(F21,Participants!$A$1:$F$798,5,FALSE)</f>
        <v>M</v>
      </c>
      <c r="J21" s="71">
        <f>+VLOOKUP(F21,Participants!$A$1:$F$798,3,FALSE)</f>
        <v>5</v>
      </c>
      <c r="K21" s="12" t="str">
        <f>+VLOOKUP(F21,Participants!$A$1:$G$798,7,FALSE)</f>
        <v>JV BOYS</v>
      </c>
      <c r="L21" s="112">
        <f t="shared" si="0"/>
        <v>19</v>
      </c>
      <c r="M21" s="71"/>
      <c r="N21" s="51">
        <v>41</v>
      </c>
      <c r="O21" s="24">
        <v>8</v>
      </c>
    </row>
    <row r="22" spans="1:15" ht="14.25" customHeight="1">
      <c r="A22" s="109"/>
      <c r="B22" s="110"/>
      <c r="C22" s="110"/>
      <c r="D22" s="111"/>
      <c r="E22" s="111"/>
      <c r="F22" s="111">
        <v>1441</v>
      </c>
      <c r="G22" s="71" t="str">
        <f>+VLOOKUP(F22,Participants!$A$1:$F$798,2,FALSE)</f>
        <v>Jake Liller</v>
      </c>
      <c r="H22" s="71" t="str">
        <f>+VLOOKUP(F22,Participants!$A$1:$F$798,4,FALSE)</f>
        <v>SSPP</v>
      </c>
      <c r="I22" s="71" t="str">
        <f>+VLOOKUP(F22,Participants!$A$1:$F$798,5,FALSE)</f>
        <v>M</v>
      </c>
      <c r="J22" s="71">
        <f>+VLOOKUP(F22,Participants!$A$1:$F$798,3,FALSE)</f>
        <v>5</v>
      </c>
      <c r="K22" s="12" t="str">
        <f>+VLOOKUP(F22,Participants!$A$1:$G$798,7,FALSE)</f>
        <v>JV BOYS</v>
      </c>
      <c r="L22" s="112">
        <f t="shared" si="0"/>
        <v>20</v>
      </c>
      <c r="M22" s="71"/>
      <c r="N22" s="51">
        <v>39</v>
      </c>
      <c r="O22" s="24">
        <v>7</v>
      </c>
    </row>
    <row r="23" spans="1:15" ht="14.25" customHeight="1">
      <c r="A23" s="104"/>
      <c r="B23" s="105"/>
      <c r="C23" s="105"/>
      <c r="D23" s="106"/>
      <c r="E23" s="106"/>
      <c r="F23" s="106">
        <v>1358</v>
      </c>
      <c r="G23" s="77" t="str">
        <f>+VLOOKUP(F23,Participants!$A$1:$F$798,2,FALSE)</f>
        <v>Wes Sachar</v>
      </c>
      <c r="H23" s="77" t="str">
        <f>+VLOOKUP(F23,Participants!$A$1:$F$798,4,FALSE)</f>
        <v>BFS</v>
      </c>
      <c r="I23" s="77" t="str">
        <f>+VLOOKUP(F23,Participants!$A$1:$F$798,5,FALSE)</f>
        <v>M</v>
      </c>
      <c r="J23" s="77">
        <f>+VLOOKUP(F23,Participants!$A$1:$F$798,3,FALSE)</f>
        <v>6</v>
      </c>
      <c r="K23" s="12" t="str">
        <f>+VLOOKUP(F23,Participants!$A$1:$G$798,7,FALSE)</f>
        <v>JV BOYS</v>
      </c>
      <c r="L23" s="112">
        <f t="shared" si="0"/>
        <v>21</v>
      </c>
      <c r="M23" s="77"/>
      <c r="N23" s="108">
        <v>35</v>
      </c>
      <c r="O23" s="24">
        <v>11</v>
      </c>
    </row>
    <row r="24" spans="1:15" ht="14.25" customHeight="1">
      <c r="A24" s="109"/>
      <c r="B24" s="110"/>
      <c r="C24" s="110"/>
      <c r="D24" s="111"/>
      <c r="E24" s="111"/>
      <c r="F24" s="111">
        <v>899</v>
      </c>
      <c r="G24" s="71" t="str">
        <f>+VLOOKUP(F24,Participants!$A$1:$F$798,2,FALSE)</f>
        <v>Nicholas Rohrdanz</v>
      </c>
      <c r="H24" s="71" t="str">
        <f>+VLOOKUP(F24,Participants!$A$1:$F$798,4,FALSE)</f>
        <v>AGS</v>
      </c>
      <c r="I24" s="71" t="str">
        <f>+VLOOKUP(F24,Participants!$A$1:$F$798,5,FALSE)</f>
        <v>M</v>
      </c>
      <c r="J24" s="71">
        <f>+VLOOKUP(F24,Participants!$A$1:$F$798,3,FALSE)</f>
        <v>5</v>
      </c>
      <c r="K24" s="12" t="str">
        <f>+VLOOKUP(F24,Participants!$A$1:$G$798,7,FALSE)</f>
        <v>JV BOYS</v>
      </c>
      <c r="L24" s="112">
        <f t="shared" si="0"/>
        <v>22</v>
      </c>
      <c r="M24" s="71"/>
      <c r="N24" s="51">
        <v>33</v>
      </c>
      <c r="O24" s="24">
        <v>0</v>
      </c>
    </row>
    <row r="25" spans="1:15" ht="14.25" customHeight="1">
      <c r="A25" s="104"/>
      <c r="B25" s="105"/>
      <c r="C25" s="105"/>
      <c r="D25" s="106"/>
      <c r="E25" s="106"/>
      <c r="F25" s="106">
        <v>751</v>
      </c>
      <c r="G25" s="77" t="str">
        <f>+VLOOKUP(F25,Participants!$A$1:$F$798,2,FALSE)</f>
        <v>Xavier Kush</v>
      </c>
      <c r="H25" s="77" t="str">
        <f>+VLOOKUP(F25,Participants!$A$1:$F$798,4,FALSE)</f>
        <v>KIL</v>
      </c>
      <c r="I25" s="77" t="str">
        <f>+VLOOKUP(F25,Participants!$A$1:$F$798,5,FALSE)</f>
        <v>M</v>
      </c>
      <c r="J25" s="77">
        <f>+VLOOKUP(F25,Participants!$A$1:$F$798,3,FALSE)</f>
        <v>5</v>
      </c>
      <c r="K25" s="12" t="str">
        <f>+VLOOKUP(F25,Participants!$A$1:$G$798,7,FALSE)</f>
        <v>JV BOYS</v>
      </c>
      <c r="L25" s="112">
        <f t="shared" si="0"/>
        <v>23</v>
      </c>
      <c r="M25" s="77"/>
      <c r="N25" s="108">
        <v>31</v>
      </c>
      <c r="O25" s="24">
        <v>6</v>
      </c>
    </row>
    <row r="26" spans="1:15" ht="14.25" customHeight="1">
      <c r="A26" s="109"/>
      <c r="B26" s="110"/>
      <c r="C26" s="110"/>
      <c r="D26" s="111"/>
      <c r="E26" s="111"/>
      <c r="F26" s="111">
        <v>1352</v>
      </c>
      <c r="G26" s="71" t="str">
        <f>+VLOOKUP(F26,Participants!$A$1:$F$798,2,FALSE)</f>
        <v>Parker Skrastins</v>
      </c>
      <c r="H26" s="71" t="str">
        <f>+VLOOKUP(F26,Participants!$A$1:$F$798,4,FALSE)</f>
        <v>BFS</v>
      </c>
      <c r="I26" s="71" t="str">
        <f>+VLOOKUP(F26,Participants!$A$1:$F$798,5,FALSE)</f>
        <v>M</v>
      </c>
      <c r="J26" s="71">
        <f>+VLOOKUP(F26,Participants!$A$1:$F$798,3,FALSE)</f>
        <v>5</v>
      </c>
      <c r="K26" s="12" t="str">
        <f>+VLOOKUP(F26,Participants!$A$1:$G$798,7,FALSE)</f>
        <v>JV BOYS</v>
      </c>
      <c r="L26" s="112">
        <f t="shared" si="0"/>
        <v>24</v>
      </c>
      <c r="M26" s="71"/>
      <c r="N26" s="51">
        <v>23</v>
      </c>
      <c r="O26" s="24">
        <v>6</v>
      </c>
    </row>
    <row r="27" spans="1:15" ht="14.25" customHeight="1">
      <c r="A27" s="109"/>
      <c r="B27" s="110"/>
      <c r="C27" s="110"/>
      <c r="D27" s="111"/>
      <c r="E27" s="111"/>
      <c r="F27" s="111"/>
      <c r="G27" s="71"/>
      <c r="H27" s="71"/>
      <c r="I27" s="71"/>
      <c r="J27" s="71"/>
      <c r="K27" s="12"/>
      <c r="L27" s="161"/>
      <c r="M27" s="71"/>
      <c r="N27" s="51"/>
      <c r="O27" s="24"/>
    </row>
    <row r="28" spans="1:15" ht="14.25" customHeight="1">
      <c r="A28" s="104"/>
      <c r="B28" s="105"/>
      <c r="C28" s="105"/>
      <c r="D28" s="106"/>
      <c r="E28" s="106"/>
      <c r="F28" s="106">
        <v>1378</v>
      </c>
      <c r="G28" s="77" t="str">
        <f>+VLOOKUP(F28,Participants!$A$1:$F$798,2,FALSE)</f>
        <v>Morgan Kane</v>
      </c>
      <c r="H28" s="77" t="str">
        <f>+VLOOKUP(F28,Participants!$A$1:$F$798,4,FALSE)</f>
        <v>BFS</v>
      </c>
      <c r="I28" s="77" t="str">
        <f>+VLOOKUP(F28,Participants!$A$1:$F$798,5,FALSE)</f>
        <v>F</v>
      </c>
      <c r="J28" s="77">
        <f>+VLOOKUP(F28,Participants!$A$1:$F$798,3,FALSE)</f>
        <v>6</v>
      </c>
      <c r="K28" s="12" t="str">
        <f>+VLOOKUP(F28,Participants!$A$1:$G$798,7,FALSE)</f>
        <v>JV GIRLS</v>
      </c>
      <c r="L28" s="107">
        <v>1</v>
      </c>
      <c r="M28" s="77">
        <v>10</v>
      </c>
      <c r="N28" s="108">
        <v>70</v>
      </c>
      <c r="O28" s="24">
        <v>5</v>
      </c>
    </row>
    <row r="29" spans="1:15" ht="14.25" customHeight="1">
      <c r="A29" s="109"/>
      <c r="B29" s="110"/>
      <c r="C29" s="110"/>
      <c r="D29" s="111"/>
      <c r="E29" s="111"/>
      <c r="F29" s="106">
        <v>890</v>
      </c>
      <c r="G29" s="77" t="str">
        <f>+VLOOKUP(F29,Participants!$A$1:$F$798,2,FALSE)</f>
        <v>Emily Williams</v>
      </c>
      <c r="H29" s="77" t="str">
        <f>+VLOOKUP(F29,Participants!$A$1:$F$798,4,FALSE)</f>
        <v>AGS</v>
      </c>
      <c r="I29" s="77" t="str">
        <f>+VLOOKUP(F29,Participants!$A$1:$F$798,5,FALSE)</f>
        <v>F</v>
      </c>
      <c r="J29" s="77">
        <f>+VLOOKUP(F29,Participants!$A$1:$F$798,3,FALSE)</f>
        <v>5</v>
      </c>
      <c r="K29" s="12" t="str">
        <f>+VLOOKUP(F29,Participants!$A$1:$G$798,7,FALSE)</f>
        <v>JV GIRLS</v>
      </c>
      <c r="L29" s="162">
        <f>L28+1</f>
        <v>2</v>
      </c>
      <c r="M29" s="77">
        <v>8</v>
      </c>
      <c r="N29" s="108">
        <v>57</v>
      </c>
      <c r="O29" s="24">
        <v>7</v>
      </c>
    </row>
    <row r="30" spans="1:15" ht="14.25" customHeight="1">
      <c r="A30" s="104"/>
      <c r="B30" s="105"/>
      <c r="C30" s="105"/>
      <c r="D30" s="106"/>
      <c r="E30" s="106"/>
      <c r="F30" s="111">
        <v>607</v>
      </c>
      <c r="G30" s="71" t="str">
        <f>+VLOOKUP(F30,Participants!$A$1:$F$798,2,FALSE)</f>
        <v>Cayden Ferguson</v>
      </c>
      <c r="H30" s="71" t="str">
        <f>+VLOOKUP(F30,Participants!$A$1:$F$798,4,FALSE)</f>
        <v>BTA</v>
      </c>
      <c r="I30" s="71" t="str">
        <f>+VLOOKUP(F30,Participants!$A$1:$F$798,5,FALSE)</f>
        <v>F</v>
      </c>
      <c r="J30" s="71">
        <f>+VLOOKUP(F30,Participants!$A$1:$F$798,3,FALSE)</f>
        <v>6</v>
      </c>
      <c r="K30" s="12" t="str">
        <f>+VLOOKUP(F30,Participants!$A$1:$G$798,7,FALSE)</f>
        <v>JV GIRLS</v>
      </c>
      <c r="L30" s="162">
        <f t="shared" ref="L30:L62" si="1">L29+1</f>
        <v>3</v>
      </c>
      <c r="M30" s="71">
        <v>6</v>
      </c>
      <c r="N30" s="51">
        <v>53</v>
      </c>
      <c r="O30" s="24">
        <v>11</v>
      </c>
    </row>
    <row r="31" spans="1:15" ht="14.25" customHeight="1">
      <c r="A31" s="109"/>
      <c r="B31" s="110"/>
      <c r="C31" s="110"/>
      <c r="D31" s="111"/>
      <c r="E31" s="111"/>
      <c r="F31" s="111">
        <v>969</v>
      </c>
      <c r="G31" s="71" t="str">
        <f>+VLOOKUP(F31,Participants!$A$1:$F$798,2,FALSE)</f>
        <v>Stiger Norah</v>
      </c>
      <c r="H31" s="71" t="str">
        <f>+VLOOKUP(F31,Participants!$A$1:$F$798,4,FALSE)</f>
        <v>CDT</v>
      </c>
      <c r="I31" s="71" t="str">
        <f>+VLOOKUP(F31,Participants!$A$1:$F$798,5,FALSE)</f>
        <v>F</v>
      </c>
      <c r="J31" s="71">
        <f>+VLOOKUP(F31,Participants!$A$1:$F$798,3,FALSE)</f>
        <v>5</v>
      </c>
      <c r="K31" s="12" t="str">
        <f>+VLOOKUP(F31,Participants!$A$1:$G$798,7,FALSE)</f>
        <v>JV GIRLS</v>
      </c>
      <c r="L31" s="162">
        <f t="shared" si="1"/>
        <v>4</v>
      </c>
      <c r="M31" s="71">
        <v>5</v>
      </c>
      <c r="N31" s="51">
        <v>51</v>
      </c>
      <c r="O31" s="24">
        <v>4</v>
      </c>
    </row>
    <row r="32" spans="1:15" ht="14.25" customHeight="1">
      <c r="A32" s="104"/>
      <c r="B32" s="105"/>
      <c r="C32" s="105"/>
      <c r="D32" s="106"/>
      <c r="E32" s="106"/>
      <c r="F32" s="111">
        <v>963</v>
      </c>
      <c r="G32" s="71" t="str">
        <f>+VLOOKUP(F32,Participants!$A$1:$F$798,2,FALSE)</f>
        <v>Craighead Maya</v>
      </c>
      <c r="H32" s="71" t="str">
        <f>+VLOOKUP(F32,Participants!$A$1:$F$798,4,FALSE)</f>
        <v>CDT</v>
      </c>
      <c r="I32" s="71" t="str">
        <f>+VLOOKUP(F32,Participants!$A$1:$F$798,5,FALSE)</f>
        <v>F</v>
      </c>
      <c r="J32" s="71">
        <f>+VLOOKUP(F32,Participants!$A$1:$F$798,3,FALSE)</f>
        <v>5</v>
      </c>
      <c r="K32" s="12" t="str">
        <f>+VLOOKUP(F32,Participants!$A$1:$G$798,7,FALSE)</f>
        <v>JV GIRLS</v>
      </c>
      <c r="L32" s="162">
        <f t="shared" si="1"/>
        <v>5</v>
      </c>
      <c r="M32" s="71">
        <v>4</v>
      </c>
      <c r="N32" s="51">
        <v>49</v>
      </c>
      <c r="O32" s="24">
        <v>3</v>
      </c>
    </row>
    <row r="33" spans="1:15" ht="14.25" customHeight="1">
      <c r="A33" s="109"/>
      <c r="B33" s="110"/>
      <c r="C33" s="110"/>
      <c r="D33" s="111"/>
      <c r="E33" s="111"/>
      <c r="F33" s="111">
        <v>757</v>
      </c>
      <c r="G33" s="71" t="str">
        <f>+VLOOKUP(F33,Participants!$A$1:$F$798,2,FALSE)</f>
        <v>Payton McElravy</v>
      </c>
      <c r="H33" s="71" t="str">
        <f>+VLOOKUP(F33,Participants!$A$1:$F$798,4,FALSE)</f>
        <v>KIL</v>
      </c>
      <c r="I33" s="71" t="str">
        <f>+VLOOKUP(F33,Participants!$A$1:$F$798,5,FALSE)</f>
        <v>F</v>
      </c>
      <c r="J33" s="71">
        <f>+VLOOKUP(F33,Participants!$A$1:$F$798,3,FALSE)</f>
        <v>6</v>
      </c>
      <c r="K33" s="12" t="str">
        <f>+VLOOKUP(F33,Participants!$A$1:$G$798,7,FALSE)</f>
        <v>JV GIRLS</v>
      </c>
      <c r="L33" s="162">
        <f t="shared" si="1"/>
        <v>6</v>
      </c>
      <c r="M33" s="71">
        <v>3</v>
      </c>
      <c r="N33" s="51">
        <v>47</v>
      </c>
      <c r="O33" s="24">
        <v>9</v>
      </c>
    </row>
    <row r="34" spans="1:15" ht="14.25" customHeight="1">
      <c r="A34" s="109"/>
      <c r="B34" s="110"/>
      <c r="C34" s="110"/>
      <c r="D34" s="111"/>
      <c r="E34" s="111"/>
      <c r="F34" s="185">
        <v>608</v>
      </c>
      <c r="G34" s="152" t="str">
        <f>+VLOOKUP(F34,Participants!$A$1:$F$798,2,FALSE)</f>
        <v>Callie Kandravy</v>
      </c>
      <c r="H34" s="152" t="str">
        <f>+VLOOKUP(F34,Participants!$A$1:$F$798,4,FALSE)</f>
        <v>BTA</v>
      </c>
      <c r="I34" s="152" t="str">
        <f>+VLOOKUP(F34,Participants!$A$1:$F$798,5,FALSE)</f>
        <v>F</v>
      </c>
      <c r="J34" s="152">
        <f>+VLOOKUP(F34,Participants!$A$1:$F$798,3,FALSE)</f>
        <v>6</v>
      </c>
      <c r="K34" s="153" t="str">
        <f>+VLOOKUP(F34,Participants!$A$1:$G$798,7,FALSE)</f>
        <v>JV GIRLS</v>
      </c>
      <c r="L34" s="186">
        <v>7</v>
      </c>
      <c r="M34" s="152">
        <v>2</v>
      </c>
      <c r="N34" s="187">
        <v>46</v>
      </c>
      <c r="O34" s="184">
        <v>2</v>
      </c>
    </row>
    <row r="35" spans="1:15" ht="14.25" customHeight="1">
      <c r="A35" s="104">
        <v>0</v>
      </c>
      <c r="B35" s="105"/>
      <c r="C35" s="105"/>
      <c r="D35" s="106"/>
      <c r="E35" s="106"/>
      <c r="F35" s="182">
        <v>1368</v>
      </c>
      <c r="G35" s="177" t="str">
        <f>+VLOOKUP(F35,Participants!$A$1:$F$798,2,FALSE)</f>
        <v>Lucy Kaufman</v>
      </c>
      <c r="H35" s="177" t="str">
        <f>+VLOOKUP(F35,Participants!$A$1:$F$798,4,FALSE)</f>
        <v>BFS</v>
      </c>
      <c r="I35" s="177" t="str">
        <f>+VLOOKUP(F35,Participants!$A$1:$F$798,5,FALSE)</f>
        <v>F</v>
      </c>
      <c r="J35" s="177">
        <f>+VLOOKUP(F35,Participants!$A$1:$F$798,3,FALSE)</f>
        <v>5</v>
      </c>
      <c r="K35" s="153" t="str">
        <f>+VLOOKUP(F35,Participants!$A$1:$G$798,7,FALSE)</f>
        <v>JV GIRLS</v>
      </c>
      <c r="L35" s="186">
        <f t="shared" si="1"/>
        <v>8</v>
      </c>
      <c r="M35" s="177">
        <v>1</v>
      </c>
      <c r="N35" s="178">
        <v>45</v>
      </c>
      <c r="O35" s="184">
        <v>4</v>
      </c>
    </row>
    <row r="36" spans="1:15" ht="14.25" customHeight="1">
      <c r="A36" s="109"/>
      <c r="B36" s="110"/>
      <c r="C36" s="110"/>
      <c r="D36" s="111"/>
      <c r="E36" s="111"/>
      <c r="F36" s="111">
        <v>889</v>
      </c>
      <c r="G36" s="71" t="str">
        <f>+VLOOKUP(F36,Participants!$A$1:$F$798,2,FALSE)</f>
        <v>Abigail Williams</v>
      </c>
      <c r="H36" s="71" t="str">
        <f>+VLOOKUP(F36,Participants!$A$1:$F$798,4,FALSE)</f>
        <v>AGS</v>
      </c>
      <c r="I36" s="71" t="str">
        <f>+VLOOKUP(F36,Participants!$A$1:$F$798,5,FALSE)</f>
        <v>F</v>
      </c>
      <c r="J36" s="71">
        <f>+VLOOKUP(F36,Participants!$A$1:$F$798,3,FALSE)</f>
        <v>5</v>
      </c>
      <c r="K36" s="12" t="str">
        <f>+VLOOKUP(F36,Participants!$A$1:$G$798,7,FALSE)</f>
        <v>JV GIRLS</v>
      </c>
      <c r="L36" s="162">
        <f t="shared" si="1"/>
        <v>9</v>
      </c>
      <c r="M36" s="71"/>
      <c r="N36" s="51">
        <v>44</v>
      </c>
      <c r="O36" s="24">
        <v>11</v>
      </c>
    </row>
    <row r="37" spans="1:15" ht="14.25" customHeight="1">
      <c r="A37" s="104"/>
      <c r="B37" s="105"/>
      <c r="C37" s="105"/>
      <c r="D37" s="106"/>
      <c r="E37" s="106"/>
      <c r="F37" s="51">
        <v>169</v>
      </c>
      <c r="G37" s="71" t="str">
        <f>+VLOOKUP(F37,Participants!$A$1:$F$798,2,FALSE)</f>
        <v>Vivienne Clark</v>
      </c>
      <c r="H37" s="71" t="str">
        <f>+VLOOKUP(F37,Participants!$A$1:$F$798,4,FALSE)</f>
        <v>NCA</v>
      </c>
      <c r="I37" s="71" t="str">
        <f>+VLOOKUP(F37,Participants!$A$1:$F$798,5,FALSE)</f>
        <v>F</v>
      </c>
      <c r="J37" s="71">
        <f>+VLOOKUP(F37,Participants!$A$1:$F$798,3,FALSE)</f>
        <v>5</v>
      </c>
      <c r="K37" s="12" t="str">
        <f>+VLOOKUP(F37,Participants!$A$1:$G$798,7,FALSE)</f>
        <v>JV GIRLS</v>
      </c>
      <c r="L37" s="162">
        <f t="shared" si="1"/>
        <v>10</v>
      </c>
      <c r="M37" s="71"/>
      <c r="N37" s="51">
        <v>42</v>
      </c>
      <c r="O37" s="24">
        <v>8</v>
      </c>
    </row>
    <row r="38" spans="1:15" ht="14.25" customHeight="1">
      <c r="A38" s="109"/>
      <c r="B38" s="110"/>
      <c r="C38" s="110"/>
      <c r="D38" s="111"/>
      <c r="E38" s="111"/>
      <c r="F38" s="106">
        <v>947</v>
      </c>
      <c r="G38" s="77" t="str">
        <f>+VLOOKUP(F38,Participants!$A$1:$F$798,2,FALSE)</f>
        <v>Tavella Emma</v>
      </c>
      <c r="H38" s="77" t="str">
        <f>+VLOOKUP(F38,Participants!$A$1:$F$798,4,FALSE)</f>
        <v>CDT</v>
      </c>
      <c r="I38" s="77" t="str">
        <f>+VLOOKUP(F38,Participants!$A$1:$F$798,5,FALSE)</f>
        <v>F</v>
      </c>
      <c r="J38" s="77">
        <f>+VLOOKUP(F38,Participants!$A$1:$F$798,3,FALSE)</f>
        <v>5</v>
      </c>
      <c r="K38" s="12" t="str">
        <f>+VLOOKUP(F38,Participants!$A$1:$G$798,7,FALSE)</f>
        <v>JV GIRLS</v>
      </c>
      <c r="L38" s="162">
        <f t="shared" si="1"/>
        <v>11</v>
      </c>
      <c r="M38" s="77"/>
      <c r="N38" s="108">
        <v>42</v>
      </c>
      <c r="O38" s="24">
        <v>7</v>
      </c>
    </row>
    <row r="39" spans="1:15" ht="14.25" customHeight="1">
      <c r="A39" s="104"/>
      <c r="B39" s="105"/>
      <c r="C39" s="105"/>
      <c r="D39" s="106"/>
      <c r="E39" s="106"/>
      <c r="F39" s="111">
        <v>1449</v>
      </c>
      <c r="G39" s="71" t="str">
        <f>+VLOOKUP(F39,Participants!$A$1:$F$798,2,FALSE)</f>
        <v>Zienna Berarducci</v>
      </c>
      <c r="H39" s="71" t="str">
        <f>+VLOOKUP(F39,Participants!$A$1:$F$798,4,FALSE)</f>
        <v>SSPP</v>
      </c>
      <c r="I39" s="71" t="str">
        <f>+VLOOKUP(F39,Participants!$A$1:$F$798,5,FALSE)</f>
        <v>F</v>
      </c>
      <c r="J39" s="71">
        <f>+VLOOKUP(F39,Participants!$A$1:$F$798,3,FALSE)</f>
        <v>5</v>
      </c>
      <c r="K39" s="12" t="str">
        <f>+VLOOKUP(F39,Participants!$A$1:$G$798,7,FALSE)</f>
        <v>JV GIRLS</v>
      </c>
      <c r="L39" s="162">
        <f t="shared" si="1"/>
        <v>12</v>
      </c>
      <c r="M39" s="71"/>
      <c r="N39" s="51">
        <v>42</v>
      </c>
      <c r="O39" s="24">
        <v>3</v>
      </c>
    </row>
    <row r="40" spans="1:15" ht="14.25" customHeight="1">
      <c r="A40" s="109"/>
      <c r="B40" s="110"/>
      <c r="C40" s="110"/>
      <c r="D40" s="111"/>
      <c r="E40" s="111"/>
      <c r="F40" s="111">
        <v>972</v>
      </c>
      <c r="G40" s="71" t="str">
        <f>+VLOOKUP(F40,Participants!$A$1:$F$798,2,FALSE)</f>
        <v>Redd Rhodora</v>
      </c>
      <c r="H40" s="71" t="str">
        <f>+VLOOKUP(F40,Participants!$A$1:$F$798,4,FALSE)</f>
        <v>CDT</v>
      </c>
      <c r="I40" s="71" t="str">
        <f>+VLOOKUP(F40,Participants!$A$1:$F$798,5,FALSE)</f>
        <v>F</v>
      </c>
      <c r="J40" s="71">
        <f>+VLOOKUP(F40,Participants!$A$1:$F$798,3,FALSE)</f>
        <v>6</v>
      </c>
      <c r="K40" s="12" t="str">
        <f>+VLOOKUP(F40,Participants!$A$1:$G$798,7,FALSE)</f>
        <v>JV GIRLS</v>
      </c>
      <c r="L40" s="162">
        <f t="shared" si="1"/>
        <v>13</v>
      </c>
      <c r="M40" s="71"/>
      <c r="N40" s="51">
        <v>41</v>
      </c>
      <c r="O40" s="24">
        <v>11</v>
      </c>
    </row>
    <row r="41" spans="1:15" ht="14.25" customHeight="1">
      <c r="A41" s="104"/>
      <c r="B41" s="105"/>
      <c r="C41" s="105"/>
      <c r="D41" s="106"/>
      <c r="E41" s="106"/>
      <c r="F41" s="106">
        <v>1364</v>
      </c>
      <c r="G41" s="77" t="str">
        <f>+VLOOKUP(F41,Participants!$A$1:$F$798,2,FALSE)</f>
        <v>Daniella Julian</v>
      </c>
      <c r="H41" s="77" t="str">
        <f>+VLOOKUP(F41,Participants!$A$1:$F$798,4,FALSE)</f>
        <v>BFS</v>
      </c>
      <c r="I41" s="77" t="str">
        <f>+VLOOKUP(F41,Participants!$A$1:$F$798,5,FALSE)</f>
        <v>F</v>
      </c>
      <c r="J41" s="77">
        <f>+VLOOKUP(F41,Participants!$A$1:$F$798,3,FALSE)</f>
        <v>5</v>
      </c>
      <c r="K41" s="12" t="str">
        <f>+VLOOKUP(F41,Participants!$A$1:$G$798,7,FALSE)</f>
        <v>JV GIRLS</v>
      </c>
      <c r="L41" s="162">
        <f t="shared" si="1"/>
        <v>14</v>
      </c>
      <c r="M41" s="77"/>
      <c r="N41" s="108">
        <v>39</v>
      </c>
      <c r="O41" s="24">
        <v>2</v>
      </c>
    </row>
    <row r="42" spans="1:15" ht="14.25" customHeight="1">
      <c r="A42" s="109"/>
      <c r="B42" s="110"/>
      <c r="C42" s="110"/>
      <c r="D42" s="111"/>
      <c r="E42" s="111"/>
      <c r="F42" s="106">
        <v>886</v>
      </c>
      <c r="G42" s="77" t="str">
        <f>+VLOOKUP(F42,Participants!$A$1:$F$798,2,FALSE)</f>
        <v>Vivienne Cavicchia</v>
      </c>
      <c r="H42" s="77" t="str">
        <f>+VLOOKUP(F42,Participants!$A$1:$F$798,4,FALSE)</f>
        <v>AGS</v>
      </c>
      <c r="I42" s="77" t="str">
        <f>+VLOOKUP(F42,Participants!$A$1:$F$798,5,FALSE)</f>
        <v>F</v>
      </c>
      <c r="J42" s="77">
        <f>+VLOOKUP(F42,Participants!$A$1:$F$798,3,FALSE)</f>
        <v>5</v>
      </c>
      <c r="K42" s="12" t="str">
        <f>+VLOOKUP(F42,Participants!$A$1:$G$798,7,FALSE)</f>
        <v>JV GIRLS</v>
      </c>
      <c r="L42" s="162">
        <f t="shared" si="1"/>
        <v>15</v>
      </c>
      <c r="M42" s="77"/>
      <c r="N42" s="108">
        <v>37</v>
      </c>
      <c r="O42" s="24">
        <v>9</v>
      </c>
    </row>
    <row r="43" spans="1:15" ht="14.25" customHeight="1">
      <c r="A43" s="104"/>
      <c r="B43" s="105"/>
      <c r="C43" s="105"/>
      <c r="D43" s="106"/>
      <c r="E43" s="106"/>
      <c r="F43" s="106">
        <v>887</v>
      </c>
      <c r="G43" s="77" t="str">
        <f>+VLOOKUP(F43,Participants!$A$1:$F$798,2,FALSE)</f>
        <v>Alexa Laepple</v>
      </c>
      <c r="H43" s="77" t="str">
        <f>+VLOOKUP(F43,Participants!$A$1:$F$798,4,FALSE)</f>
        <v>AGS</v>
      </c>
      <c r="I43" s="77" t="str">
        <f>+VLOOKUP(F43,Participants!$A$1:$F$798,5,FALSE)</f>
        <v>F</v>
      </c>
      <c r="J43" s="77">
        <f>+VLOOKUP(F43,Participants!$A$1:$F$798,3,FALSE)</f>
        <v>5</v>
      </c>
      <c r="K43" s="12" t="str">
        <f>+VLOOKUP(F43,Participants!$A$1:$G$798,7,FALSE)</f>
        <v>JV GIRLS</v>
      </c>
      <c r="L43" s="162">
        <f t="shared" si="1"/>
        <v>16</v>
      </c>
      <c r="M43" s="77"/>
      <c r="N43" s="108">
        <v>37</v>
      </c>
      <c r="O43" s="24">
        <v>5</v>
      </c>
    </row>
    <row r="44" spans="1:15" ht="14.25" customHeight="1">
      <c r="A44" s="109"/>
      <c r="B44" s="110"/>
      <c r="C44" s="110"/>
      <c r="D44" s="111"/>
      <c r="E44" s="111"/>
      <c r="F44" s="111">
        <v>1371</v>
      </c>
      <c r="G44" s="71" t="str">
        <f>+VLOOKUP(F44,Participants!$A$1:$F$798,2,FALSE)</f>
        <v>Mary Stivoric</v>
      </c>
      <c r="H44" s="71" t="str">
        <f>+VLOOKUP(F44,Participants!$A$1:$F$798,4,FALSE)</f>
        <v>BFS</v>
      </c>
      <c r="I44" s="71" t="str">
        <f>+VLOOKUP(F44,Participants!$A$1:$F$798,5,FALSE)</f>
        <v>F</v>
      </c>
      <c r="J44" s="71">
        <f>+VLOOKUP(F44,Participants!$A$1:$F$798,3,FALSE)</f>
        <v>5</v>
      </c>
      <c r="K44" s="12" t="str">
        <f>+VLOOKUP(F44,Participants!$A$1:$G$798,7,FALSE)</f>
        <v>JV GIRLS</v>
      </c>
      <c r="L44" s="162">
        <f t="shared" si="1"/>
        <v>17</v>
      </c>
      <c r="M44" s="71"/>
      <c r="N44" s="51">
        <v>37</v>
      </c>
      <c r="O44" s="24">
        <v>3</v>
      </c>
    </row>
    <row r="45" spans="1:15" ht="14.25" customHeight="1">
      <c r="A45" s="104"/>
      <c r="B45" s="105"/>
      <c r="C45" s="105"/>
      <c r="D45" s="106"/>
      <c r="E45" s="106"/>
      <c r="F45" s="106">
        <v>1381</v>
      </c>
      <c r="G45" s="77" t="str">
        <f>+VLOOKUP(F45,Participants!$A$1:$F$798,2,FALSE)</f>
        <v>Claire Karsman</v>
      </c>
      <c r="H45" s="77" t="str">
        <f>+VLOOKUP(F45,Participants!$A$1:$F$798,4,FALSE)</f>
        <v>BFS</v>
      </c>
      <c r="I45" s="77" t="str">
        <f>+VLOOKUP(F45,Participants!$A$1:$F$798,5,FALSE)</f>
        <v>F</v>
      </c>
      <c r="J45" s="77">
        <f>+VLOOKUP(F45,Participants!$A$1:$F$798,3,FALSE)</f>
        <v>6</v>
      </c>
      <c r="K45" s="12" t="str">
        <f>+VLOOKUP(F45,Participants!$A$1:$G$798,7,FALSE)</f>
        <v>JV GIRLS</v>
      </c>
      <c r="L45" s="162">
        <f t="shared" si="1"/>
        <v>18</v>
      </c>
      <c r="M45" s="77"/>
      <c r="N45" s="108">
        <v>34</v>
      </c>
      <c r="O45" s="24">
        <v>4</v>
      </c>
    </row>
    <row r="46" spans="1:15" ht="14.25" customHeight="1">
      <c r="A46" s="109"/>
      <c r="B46" s="110"/>
      <c r="C46" s="110"/>
      <c r="D46" s="111"/>
      <c r="E46" s="111"/>
      <c r="F46" s="106">
        <v>966</v>
      </c>
      <c r="G46" s="77" t="str">
        <f>+VLOOKUP(F46,Participants!$A$1:$F$798,2,FALSE)</f>
        <v>Rossey Nadia</v>
      </c>
      <c r="H46" s="77" t="str">
        <f>+VLOOKUP(F46,Participants!$A$1:$F$798,4,FALSE)</f>
        <v>CDT</v>
      </c>
      <c r="I46" s="77" t="str">
        <f>+VLOOKUP(F46,Participants!$A$1:$F$798,5,FALSE)</f>
        <v>F</v>
      </c>
      <c r="J46" s="77">
        <f>+VLOOKUP(F46,Participants!$A$1:$F$798,3,FALSE)</f>
        <v>6</v>
      </c>
      <c r="K46" s="12" t="str">
        <f>+VLOOKUP(F46,Participants!$A$1:$G$798,7,FALSE)</f>
        <v>JV GIRLS</v>
      </c>
      <c r="L46" s="162">
        <f t="shared" si="1"/>
        <v>19</v>
      </c>
      <c r="M46" s="77"/>
      <c r="N46" s="108">
        <v>34</v>
      </c>
      <c r="O46" s="24">
        <v>1</v>
      </c>
    </row>
    <row r="47" spans="1:15" ht="14.25" customHeight="1">
      <c r="A47" s="104"/>
      <c r="B47" s="105"/>
      <c r="C47" s="105"/>
      <c r="D47" s="106"/>
      <c r="E47" s="106"/>
      <c r="F47" s="111">
        <v>945</v>
      </c>
      <c r="G47" s="71" t="str">
        <f>+VLOOKUP(F47,Participants!$A$1:$F$798,2,FALSE)</f>
        <v>Adams Ellen</v>
      </c>
      <c r="H47" s="71" t="str">
        <f>+VLOOKUP(F47,Participants!$A$1:$F$798,4,FALSE)</f>
        <v>CDT</v>
      </c>
      <c r="I47" s="71" t="str">
        <f>+VLOOKUP(F47,Participants!$A$1:$F$798,5,FALSE)</f>
        <v>F</v>
      </c>
      <c r="J47" s="71">
        <f>+VLOOKUP(F47,Participants!$A$1:$F$798,3,FALSE)</f>
        <v>5</v>
      </c>
      <c r="K47" s="12" t="str">
        <f>+VLOOKUP(F47,Participants!$A$1:$G$798,7,FALSE)</f>
        <v>JV GIRLS</v>
      </c>
      <c r="L47" s="162">
        <f t="shared" si="1"/>
        <v>20</v>
      </c>
      <c r="M47" s="71"/>
      <c r="N47" s="51">
        <v>33</v>
      </c>
      <c r="O47" s="24">
        <v>10</v>
      </c>
    </row>
    <row r="48" spans="1:15" ht="14.25" customHeight="1">
      <c r="A48" s="109"/>
      <c r="B48" s="110"/>
      <c r="C48" s="110"/>
      <c r="D48" s="111"/>
      <c r="E48" s="111"/>
      <c r="F48" s="111">
        <v>845</v>
      </c>
      <c r="G48" s="71" t="str">
        <f>+VLOOKUP(F48,Participants!$A$1:$F$798,2,FALSE)</f>
        <v>Emily Birchok</v>
      </c>
      <c r="H48" s="71" t="str">
        <f>+VLOOKUP(F48,Participants!$A$1:$F$798,4,FALSE)</f>
        <v>GRE</v>
      </c>
      <c r="I48" s="71" t="str">
        <f>+VLOOKUP(F48,Participants!$A$1:$F$798,5,FALSE)</f>
        <v>F</v>
      </c>
      <c r="J48" s="71">
        <f>+VLOOKUP(F48,Participants!$A$1:$F$798,3,FALSE)</f>
        <v>6</v>
      </c>
      <c r="K48" s="12" t="str">
        <f>+VLOOKUP(F48,Participants!$A$1:$G$798,7,FALSE)</f>
        <v>JV GIRLS</v>
      </c>
      <c r="L48" s="162">
        <f t="shared" si="1"/>
        <v>21</v>
      </c>
      <c r="M48" s="71"/>
      <c r="N48" s="51">
        <v>32</v>
      </c>
      <c r="O48" s="24">
        <v>4</v>
      </c>
    </row>
    <row r="49" spans="1:15" ht="14.25" customHeight="1">
      <c r="A49" s="104"/>
      <c r="B49" s="105"/>
      <c r="C49" s="105"/>
      <c r="D49" s="106"/>
      <c r="E49" s="106"/>
      <c r="F49" s="106">
        <v>974</v>
      </c>
      <c r="G49" s="77" t="str">
        <f>+VLOOKUP(F49,Participants!$A$1:$F$798,2,FALSE)</f>
        <v>Zheng Sophia</v>
      </c>
      <c r="H49" s="77" t="str">
        <f>+VLOOKUP(F49,Participants!$A$1:$F$798,4,FALSE)</f>
        <v>CDT</v>
      </c>
      <c r="I49" s="77" t="str">
        <f>+VLOOKUP(F49,Participants!$A$1:$F$798,5,FALSE)</f>
        <v>F</v>
      </c>
      <c r="J49" s="77">
        <f>+VLOOKUP(F49,Participants!$A$1:$F$798,3,FALSE)</f>
        <v>5</v>
      </c>
      <c r="K49" s="12" t="str">
        <f>+VLOOKUP(F49,Participants!$A$1:$G$798,7,FALSE)</f>
        <v>JV GIRLS</v>
      </c>
      <c r="L49" s="162">
        <f t="shared" si="1"/>
        <v>22</v>
      </c>
      <c r="M49" s="77"/>
      <c r="N49" s="108">
        <v>32</v>
      </c>
      <c r="O49" s="24">
        <v>0</v>
      </c>
    </row>
    <row r="50" spans="1:15" ht="14.25" customHeight="1">
      <c r="A50" s="109"/>
      <c r="B50" s="110"/>
      <c r="C50" s="110"/>
      <c r="D50" s="111"/>
      <c r="E50" s="111"/>
      <c r="F50" s="111">
        <v>1372</v>
      </c>
      <c r="G50" s="71" t="str">
        <f>+VLOOKUP(F50,Participants!$A$1:$F$798,2,FALSE)</f>
        <v>Gianna Isacco</v>
      </c>
      <c r="H50" s="71" t="str">
        <f>+VLOOKUP(F50,Participants!$A$1:$F$798,4,FALSE)</f>
        <v>BFS</v>
      </c>
      <c r="I50" s="71" t="str">
        <f>+VLOOKUP(F50,Participants!$A$1:$F$798,5,FALSE)</f>
        <v>F</v>
      </c>
      <c r="J50" s="71">
        <f>+VLOOKUP(F50,Participants!$A$1:$F$798,3,FALSE)</f>
        <v>5</v>
      </c>
      <c r="K50" s="12" t="str">
        <f>+VLOOKUP(F50,Participants!$A$1:$G$798,7,FALSE)</f>
        <v>JV GIRLS</v>
      </c>
      <c r="L50" s="162">
        <f t="shared" si="1"/>
        <v>23</v>
      </c>
      <c r="M50" s="71"/>
      <c r="N50" s="51">
        <v>31</v>
      </c>
      <c r="O50" s="24">
        <v>2</v>
      </c>
    </row>
    <row r="51" spans="1:15" ht="14.25" customHeight="1">
      <c r="A51" s="104"/>
      <c r="B51" s="105"/>
      <c r="C51" s="105"/>
      <c r="D51" s="106"/>
      <c r="E51" s="106"/>
      <c r="F51" s="106">
        <v>847</v>
      </c>
      <c r="G51" s="77" t="str">
        <f>+VLOOKUP(F51,Participants!$A$1:$F$798,2,FALSE)</f>
        <v>Olivia Clauss</v>
      </c>
      <c r="H51" s="77" t="str">
        <f>+VLOOKUP(F51,Participants!$A$1:$F$798,4,FALSE)</f>
        <v>GRE</v>
      </c>
      <c r="I51" s="77" t="str">
        <f>+VLOOKUP(F51,Participants!$A$1:$F$798,5,FALSE)</f>
        <v>F</v>
      </c>
      <c r="J51" s="77">
        <f>+VLOOKUP(F51,Participants!$A$1:$F$798,3,FALSE)</f>
        <v>6</v>
      </c>
      <c r="K51" s="12" t="str">
        <f>+VLOOKUP(F51,Participants!$A$1:$G$798,7,FALSE)</f>
        <v>JV GIRLS</v>
      </c>
      <c r="L51" s="162">
        <f t="shared" si="1"/>
        <v>24</v>
      </c>
      <c r="M51" s="77"/>
      <c r="N51" s="108">
        <v>30</v>
      </c>
      <c r="O51" s="24">
        <v>7</v>
      </c>
    </row>
    <row r="52" spans="1:15" ht="14.25" customHeight="1">
      <c r="A52" s="109"/>
      <c r="B52" s="110"/>
      <c r="C52" s="110"/>
      <c r="D52" s="111"/>
      <c r="E52" s="111"/>
      <c r="F52" s="106">
        <v>971</v>
      </c>
      <c r="G52" s="77" t="str">
        <f>+VLOOKUP(F52,Participants!$A$1:$F$798,2,FALSE)</f>
        <v>Redd Rainey</v>
      </c>
      <c r="H52" s="77" t="str">
        <f>+VLOOKUP(F52,Participants!$A$1:$F$798,4,FALSE)</f>
        <v>CDT</v>
      </c>
      <c r="I52" s="77" t="str">
        <f>+VLOOKUP(F52,Participants!$A$1:$F$798,5,FALSE)</f>
        <v>F</v>
      </c>
      <c r="J52" s="77">
        <f>+VLOOKUP(F52,Participants!$A$1:$F$798,3,FALSE)</f>
        <v>5</v>
      </c>
      <c r="K52" s="12" t="str">
        <f>+VLOOKUP(F52,Participants!$A$1:$G$798,7,FALSE)</f>
        <v>JV GIRLS</v>
      </c>
      <c r="L52" s="162">
        <f t="shared" si="1"/>
        <v>25</v>
      </c>
      <c r="M52" s="77"/>
      <c r="N52" s="108">
        <v>29</v>
      </c>
      <c r="O52" s="24">
        <v>6</v>
      </c>
    </row>
    <row r="53" spans="1:15" ht="14.25" customHeight="1">
      <c r="A53" s="104"/>
      <c r="B53" s="105"/>
      <c r="C53" s="105"/>
      <c r="D53" s="106"/>
      <c r="E53" s="106"/>
      <c r="F53" s="111">
        <v>888</v>
      </c>
      <c r="G53" s="71" t="str">
        <f>+VLOOKUP(F53,Participants!$A$1:$F$798,2,FALSE)</f>
        <v>Heidi Surlow</v>
      </c>
      <c r="H53" s="71" t="str">
        <f>+VLOOKUP(F53,Participants!$A$1:$F$798,4,FALSE)</f>
        <v>AGS</v>
      </c>
      <c r="I53" s="71" t="str">
        <f>+VLOOKUP(F53,Participants!$A$1:$F$798,5,FALSE)</f>
        <v>F</v>
      </c>
      <c r="J53" s="71">
        <f>+VLOOKUP(F53,Participants!$A$1:$F$798,3,FALSE)</f>
        <v>5</v>
      </c>
      <c r="K53" s="12" t="str">
        <f>+VLOOKUP(F53,Participants!$A$1:$G$798,7,FALSE)</f>
        <v>JV GIRLS</v>
      </c>
      <c r="L53" s="162">
        <f t="shared" si="1"/>
        <v>26</v>
      </c>
      <c r="M53" s="71"/>
      <c r="N53" s="51">
        <v>29</v>
      </c>
      <c r="O53" s="24">
        <v>5</v>
      </c>
    </row>
    <row r="54" spans="1:15" ht="14.25" customHeight="1">
      <c r="A54" s="109"/>
      <c r="B54" s="110"/>
      <c r="C54" s="110"/>
      <c r="D54" s="111"/>
      <c r="E54" s="111"/>
      <c r="F54" s="111">
        <v>962</v>
      </c>
      <c r="G54" s="71" t="str">
        <f>+VLOOKUP(F54,Participants!$A$1:$F$798,2,FALSE)</f>
        <v>Abbett Madison</v>
      </c>
      <c r="H54" s="71" t="str">
        <f>+VLOOKUP(F54,Participants!$A$1:$F$798,4,FALSE)</f>
        <v>CDT</v>
      </c>
      <c r="I54" s="71" t="str">
        <f>+VLOOKUP(F54,Participants!$A$1:$F$798,5,FALSE)</f>
        <v>F</v>
      </c>
      <c r="J54" s="71">
        <f>+VLOOKUP(F54,Participants!$A$1:$F$798,3,FALSE)</f>
        <v>5</v>
      </c>
      <c r="K54" s="12" t="str">
        <f>+VLOOKUP(F54,Participants!$A$1:$G$798,7,FALSE)</f>
        <v>JV GIRLS</v>
      </c>
      <c r="L54" s="162">
        <f t="shared" si="1"/>
        <v>27</v>
      </c>
      <c r="M54" s="71"/>
      <c r="N54" s="51">
        <v>28</v>
      </c>
      <c r="O54" s="24">
        <v>9</v>
      </c>
    </row>
    <row r="55" spans="1:15" ht="14.25" customHeight="1">
      <c r="A55" s="104"/>
      <c r="B55" s="105"/>
      <c r="C55" s="105"/>
      <c r="D55" s="106"/>
      <c r="E55" s="106"/>
      <c r="F55" s="111">
        <v>739</v>
      </c>
      <c r="G55" s="71" t="str">
        <f>+VLOOKUP(F55,Participants!$A$1:$F$798,2,FALSE)</f>
        <v>Sophia Colangelo</v>
      </c>
      <c r="H55" s="71" t="str">
        <f>+VLOOKUP(F55,Participants!$A$1:$F$798,4,FALSE)</f>
        <v>KIL</v>
      </c>
      <c r="I55" s="71" t="str">
        <f>+VLOOKUP(F55,Participants!$A$1:$F$798,5,FALSE)</f>
        <v>F</v>
      </c>
      <c r="J55" s="71">
        <f>+VLOOKUP(F55,Participants!$A$1:$F$798,3,FALSE)</f>
        <v>5</v>
      </c>
      <c r="K55" s="12" t="str">
        <f>+VLOOKUP(F55,Participants!$A$1:$G$798,7,FALSE)</f>
        <v>JV GIRLS</v>
      </c>
      <c r="L55" s="162">
        <f t="shared" si="1"/>
        <v>28</v>
      </c>
      <c r="M55" s="71"/>
      <c r="N55" s="51">
        <v>27</v>
      </c>
      <c r="O55" s="24">
        <v>0</v>
      </c>
    </row>
    <row r="56" spans="1:15" ht="14.25" customHeight="1">
      <c r="A56" s="109"/>
      <c r="B56" s="110"/>
      <c r="C56" s="110"/>
      <c r="D56" s="111"/>
      <c r="E56" s="111"/>
      <c r="F56" s="111">
        <v>935</v>
      </c>
      <c r="G56" s="71" t="str">
        <f>+VLOOKUP(F56,Participants!$A$1:$F$798,2,FALSE)</f>
        <v>LoPresti Amelia</v>
      </c>
      <c r="H56" s="71" t="str">
        <f>+VLOOKUP(F56,Participants!$A$1:$F$798,4,FALSE)</f>
        <v>CDT</v>
      </c>
      <c r="I56" s="71" t="str">
        <f>+VLOOKUP(F56,Participants!$A$1:$F$798,5,FALSE)</f>
        <v>F</v>
      </c>
      <c r="J56" s="71">
        <f>+VLOOKUP(F56,Participants!$A$1:$F$798,3,FALSE)</f>
        <v>5</v>
      </c>
      <c r="K56" s="12" t="str">
        <f>+VLOOKUP(F56,Participants!$A$1:$G$798,7,FALSE)</f>
        <v>JV GIRLS</v>
      </c>
      <c r="L56" s="162">
        <f t="shared" si="1"/>
        <v>29</v>
      </c>
      <c r="M56" s="71"/>
      <c r="N56" s="51">
        <v>23</v>
      </c>
      <c r="O56" s="24">
        <v>9</v>
      </c>
    </row>
    <row r="57" spans="1:15" ht="14.25" customHeight="1">
      <c r="A57" s="104"/>
      <c r="B57" s="105"/>
      <c r="C57" s="105"/>
      <c r="D57" s="106"/>
      <c r="E57" s="106"/>
      <c r="F57" s="106">
        <v>736</v>
      </c>
      <c r="G57" s="77" t="str">
        <f>+VLOOKUP(F57,Participants!$A$1:$F$798,2,FALSE)</f>
        <v>Nora Narwold</v>
      </c>
      <c r="H57" s="77" t="str">
        <f>+VLOOKUP(F57,Participants!$A$1:$F$798,4,FALSE)</f>
        <v>KIL</v>
      </c>
      <c r="I57" s="77" t="str">
        <f>+VLOOKUP(F57,Participants!$A$1:$F$798,5,FALSE)</f>
        <v>F</v>
      </c>
      <c r="J57" s="77">
        <f>+VLOOKUP(F57,Participants!$A$1:$F$798,3,FALSE)</f>
        <v>5</v>
      </c>
      <c r="K57" s="12" t="str">
        <f>+VLOOKUP(F57,Participants!$A$1:$G$798,7,FALSE)</f>
        <v>JV GIRLS</v>
      </c>
      <c r="L57" s="162">
        <f t="shared" si="1"/>
        <v>30</v>
      </c>
      <c r="M57" s="77"/>
      <c r="N57" s="108">
        <v>23</v>
      </c>
      <c r="O57" s="24">
        <v>0</v>
      </c>
    </row>
    <row r="58" spans="1:15" ht="14.25" customHeight="1">
      <c r="A58" s="109"/>
      <c r="B58" s="110"/>
      <c r="C58" s="110"/>
      <c r="D58" s="111"/>
      <c r="E58" s="111"/>
      <c r="F58" s="111">
        <v>732</v>
      </c>
      <c r="G58" s="71" t="str">
        <f>+VLOOKUP(F58,Participants!$A$1:$F$798,2,FALSE)</f>
        <v>Olivia Menz</v>
      </c>
      <c r="H58" s="71" t="str">
        <f>+VLOOKUP(F58,Participants!$A$1:$F$798,4,FALSE)</f>
        <v>KIL</v>
      </c>
      <c r="I58" s="71" t="str">
        <f>+VLOOKUP(F58,Participants!$A$1:$F$798,5,FALSE)</f>
        <v>F</v>
      </c>
      <c r="J58" s="71">
        <f>+VLOOKUP(F58,Participants!$A$1:$F$798,3,FALSE)</f>
        <v>5</v>
      </c>
      <c r="K58" s="12" t="str">
        <f>+VLOOKUP(F58,Participants!$A$1:$G$798,7,FALSE)</f>
        <v>JV GIRLS</v>
      </c>
      <c r="L58" s="162">
        <f t="shared" si="1"/>
        <v>31</v>
      </c>
      <c r="M58" s="71"/>
      <c r="N58" s="51">
        <v>22</v>
      </c>
      <c r="O58" s="24">
        <v>10</v>
      </c>
    </row>
    <row r="59" spans="1:15" ht="14.25" customHeight="1">
      <c r="A59" s="104"/>
      <c r="B59" s="105"/>
      <c r="C59" s="105"/>
      <c r="D59" s="106"/>
      <c r="E59" s="106"/>
      <c r="F59" s="111">
        <v>846</v>
      </c>
      <c r="G59" s="71" t="str">
        <f>+VLOOKUP(F59,Participants!$A$1:$F$798,2,FALSE)</f>
        <v>Chloe Boosel</v>
      </c>
      <c r="H59" s="71" t="str">
        <f>+VLOOKUP(F59,Participants!$A$1:$F$798,4,FALSE)</f>
        <v>GRE</v>
      </c>
      <c r="I59" s="71" t="str">
        <f>+VLOOKUP(F59,Participants!$A$1:$F$798,5,FALSE)</f>
        <v>F</v>
      </c>
      <c r="J59" s="71">
        <f>+VLOOKUP(F59,Participants!$A$1:$F$798,3,FALSE)</f>
        <v>5</v>
      </c>
      <c r="K59" s="12" t="str">
        <f>+VLOOKUP(F59,Participants!$A$1:$G$798,7,FALSE)</f>
        <v>JV GIRLS</v>
      </c>
      <c r="L59" s="162">
        <f t="shared" si="1"/>
        <v>32</v>
      </c>
      <c r="M59" s="71"/>
      <c r="N59" s="51">
        <v>21</v>
      </c>
      <c r="O59" s="24">
        <v>11</v>
      </c>
    </row>
    <row r="60" spans="1:15" ht="14.25" customHeight="1">
      <c r="A60" s="109"/>
      <c r="B60" s="110"/>
      <c r="C60" s="110"/>
      <c r="D60" s="111"/>
      <c r="E60" s="111"/>
      <c r="F60" s="106">
        <v>848</v>
      </c>
      <c r="G60" s="77" t="str">
        <f>+VLOOKUP(F60,Participants!$A$1:$F$798,2,FALSE)</f>
        <v>GiGi Shay</v>
      </c>
      <c r="H60" s="77" t="str">
        <f>+VLOOKUP(F60,Participants!$A$1:$F$798,4,FALSE)</f>
        <v>GRE</v>
      </c>
      <c r="I60" s="77" t="str">
        <f>+VLOOKUP(F60,Participants!$A$1:$F$798,5,FALSE)</f>
        <v>F</v>
      </c>
      <c r="J60" s="77">
        <f>+VLOOKUP(F60,Participants!$A$1:$F$798,3,FALSE)</f>
        <v>5</v>
      </c>
      <c r="K60" s="12" t="str">
        <f>+VLOOKUP(F60,Participants!$A$1:$G$798,7,FALSE)</f>
        <v>JV GIRLS</v>
      </c>
      <c r="L60" s="162">
        <f t="shared" si="1"/>
        <v>33</v>
      </c>
      <c r="M60" s="77"/>
      <c r="N60" s="108">
        <v>21</v>
      </c>
      <c r="O60" s="24">
        <v>1</v>
      </c>
    </row>
    <row r="61" spans="1:15" ht="14.25" customHeight="1">
      <c r="A61" s="104"/>
      <c r="B61" s="105"/>
      <c r="C61" s="105"/>
      <c r="D61" s="106"/>
      <c r="E61" s="106"/>
      <c r="F61" s="111">
        <v>738</v>
      </c>
      <c r="G61" s="71" t="str">
        <f>+VLOOKUP(F61,Participants!$A$1:$F$798,2,FALSE)</f>
        <v>Olivia Colangelo</v>
      </c>
      <c r="H61" s="71" t="str">
        <f>+VLOOKUP(F61,Participants!$A$1:$F$798,4,FALSE)</f>
        <v>KIL</v>
      </c>
      <c r="I61" s="71" t="str">
        <f>+VLOOKUP(F61,Participants!$A$1:$F$798,5,FALSE)</f>
        <v>F</v>
      </c>
      <c r="J61" s="71">
        <f>+VLOOKUP(F61,Participants!$A$1:$F$798,3,FALSE)</f>
        <v>5</v>
      </c>
      <c r="K61" s="12" t="str">
        <f>+VLOOKUP(F61,Participants!$A$1:$G$798,7,FALSE)</f>
        <v>JV GIRLS</v>
      </c>
      <c r="L61" s="162">
        <f t="shared" si="1"/>
        <v>34</v>
      </c>
      <c r="M61" s="71"/>
      <c r="N61" s="108">
        <v>19</v>
      </c>
      <c r="O61" s="24">
        <v>3</v>
      </c>
    </row>
    <row r="62" spans="1:15" ht="14.25" customHeight="1">
      <c r="A62" s="109"/>
      <c r="B62" s="110"/>
      <c r="C62" s="110"/>
      <c r="D62" s="111"/>
      <c r="E62" s="111"/>
      <c r="F62" s="106">
        <v>748</v>
      </c>
      <c r="G62" s="77" t="str">
        <f>+VLOOKUP(F62,Participants!$A$1:$F$798,2,FALSE)</f>
        <v>Rowan Mondi</v>
      </c>
      <c r="H62" s="77" t="str">
        <f>+VLOOKUP(F62,Participants!$A$1:$F$798,4,FALSE)</f>
        <v>KIL</v>
      </c>
      <c r="I62" s="77" t="str">
        <f>+VLOOKUP(F62,Participants!$A$1:$F$798,5,FALSE)</f>
        <v>F</v>
      </c>
      <c r="J62" s="77">
        <f>+VLOOKUP(F62,Participants!$A$1:$F$798,3,FALSE)</f>
        <v>5</v>
      </c>
      <c r="K62" s="12" t="str">
        <f>+VLOOKUP(F62,Participants!$A$1:$G$798,7,FALSE)</f>
        <v>JV GIRLS</v>
      </c>
      <c r="L62" s="162">
        <f t="shared" si="1"/>
        <v>35</v>
      </c>
      <c r="M62" s="77"/>
      <c r="N62" s="51">
        <v>11</v>
      </c>
      <c r="O62" s="24">
        <v>9</v>
      </c>
    </row>
    <row r="63" spans="1:15" ht="14.25" customHeight="1">
      <c r="A63" s="109"/>
      <c r="B63" s="110"/>
      <c r="C63" s="110"/>
      <c r="D63" s="111"/>
      <c r="E63" s="111"/>
      <c r="F63" s="106"/>
      <c r="G63" s="77"/>
      <c r="H63" s="77"/>
      <c r="I63" s="77"/>
      <c r="J63" s="77"/>
      <c r="K63" s="12"/>
      <c r="L63" s="107"/>
      <c r="M63" s="77"/>
      <c r="N63" s="51"/>
      <c r="O63" s="24"/>
    </row>
    <row r="64" spans="1:15" ht="14.25" customHeight="1">
      <c r="A64" s="104"/>
      <c r="B64" s="105"/>
      <c r="C64" s="105"/>
      <c r="D64" s="106"/>
      <c r="E64" s="106"/>
      <c r="F64" s="106">
        <v>1448</v>
      </c>
      <c r="G64" s="77" t="str">
        <f>+VLOOKUP(F64,Participants!$A$1:$F$798,2,FALSE)</f>
        <v>Trey Arlen Moses</v>
      </c>
      <c r="H64" s="77" t="str">
        <f>+VLOOKUP(F64,Participants!$A$1:$F$798,4,FALSE)</f>
        <v>SSPP</v>
      </c>
      <c r="I64" s="77" t="str">
        <f>+VLOOKUP(F64,Participants!$A$1:$F$798,5,FALSE)</f>
        <v>M</v>
      </c>
      <c r="J64" s="77">
        <f>+VLOOKUP(F64,Participants!$A$1:$F$798,3,FALSE)</f>
        <v>8</v>
      </c>
      <c r="K64" s="12" t="str">
        <f>+VLOOKUP(F64,Participants!$A$1:$G$798,7,FALSE)</f>
        <v>VARSITY BOYS</v>
      </c>
      <c r="L64" s="107">
        <v>1</v>
      </c>
      <c r="M64" s="77">
        <v>10</v>
      </c>
      <c r="N64" s="108">
        <v>105</v>
      </c>
      <c r="O64" s="24">
        <v>11</v>
      </c>
    </row>
    <row r="65" spans="1:15" ht="14.25" customHeight="1">
      <c r="A65" s="109"/>
      <c r="B65" s="110"/>
      <c r="C65" s="110"/>
      <c r="D65" s="111"/>
      <c r="E65" s="111"/>
      <c r="F65" s="106">
        <v>1392</v>
      </c>
      <c r="G65" s="77" t="str">
        <f>+VLOOKUP(F65,Participants!$A$1:$F$798,2,FALSE)</f>
        <v>Erik Lindenfelser</v>
      </c>
      <c r="H65" s="77" t="str">
        <f>+VLOOKUP(F65,Participants!$A$1:$F$798,4,FALSE)</f>
        <v>BFS</v>
      </c>
      <c r="I65" s="77" t="str">
        <f>+VLOOKUP(F65,Participants!$A$1:$F$798,5,FALSE)</f>
        <v>M</v>
      </c>
      <c r="J65" s="77">
        <f>+VLOOKUP(F65,Participants!$A$1:$F$798,3,FALSE)</f>
        <v>8</v>
      </c>
      <c r="K65" s="12" t="str">
        <f>+VLOOKUP(F65,Participants!$A$1:$G$798,7,FALSE)</f>
        <v>VARSITY BOYS</v>
      </c>
      <c r="L65" s="162">
        <f>L64+1</f>
        <v>2</v>
      </c>
      <c r="M65" s="77">
        <v>8</v>
      </c>
      <c r="N65" s="108">
        <v>85</v>
      </c>
      <c r="O65" s="24">
        <v>9</v>
      </c>
    </row>
    <row r="66" spans="1:15" ht="14.25" customHeight="1">
      <c r="A66" s="104"/>
      <c r="B66" s="105"/>
      <c r="C66" s="105"/>
      <c r="D66" s="106"/>
      <c r="E66" s="106"/>
      <c r="F66" s="106">
        <v>617</v>
      </c>
      <c r="G66" s="77" t="str">
        <f>+VLOOKUP(F66,Participants!$A$1:$F$798,2,FALSE)</f>
        <v>Jack Kandravy</v>
      </c>
      <c r="H66" s="77" t="str">
        <f>+VLOOKUP(F66,Participants!$A$1:$F$798,4,FALSE)</f>
        <v>BTA</v>
      </c>
      <c r="I66" s="77" t="str">
        <f>+VLOOKUP(F66,Participants!$A$1:$F$798,5,FALSE)</f>
        <v>M</v>
      </c>
      <c r="J66" s="77">
        <f>+VLOOKUP(F66,Participants!$A$1:$F$798,3,FALSE)</f>
        <v>8</v>
      </c>
      <c r="K66" s="12" t="str">
        <f>+VLOOKUP(F66,Participants!$A$1:$G$798,7,FALSE)</f>
        <v>VARSITY BOYS</v>
      </c>
      <c r="L66" s="162">
        <f t="shared" ref="L66:L88" si="2">L65+1</f>
        <v>3</v>
      </c>
      <c r="M66" s="77">
        <v>6</v>
      </c>
      <c r="N66" s="108">
        <v>82</v>
      </c>
      <c r="O66" s="24">
        <v>4</v>
      </c>
    </row>
    <row r="67" spans="1:15" ht="14.25" customHeight="1">
      <c r="A67" s="109"/>
      <c r="B67" s="110"/>
      <c r="C67" s="110"/>
      <c r="D67" s="111"/>
      <c r="E67" s="111"/>
      <c r="F67" s="111">
        <v>680</v>
      </c>
      <c r="G67" s="71" t="str">
        <f>+VLOOKUP(F67,Participants!$A$1:$F$798,2,FALSE)</f>
        <v>Jeremy Lichtenwalter</v>
      </c>
      <c r="H67" s="71" t="str">
        <f>+VLOOKUP(F67,Participants!$A$1:$F$798,4,FALSE)</f>
        <v>KIL</v>
      </c>
      <c r="I67" s="71" t="str">
        <f>+VLOOKUP(F67,Participants!$A$1:$F$798,5,FALSE)</f>
        <v>M</v>
      </c>
      <c r="J67" s="71">
        <f>+VLOOKUP(F67,Participants!$A$1:$F$798,3,FALSE)</f>
        <v>8</v>
      </c>
      <c r="K67" s="12" t="str">
        <f>+VLOOKUP(F67,Participants!$A$1:$G$798,7,FALSE)</f>
        <v>VARSITY BOYS</v>
      </c>
      <c r="L67" s="162">
        <f t="shared" si="2"/>
        <v>4</v>
      </c>
      <c r="M67" s="71">
        <v>5</v>
      </c>
      <c r="N67" s="51">
        <v>74</v>
      </c>
      <c r="O67" s="24">
        <v>2</v>
      </c>
    </row>
    <row r="68" spans="1:15" ht="14.25" customHeight="1">
      <c r="A68" s="104"/>
      <c r="B68" s="105"/>
      <c r="C68" s="105"/>
      <c r="D68" s="106"/>
      <c r="E68" s="106"/>
      <c r="F68" s="111">
        <v>883</v>
      </c>
      <c r="G68" s="71" t="str">
        <f>+VLOOKUP(F68,Participants!$A$1:$F$798,2,FALSE)</f>
        <v>Alexander Smith</v>
      </c>
      <c r="H68" s="71" t="str">
        <f>+VLOOKUP(F68,Participants!$A$1:$F$798,4,FALSE)</f>
        <v>AGS</v>
      </c>
      <c r="I68" s="71" t="str">
        <f>+VLOOKUP(F68,Participants!$A$1:$F$798,5,FALSE)</f>
        <v>M</v>
      </c>
      <c r="J68" s="71">
        <f>+VLOOKUP(F68,Participants!$A$1:$F$798,3,FALSE)</f>
        <v>8</v>
      </c>
      <c r="K68" s="12" t="str">
        <f>+VLOOKUP(F68,Participants!$A$1:$G$798,7,FALSE)</f>
        <v>VARSITY BOYS</v>
      </c>
      <c r="L68" s="162">
        <f t="shared" si="2"/>
        <v>5</v>
      </c>
      <c r="M68" s="71">
        <v>4</v>
      </c>
      <c r="N68" s="51">
        <v>71</v>
      </c>
      <c r="O68" s="24">
        <v>10</v>
      </c>
    </row>
    <row r="69" spans="1:15" ht="14.25" customHeight="1">
      <c r="A69" s="109"/>
      <c r="B69" s="110"/>
      <c r="C69" s="110"/>
      <c r="D69" s="111"/>
      <c r="E69" s="111"/>
      <c r="F69" s="106">
        <v>657</v>
      </c>
      <c r="G69" s="77" t="str">
        <f>+VLOOKUP(F69,Participants!$A$1:$F$798,2,FALSE)</f>
        <v>Killian O'Halloran</v>
      </c>
      <c r="H69" s="77" t="str">
        <f>+VLOOKUP(F69,Participants!$A$1:$F$798,4,FALSE)</f>
        <v>SJS</v>
      </c>
      <c r="I69" s="77" t="str">
        <f>+VLOOKUP(F69,Participants!$A$1:$F$798,5,FALSE)</f>
        <v>M</v>
      </c>
      <c r="J69" s="77">
        <f>+VLOOKUP(F69,Participants!$A$1:$F$798,3,FALSE)</f>
        <v>8</v>
      </c>
      <c r="K69" s="12" t="str">
        <f>+VLOOKUP(F69,Participants!$A$1:$G$798,7,FALSE)</f>
        <v>VARSITY BOYS</v>
      </c>
      <c r="L69" s="162">
        <f t="shared" si="2"/>
        <v>6</v>
      </c>
      <c r="M69" s="77">
        <v>3</v>
      </c>
      <c r="N69" s="108">
        <v>68</v>
      </c>
      <c r="O69" s="24">
        <v>3</v>
      </c>
    </row>
    <row r="70" spans="1:15" ht="14.25" customHeight="1">
      <c r="A70" s="104"/>
      <c r="B70" s="105"/>
      <c r="C70" s="105"/>
      <c r="D70" s="106"/>
      <c r="E70" s="106"/>
      <c r="F70" s="111">
        <v>885</v>
      </c>
      <c r="G70" s="71" t="str">
        <f>+VLOOKUP(F70,Participants!$A$1:$F$798,2,FALSE)</f>
        <v>Jeremy Ye</v>
      </c>
      <c r="H70" s="71" t="str">
        <f>+VLOOKUP(F70,Participants!$A$1:$F$798,4,FALSE)</f>
        <v>AGS</v>
      </c>
      <c r="I70" s="71" t="str">
        <f>+VLOOKUP(F70,Participants!$A$1:$F$798,5,FALSE)</f>
        <v>M</v>
      </c>
      <c r="J70" s="71">
        <f>+VLOOKUP(F70,Participants!$A$1:$F$798,3,FALSE)</f>
        <v>7</v>
      </c>
      <c r="K70" s="12" t="str">
        <f>+VLOOKUP(F70,Participants!$A$1:$G$798,7,FALSE)</f>
        <v>VARSITY BOYS</v>
      </c>
      <c r="L70" s="162">
        <f t="shared" si="2"/>
        <v>7</v>
      </c>
      <c r="M70" s="71">
        <v>2</v>
      </c>
      <c r="N70" s="51">
        <v>67</v>
      </c>
      <c r="O70" s="24">
        <v>7</v>
      </c>
    </row>
    <row r="71" spans="1:15" ht="14.25" customHeight="1">
      <c r="A71" s="109"/>
      <c r="B71" s="110"/>
      <c r="C71" s="110"/>
      <c r="D71" s="111"/>
      <c r="E71" s="111"/>
      <c r="F71" s="111">
        <v>697</v>
      </c>
      <c r="G71" s="71" t="str">
        <f>+VLOOKUP(F71,Participants!$A$1:$F$798,2,FALSE)</f>
        <v>Matteo Misiti</v>
      </c>
      <c r="H71" s="71" t="str">
        <f>+VLOOKUP(F71,Participants!$A$1:$F$798,4,FALSE)</f>
        <v>KIL</v>
      </c>
      <c r="I71" s="71" t="str">
        <f>+VLOOKUP(F71,Participants!$A$1:$F$798,5,FALSE)</f>
        <v>M</v>
      </c>
      <c r="J71" s="71">
        <f>+VLOOKUP(F71,Participants!$A$1:$F$798,3,FALSE)</f>
        <v>8</v>
      </c>
      <c r="K71" s="12" t="str">
        <f>+VLOOKUP(F71,Participants!$A$1:$G$798,7,FALSE)</f>
        <v>VARSITY BOYS</v>
      </c>
      <c r="L71" s="162">
        <f t="shared" si="2"/>
        <v>8</v>
      </c>
      <c r="M71" s="71">
        <v>1</v>
      </c>
      <c r="N71" s="51">
        <v>66</v>
      </c>
      <c r="O71" s="24">
        <v>10</v>
      </c>
    </row>
    <row r="72" spans="1:15" ht="14.25" customHeight="1">
      <c r="A72" s="104"/>
      <c r="B72" s="105"/>
      <c r="C72" s="105"/>
      <c r="D72" s="106"/>
      <c r="E72" s="106"/>
      <c r="F72" s="106">
        <v>1421</v>
      </c>
      <c r="G72" s="77" t="str">
        <f>+VLOOKUP(F72,Participants!$A$1:$F$798,2,FALSE)</f>
        <v>Dominic Dixon</v>
      </c>
      <c r="H72" s="77" t="str">
        <f>+VLOOKUP(F72,Participants!$A$1:$F$798,4,FALSE)</f>
        <v>BFS</v>
      </c>
      <c r="I72" s="77" t="str">
        <f>+VLOOKUP(F72,Participants!$A$1:$F$798,5,FALSE)</f>
        <v>M</v>
      </c>
      <c r="J72" s="77">
        <f>+VLOOKUP(F72,Participants!$A$1:$F$798,3,FALSE)</f>
        <v>8</v>
      </c>
      <c r="K72" s="12" t="str">
        <f>+VLOOKUP(F72,Participants!$A$1:$G$798,7,FALSE)</f>
        <v>VARSITY BOYS</v>
      </c>
      <c r="L72" s="162">
        <f t="shared" si="2"/>
        <v>9</v>
      </c>
      <c r="M72" s="77"/>
      <c r="N72" s="108">
        <v>65</v>
      </c>
      <c r="O72" s="24">
        <v>6</v>
      </c>
    </row>
    <row r="73" spans="1:15" ht="14.25" customHeight="1">
      <c r="A73" s="109"/>
      <c r="B73" s="110"/>
      <c r="C73" s="110"/>
      <c r="D73" s="111"/>
      <c r="E73" s="111"/>
      <c r="F73" s="106">
        <v>879</v>
      </c>
      <c r="G73" s="77" t="str">
        <f>+VLOOKUP(F73,Participants!$A$1:$F$798,2,FALSE)</f>
        <v>Dean Douglass</v>
      </c>
      <c r="H73" s="77" t="str">
        <f>+VLOOKUP(F73,Participants!$A$1:$F$798,4,FALSE)</f>
        <v>AGS</v>
      </c>
      <c r="I73" s="77" t="str">
        <f>+VLOOKUP(F73,Participants!$A$1:$F$798,5,FALSE)</f>
        <v>M</v>
      </c>
      <c r="J73" s="77">
        <f>+VLOOKUP(F73,Participants!$A$1:$F$798,3,FALSE)</f>
        <v>7</v>
      </c>
      <c r="K73" s="12" t="str">
        <f>+VLOOKUP(F73,Participants!$A$1:$G$798,7,FALSE)</f>
        <v>VARSITY BOYS</v>
      </c>
      <c r="L73" s="162">
        <f t="shared" si="2"/>
        <v>10</v>
      </c>
      <c r="M73" s="77"/>
      <c r="N73" s="108">
        <v>63</v>
      </c>
      <c r="O73" s="24">
        <v>5</v>
      </c>
    </row>
    <row r="74" spans="1:15" ht="14.25" customHeight="1">
      <c r="A74" s="104"/>
      <c r="B74" s="105"/>
      <c r="C74" s="105"/>
      <c r="D74" s="106"/>
      <c r="E74" s="106"/>
      <c r="F74" s="111">
        <v>614</v>
      </c>
      <c r="G74" s="71" t="str">
        <f>+VLOOKUP(F74,Participants!$A$1:$F$798,2,FALSE)</f>
        <v>Jacob Bridgeman</v>
      </c>
      <c r="H74" s="71" t="str">
        <f>+VLOOKUP(F74,Participants!$A$1:$F$798,4,FALSE)</f>
        <v>BTA</v>
      </c>
      <c r="I74" s="71" t="str">
        <f>+VLOOKUP(F74,Participants!$A$1:$F$798,5,FALSE)</f>
        <v>M</v>
      </c>
      <c r="J74" s="71">
        <f>+VLOOKUP(F74,Participants!$A$1:$F$798,3,FALSE)</f>
        <v>8</v>
      </c>
      <c r="K74" s="12" t="str">
        <f>+VLOOKUP(F74,Participants!$A$1:$G$798,7,FALSE)</f>
        <v>VARSITY BOYS</v>
      </c>
      <c r="L74" s="162">
        <f t="shared" si="2"/>
        <v>11</v>
      </c>
      <c r="M74" s="71"/>
      <c r="N74" s="51">
        <v>61</v>
      </c>
      <c r="O74" s="24">
        <v>9</v>
      </c>
    </row>
    <row r="75" spans="1:15" ht="14.25" customHeight="1">
      <c r="A75" s="109"/>
      <c r="B75" s="110"/>
      <c r="C75" s="110"/>
      <c r="D75" s="111"/>
      <c r="E75" s="111"/>
      <c r="F75" s="106">
        <v>1386</v>
      </c>
      <c r="G75" s="77" t="str">
        <f>+VLOOKUP(F75,Participants!$A$1:$F$798,2,FALSE)</f>
        <v>Jack Davison</v>
      </c>
      <c r="H75" s="77" t="str">
        <f>+VLOOKUP(F75,Participants!$A$1:$F$798,4,FALSE)</f>
        <v>BFS</v>
      </c>
      <c r="I75" s="77" t="str">
        <f>+VLOOKUP(F75,Participants!$A$1:$F$798,5,FALSE)</f>
        <v>M</v>
      </c>
      <c r="J75" s="77">
        <f>+VLOOKUP(F75,Participants!$A$1:$F$798,3,FALSE)</f>
        <v>7</v>
      </c>
      <c r="K75" s="12" t="str">
        <f>+VLOOKUP(F75,Participants!$A$1:$G$798,7,FALSE)</f>
        <v>VARSITY BOYS</v>
      </c>
      <c r="L75" s="162">
        <f t="shared" si="2"/>
        <v>12</v>
      </c>
      <c r="M75" s="77"/>
      <c r="N75" s="108">
        <v>61</v>
      </c>
      <c r="O75" s="24">
        <v>5</v>
      </c>
    </row>
    <row r="76" spans="1:15" ht="14.25" customHeight="1">
      <c r="A76" s="104"/>
      <c r="B76" s="105"/>
      <c r="C76" s="105"/>
      <c r="D76" s="106"/>
      <c r="E76" s="106"/>
      <c r="F76" s="106">
        <v>859</v>
      </c>
      <c r="G76" s="77" t="str">
        <f>+VLOOKUP(F76,Participants!$A$1:$F$798,2,FALSE)</f>
        <v>Jacob Birchok</v>
      </c>
      <c r="H76" s="77" t="str">
        <f>+VLOOKUP(F76,Participants!$A$1:$F$798,4,FALSE)</f>
        <v>GRE</v>
      </c>
      <c r="I76" s="77" t="str">
        <f>+VLOOKUP(F76,Participants!$A$1:$F$798,5,FALSE)</f>
        <v>M</v>
      </c>
      <c r="J76" s="77">
        <f>+VLOOKUP(F76,Participants!$A$1:$F$798,3,FALSE)</f>
        <v>7</v>
      </c>
      <c r="K76" s="12" t="str">
        <f>+VLOOKUP(F76,Participants!$A$1:$G$798,7,FALSE)</f>
        <v>VARSITY BOYS</v>
      </c>
      <c r="L76" s="162">
        <f t="shared" si="2"/>
        <v>13</v>
      </c>
      <c r="M76" s="77"/>
      <c r="N76" s="108">
        <v>58</v>
      </c>
      <c r="O76" s="24">
        <v>7</v>
      </c>
    </row>
    <row r="77" spans="1:15" ht="14.25" customHeight="1">
      <c r="A77" s="109"/>
      <c r="B77" s="110"/>
      <c r="C77" s="110"/>
      <c r="D77" s="111"/>
      <c r="E77" s="111"/>
      <c r="F77" s="111">
        <v>955</v>
      </c>
      <c r="G77" s="71" t="str">
        <f>+VLOOKUP(F77,Participants!$A$1:$F$798,2,FALSE)</f>
        <v>Cooper John</v>
      </c>
      <c r="H77" s="71" t="str">
        <f>+VLOOKUP(F77,Participants!$A$1:$F$798,4,FALSE)</f>
        <v>CDT</v>
      </c>
      <c r="I77" s="71" t="str">
        <f>+VLOOKUP(F77,Participants!$A$1:$F$798,5,FALSE)</f>
        <v>M</v>
      </c>
      <c r="J77" s="71">
        <f>+VLOOKUP(F77,Participants!$A$1:$F$798,3,FALSE)</f>
        <v>7</v>
      </c>
      <c r="K77" s="12" t="str">
        <f>+VLOOKUP(F77,Participants!$A$1:$G$798,7,FALSE)</f>
        <v>VARSITY BOYS</v>
      </c>
      <c r="L77" s="162">
        <f t="shared" si="2"/>
        <v>14</v>
      </c>
      <c r="M77" s="71"/>
      <c r="N77" s="51">
        <v>58</v>
      </c>
      <c r="O77" s="24">
        <v>7</v>
      </c>
    </row>
    <row r="78" spans="1:15" ht="14.25" customHeight="1">
      <c r="A78" s="104"/>
      <c r="B78" s="105"/>
      <c r="C78" s="105"/>
      <c r="D78" s="106"/>
      <c r="E78" s="106"/>
      <c r="F78" s="106">
        <v>678</v>
      </c>
      <c r="G78" s="77" t="str">
        <f>+VLOOKUP(F78,Participants!$A$1:$F$798,2,FALSE)</f>
        <v>Domenic Amoruso</v>
      </c>
      <c r="H78" s="77" t="str">
        <f>+VLOOKUP(F78,Participants!$A$1:$F$798,4,FALSE)</f>
        <v>KIL</v>
      </c>
      <c r="I78" s="77" t="str">
        <f>+VLOOKUP(F78,Participants!$A$1:$F$798,5,FALSE)</f>
        <v>M</v>
      </c>
      <c r="J78" s="77">
        <f>+VLOOKUP(F78,Participants!$A$1:$F$798,3,FALSE)</f>
        <v>8</v>
      </c>
      <c r="K78" s="12" t="str">
        <f>+VLOOKUP(F78,Participants!$A$1:$G$798,7,FALSE)</f>
        <v>VARSITY BOYS</v>
      </c>
      <c r="L78" s="162">
        <f t="shared" si="2"/>
        <v>15</v>
      </c>
      <c r="M78" s="77"/>
      <c r="N78" s="108">
        <v>55</v>
      </c>
      <c r="O78" s="24">
        <v>8</v>
      </c>
    </row>
    <row r="79" spans="1:15" ht="14.25" customHeight="1">
      <c r="A79" s="109"/>
      <c r="B79" s="110"/>
      <c r="C79" s="110"/>
      <c r="D79" s="111"/>
      <c r="E79" s="111"/>
      <c r="F79" s="111">
        <v>1206</v>
      </c>
      <c r="G79" s="71" t="str">
        <f>+VLOOKUP(F79,Participants!$A$1:$F$798,2,FALSE)</f>
        <v>Linus Burchill</v>
      </c>
      <c r="H79" s="71" t="str">
        <f>+VLOOKUP(F79,Participants!$A$1:$F$798,4,FALSE)</f>
        <v>AAC</v>
      </c>
      <c r="I79" s="71" t="str">
        <f>+VLOOKUP(F79,Participants!$A$1:$F$798,5,FALSE)</f>
        <v>M</v>
      </c>
      <c r="J79" s="71">
        <f>+VLOOKUP(F79,Participants!$A$1:$F$798,3,FALSE)</f>
        <v>7</v>
      </c>
      <c r="K79" s="12" t="str">
        <f>+VLOOKUP(F79,Participants!$A$1:$G$798,7,FALSE)</f>
        <v>VARSITY BOYS</v>
      </c>
      <c r="L79" s="162">
        <f t="shared" si="2"/>
        <v>16</v>
      </c>
      <c r="M79" s="71"/>
      <c r="N79" s="51">
        <v>55</v>
      </c>
      <c r="O79" s="24">
        <v>2</v>
      </c>
    </row>
    <row r="80" spans="1:15" ht="14.25" customHeight="1">
      <c r="A80" s="104"/>
      <c r="B80" s="105"/>
      <c r="C80" s="105"/>
      <c r="D80" s="106"/>
      <c r="E80" s="106"/>
      <c r="F80" s="106">
        <v>1433</v>
      </c>
      <c r="G80" s="77" t="str">
        <f>+VLOOKUP(F80,Participants!$A$1:$F$798,2,FALSE)</f>
        <v>Vito Bianco</v>
      </c>
      <c r="H80" s="77" t="str">
        <f>+VLOOKUP(F80,Participants!$A$1:$F$798,4,FALSE)</f>
        <v>SSPP</v>
      </c>
      <c r="I80" s="77" t="str">
        <f>+VLOOKUP(F80,Participants!$A$1:$F$798,5,FALSE)</f>
        <v>M</v>
      </c>
      <c r="J80" s="77">
        <f>+VLOOKUP(F80,Participants!$A$1:$F$798,3,FALSE)</f>
        <v>7</v>
      </c>
      <c r="K80" s="12" t="str">
        <f>+VLOOKUP(F80,Participants!$A$1:$G$798,7,FALSE)</f>
        <v>VARSITY BOYS</v>
      </c>
      <c r="L80" s="162">
        <f t="shared" si="2"/>
        <v>17</v>
      </c>
      <c r="M80" s="77"/>
      <c r="N80" s="108">
        <v>54</v>
      </c>
      <c r="O80" s="24">
        <v>6</v>
      </c>
    </row>
    <row r="81" spans="1:15" ht="14.25" customHeight="1">
      <c r="A81" s="109"/>
      <c r="B81" s="110"/>
      <c r="C81" s="110"/>
      <c r="D81" s="111"/>
      <c r="E81" s="111"/>
      <c r="F81" s="111">
        <v>949</v>
      </c>
      <c r="G81" s="71" t="str">
        <f>+VLOOKUP(F81,Participants!$A$1:$F$798,2,FALSE)</f>
        <v>Lubawski Gunnar</v>
      </c>
      <c r="H81" s="71" t="str">
        <f>+VLOOKUP(F81,Participants!$A$1:$F$798,4,FALSE)</f>
        <v>CDT</v>
      </c>
      <c r="I81" s="71" t="str">
        <f>+VLOOKUP(F81,Participants!$A$1:$F$798,5,FALSE)</f>
        <v>M</v>
      </c>
      <c r="J81" s="71">
        <f>+VLOOKUP(F81,Participants!$A$1:$F$798,3,FALSE)</f>
        <v>7</v>
      </c>
      <c r="K81" s="12" t="str">
        <f>+VLOOKUP(F81,Participants!$A$1:$G$798,7,FALSE)</f>
        <v>VARSITY BOYS</v>
      </c>
      <c r="L81" s="162">
        <f t="shared" si="2"/>
        <v>18</v>
      </c>
      <c r="M81" s="71"/>
      <c r="N81" s="51">
        <v>52</v>
      </c>
      <c r="O81" s="24">
        <v>10</v>
      </c>
    </row>
    <row r="82" spans="1:15" ht="14.25" customHeight="1">
      <c r="A82" s="104"/>
      <c r="B82" s="105"/>
      <c r="C82" s="105"/>
      <c r="D82" s="106"/>
      <c r="E82" s="106"/>
      <c r="F82" s="106">
        <v>950</v>
      </c>
      <c r="G82" s="77" t="str">
        <f>+VLOOKUP(F82,Participants!$A$1:$F$798,2,FALSE)</f>
        <v>Rusiewicz Ivan</v>
      </c>
      <c r="H82" s="77" t="str">
        <f>+VLOOKUP(F82,Participants!$A$1:$F$798,4,FALSE)</f>
        <v>CDT</v>
      </c>
      <c r="I82" s="77" t="str">
        <f>+VLOOKUP(F82,Participants!$A$1:$F$798,5,FALSE)</f>
        <v>M</v>
      </c>
      <c r="J82" s="77">
        <f>+VLOOKUP(F82,Participants!$A$1:$F$798,3,FALSE)</f>
        <v>7</v>
      </c>
      <c r="K82" s="12" t="str">
        <f>+VLOOKUP(F82,Participants!$A$1:$G$798,7,FALSE)</f>
        <v>VARSITY BOYS</v>
      </c>
      <c r="L82" s="162">
        <f t="shared" si="2"/>
        <v>19</v>
      </c>
      <c r="M82" s="77"/>
      <c r="N82" s="108">
        <v>51</v>
      </c>
      <c r="O82" s="24">
        <v>10</v>
      </c>
    </row>
    <row r="83" spans="1:15" ht="14.25" customHeight="1">
      <c r="A83" s="109"/>
      <c r="B83" s="110"/>
      <c r="C83" s="110"/>
      <c r="D83" s="111"/>
      <c r="E83" s="111"/>
      <c r="F83" s="111">
        <v>656</v>
      </c>
      <c r="G83" s="71" t="str">
        <f>+VLOOKUP(F83,Participants!$A$1:$F$798,2,FALSE)</f>
        <v>Tiernan McCullough</v>
      </c>
      <c r="H83" s="71" t="str">
        <f>+VLOOKUP(F83,Participants!$A$1:$F$798,4,FALSE)</f>
        <v>SJS</v>
      </c>
      <c r="I83" s="71" t="str">
        <f>+VLOOKUP(F83,Participants!$A$1:$F$798,5,FALSE)</f>
        <v>M</v>
      </c>
      <c r="J83" s="71">
        <f>+VLOOKUP(F83,Participants!$A$1:$F$798,3,FALSE)</f>
        <v>8</v>
      </c>
      <c r="K83" s="12" t="str">
        <f>+VLOOKUP(F83,Participants!$A$1:$G$798,7,FALSE)</f>
        <v>VARSITY BOYS</v>
      </c>
      <c r="L83" s="162">
        <f t="shared" si="2"/>
        <v>20</v>
      </c>
      <c r="M83" s="71"/>
      <c r="N83" s="51">
        <v>47</v>
      </c>
      <c r="O83" s="24">
        <v>4</v>
      </c>
    </row>
    <row r="84" spans="1:15" ht="14.25" customHeight="1">
      <c r="A84" s="104"/>
      <c r="B84" s="105"/>
      <c r="C84" s="105"/>
      <c r="D84" s="106"/>
      <c r="E84" s="106"/>
      <c r="F84" s="111">
        <v>691</v>
      </c>
      <c r="G84" s="71" t="str">
        <f>+VLOOKUP(F84,Participants!$A$1:$F$798,2,FALSE)</f>
        <v>Jack Mondi</v>
      </c>
      <c r="H84" s="71" t="str">
        <f>+VLOOKUP(F84,Participants!$A$1:$F$798,4,FALSE)</f>
        <v>KIL</v>
      </c>
      <c r="I84" s="71" t="str">
        <f>+VLOOKUP(F84,Participants!$A$1:$F$798,5,FALSE)</f>
        <v>M</v>
      </c>
      <c r="J84" s="71">
        <f>+VLOOKUP(F84,Participants!$A$1:$F$798,3,FALSE)</f>
        <v>7</v>
      </c>
      <c r="K84" s="12" t="str">
        <f>+VLOOKUP(F84,Participants!$A$1:$G$798,7,FALSE)</f>
        <v>VARSITY BOYS</v>
      </c>
      <c r="L84" s="162">
        <f t="shared" si="2"/>
        <v>21</v>
      </c>
      <c r="M84" s="71"/>
      <c r="N84" s="51">
        <v>46</v>
      </c>
      <c r="O84" s="24">
        <v>4</v>
      </c>
    </row>
    <row r="85" spans="1:15" ht="14.25" customHeight="1">
      <c r="A85" s="109"/>
      <c r="B85" s="110"/>
      <c r="C85" s="110"/>
      <c r="D85" s="111"/>
      <c r="E85" s="111"/>
      <c r="F85" s="111">
        <v>1450</v>
      </c>
      <c r="G85" s="71" t="str">
        <f>+VLOOKUP(F85,Participants!$A$1:$F$798,2,FALSE)</f>
        <v>Nico Berarducci</v>
      </c>
      <c r="H85" s="71" t="str">
        <f>+VLOOKUP(F85,Participants!$A$1:$F$798,4,FALSE)</f>
        <v>SSPP</v>
      </c>
      <c r="I85" s="71" t="str">
        <f>+VLOOKUP(F85,Participants!$A$1:$F$798,5,FALSE)</f>
        <v>M</v>
      </c>
      <c r="J85" s="71">
        <f>+VLOOKUP(F85,Participants!$A$1:$F$798,3,FALSE)</f>
        <v>7</v>
      </c>
      <c r="K85" s="12" t="str">
        <f>+VLOOKUP(F85,Participants!$A$1:$G$798,7,FALSE)</f>
        <v>VARSITY BOYS</v>
      </c>
      <c r="L85" s="162">
        <f t="shared" si="2"/>
        <v>22</v>
      </c>
      <c r="M85" s="71"/>
      <c r="N85" s="51">
        <v>45</v>
      </c>
      <c r="O85" s="24">
        <v>4</v>
      </c>
    </row>
    <row r="86" spans="1:15" ht="14.25" customHeight="1">
      <c r="A86" s="104"/>
      <c r="B86" s="105"/>
      <c r="C86" s="105"/>
      <c r="D86" s="106"/>
      <c r="E86" s="106"/>
      <c r="F86" s="111">
        <v>952</v>
      </c>
      <c r="G86" s="71" t="str">
        <f>+VLOOKUP(F86,Participants!$A$1:$F$798,2,FALSE)</f>
        <v>Weaver Jacob</v>
      </c>
      <c r="H86" s="71" t="str">
        <f>+VLOOKUP(F86,Participants!$A$1:$F$798,4,FALSE)</f>
        <v>CDT</v>
      </c>
      <c r="I86" s="71" t="str">
        <f>+VLOOKUP(F86,Participants!$A$1:$F$798,5,FALSE)</f>
        <v>M</v>
      </c>
      <c r="J86" s="71">
        <f>+VLOOKUP(F86,Participants!$A$1:$F$798,3,FALSE)</f>
        <v>7</v>
      </c>
      <c r="K86" s="12" t="str">
        <f>+VLOOKUP(F86,Participants!$A$1:$G$798,7,FALSE)</f>
        <v>VARSITY BOYS</v>
      </c>
      <c r="L86" s="162">
        <f t="shared" si="2"/>
        <v>23</v>
      </c>
      <c r="M86" s="71"/>
      <c r="N86" s="51">
        <v>43</v>
      </c>
      <c r="O86" s="24">
        <v>2</v>
      </c>
    </row>
    <row r="87" spans="1:15" ht="14.25" customHeight="1">
      <c r="A87" s="109"/>
      <c r="B87" s="110"/>
      <c r="C87" s="110"/>
      <c r="D87" s="111"/>
      <c r="E87" s="111"/>
      <c r="F87" s="106">
        <v>968</v>
      </c>
      <c r="G87" s="77" t="str">
        <f>+VLOOKUP(F87,Participants!$A$1:$F$798,2,FALSE)</f>
        <v>McAllister Neilan</v>
      </c>
      <c r="H87" s="77" t="str">
        <f>+VLOOKUP(F87,Participants!$A$1:$F$798,4,FALSE)</f>
        <v>CDT</v>
      </c>
      <c r="I87" s="77" t="str">
        <f>+VLOOKUP(F87,Participants!$A$1:$F$798,5,FALSE)</f>
        <v>M</v>
      </c>
      <c r="J87" s="77">
        <f>+VLOOKUP(F87,Participants!$A$1:$F$798,3,FALSE)</f>
        <v>7</v>
      </c>
      <c r="K87" s="12" t="str">
        <f>+VLOOKUP(F87,Participants!$A$1:$G$798,7,FALSE)</f>
        <v>VARSITY BOYS</v>
      </c>
      <c r="L87" s="162">
        <f t="shared" si="2"/>
        <v>24</v>
      </c>
      <c r="M87" s="77"/>
      <c r="N87" s="108">
        <v>41</v>
      </c>
      <c r="O87" s="24">
        <v>1</v>
      </c>
    </row>
    <row r="88" spans="1:15" ht="14.25" customHeight="1">
      <c r="A88" s="104"/>
      <c r="B88" s="105"/>
      <c r="C88" s="105"/>
      <c r="D88" s="106"/>
      <c r="E88" s="106"/>
      <c r="F88" s="106">
        <v>956</v>
      </c>
      <c r="G88" s="77" t="str">
        <f>+VLOOKUP(F88,Participants!$A$1:$F$798,2,FALSE)</f>
        <v>Howe John</v>
      </c>
      <c r="H88" s="77" t="str">
        <f>+VLOOKUP(F88,Participants!$A$1:$F$798,4,FALSE)</f>
        <v>CDT</v>
      </c>
      <c r="I88" s="77" t="str">
        <f>+VLOOKUP(F88,Participants!$A$1:$F$798,5,FALSE)</f>
        <v>M</v>
      </c>
      <c r="J88" s="77">
        <f>+VLOOKUP(F88,Participants!$A$1:$F$798,3,FALSE)</f>
        <v>7</v>
      </c>
      <c r="K88" s="12" t="str">
        <f>+VLOOKUP(F88,Participants!$A$1:$G$798,7,FALSE)</f>
        <v>VARSITY BOYS</v>
      </c>
      <c r="L88" s="162">
        <f t="shared" si="2"/>
        <v>25</v>
      </c>
      <c r="M88" s="77"/>
      <c r="N88" s="108">
        <v>39</v>
      </c>
      <c r="O88" s="24">
        <v>8</v>
      </c>
    </row>
    <row r="89" spans="1:15" ht="14.25" customHeight="1">
      <c r="A89" s="104"/>
      <c r="B89" s="105"/>
      <c r="C89" s="105"/>
      <c r="D89" s="106"/>
      <c r="E89" s="106"/>
      <c r="F89" s="106"/>
      <c r="G89" s="77"/>
      <c r="H89" s="77"/>
      <c r="I89" s="77"/>
      <c r="J89" s="77"/>
      <c r="K89" s="12"/>
      <c r="L89" s="107"/>
      <c r="M89" s="77"/>
      <c r="N89" s="108"/>
      <c r="O89" s="24"/>
    </row>
    <row r="90" spans="1:15" ht="14.25" customHeight="1">
      <c r="A90" s="109"/>
      <c r="B90" s="110"/>
      <c r="C90" s="110"/>
      <c r="D90" s="111"/>
      <c r="E90" s="111"/>
      <c r="F90" s="106">
        <v>1415</v>
      </c>
      <c r="G90" s="77" t="str">
        <f>+VLOOKUP(F90,Participants!$A$1:$F$798,2,FALSE)</f>
        <v>Anna Lazzara</v>
      </c>
      <c r="H90" s="77" t="str">
        <f>+VLOOKUP(F90,Participants!$A$1:$F$798,4,FALSE)</f>
        <v>BFS</v>
      </c>
      <c r="I90" s="77" t="str">
        <f>+VLOOKUP(F90,Participants!$A$1:$F$798,5,FALSE)</f>
        <v>F</v>
      </c>
      <c r="J90" s="77">
        <f>+VLOOKUP(F90,Participants!$A$1:$F$798,3,FALSE)</f>
        <v>8</v>
      </c>
      <c r="K90" s="12" t="str">
        <f>+VLOOKUP(F90,Participants!$A$1:$G$798,7,FALSE)</f>
        <v>VARSITY GIRLS</v>
      </c>
      <c r="L90" s="162">
        <v>1</v>
      </c>
      <c r="M90" s="77">
        <v>10</v>
      </c>
      <c r="N90" s="108">
        <v>78</v>
      </c>
      <c r="O90" s="24">
        <v>5</v>
      </c>
    </row>
    <row r="91" spans="1:15" ht="14.25" customHeight="1">
      <c r="A91" s="104"/>
      <c r="B91" s="105"/>
      <c r="C91" s="105"/>
      <c r="D91" s="106"/>
      <c r="E91" s="106"/>
      <c r="F91" s="106">
        <v>1413</v>
      </c>
      <c r="G91" s="77" t="str">
        <f>+VLOOKUP(F91,Participants!$A$1:$F$798,2,FALSE)</f>
        <v>Juliana Lehman</v>
      </c>
      <c r="H91" s="77" t="str">
        <f>+VLOOKUP(F91,Participants!$A$1:$F$798,4,FALSE)</f>
        <v>BFS</v>
      </c>
      <c r="I91" s="77" t="str">
        <f>+VLOOKUP(F91,Participants!$A$1:$F$798,5,FALSE)</f>
        <v>F</v>
      </c>
      <c r="J91" s="77">
        <f>+VLOOKUP(F91,Participants!$A$1:$F$798,3,FALSE)</f>
        <v>8</v>
      </c>
      <c r="K91" s="12" t="str">
        <f>+VLOOKUP(F91,Participants!$A$1:$G$798,7,FALSE)</f>
        <v>VARSITY GIRLS</v>
      </c>
      <c r="L91" s="107">
        <f>L90+1</f>
        <v>2</v>
      </c>
      <c r="M91" s="77">
        <v>8</v>
      </c>
      <c r="N91" s="108">
        <v>69</v>
      </c>
      <c r="O91" s="24">
        <v>3</v>
      </c>
    </row>
    <row r="92" spans="1:15" ht="14.25" customHeight="1">
      <c r="A92" s="109"/>
      <c r="B92" s="110"/>
      <c r="C92" s="110"/>
      <c r="D92" s="111"/>
      <c r="E92" s="111"/>
      <c r="F92" s="111">
        <v>1418</v>
      </c>
      <c r="G92" s="71" t="str">
        <f>+VLOOKUP(F92,Participants!$A$1:$F$798,2,FALSE)</f>
        <v>Caroline Craska</v>
      </c>
      <c r="H92" s="71" t="str">
        <f>+VLOOKUP(F92,Participants!$A$1:$F$798,4,FALSE)</f>
        <v>BFS</v>
      </c>
      <c r="I92" s="71" t="str">
        <f>+VLOOKUP(F92,Participants!$A$1:$F$798,5,FALSE)</f>
        <v>F</v>
      </c>
      <c r="J92" s="71">
        <f>+VLOOKUP(F92,Participants!$A$1:$F$798,3,FALSE)</f>
        <v>8</v>
      </c>
      <c r="K92" s="12" t="str">
        <f>+VLOOKUP(F92,Participants!$A$1:$G$798,7,FALSE)</f>
        <v>VARSITY GIRLS</v>
      </c>
      <c r="L92" s="107">
        <f t="shared" ref="L92:L117" si="3">L91+1</f>
        <v>3</v>
      </c>
      <c r="M92" s="71">
        <v>6</v>
      </c>
      <c r="N92" s="51">
        <v>68</v>
      </c>
      <c r="O92" s="24">
        <v>10</v>
      </c>
    </row>
    <row r="93" spans="1:15" ht="14.25" customHeight="1">
      <c r="A93" s="104"/>
      <c r="B93" s="105"/>
      <c r="C93" s="105"/>
      <c r="D93" s="106"/>
      <c r="E93" s="106"/>
      <c r="F93" s="106">
        <v>616</v>
      </c>
      <c r="G93" s="77" t="str">
        <f>+VLOOKUP(F93,Participants!$A$1:$F$798,2,FALSE)</f>
        <v>Allie Gruseck</v>
      </c>
      <c r="H93" s="77" t="str">
        <f>+VLOOKUP(F93,Participants!$A$1:$F$798,4,FALSE)</f>
        <v>BTA</v>
      </c>
      <c r="I93" s="77" t="str">
        <f>+VLOOKUP(F93,Participants!$A$1:$F$798,5,FALSE)</f>
        <v>F</v>
      </c>
      <c r="J93" s="77">
        <f>+VLOOKUP(F93,Participants!$A$1:$F$798,3,FALSE)</f>
        <v>8</v>
      </c>
      <c r="K93" s="12" t="str">
        <f>+VLOOKUP(F93,Participants!$A$1:$G$798,7,FALSE)</f>
        <v>VARSITY GIRLS</v>
      </c>
      <c r="L93" s="107">
        <f t="shared" si="3"/>
        <v>4</v>
      </c>
      <c r="M93" s="77">
        <v>5</v>
      </c>
      <c r="N93" s="108">
        <v>58</v>
      </c>
      <c r="O93" s="24">
        <v>2</v>
      </c>
    </row>
    <row r="94" spans="1:15" ht="14.25" customHeight="1">
      <c r="A94" s="109"/>
      <c r="B94" s="110"/>
      <c r="C94" s="110"/>
      <c r="D94" s="111"/>
      <c r="E94" s="111"/>
      <c r="F94" s="106">
        <v>682</v>
      </c>
      <c r="G94" s="77" t="str">
        <f>+VLOOKUP(F94,Participants!$A$1:$F$798,2,FALSE)</f>
        <v>Alexa Stoltz</v>
      </c>
      <c r="H94" s="77" t="str">
        <f>+VLOOKUP(F94,Participants!$A$1:$F$798,4,FALSE)</f>
        <v>KIL</v>
      </c>
      <c r="I94" s="77" t="str">
        <f>+VLOOKUP(F94,Participants!$A$1:$F$798,5,FALSE)</f>
        <v>F</v>
      </c>
      <c r="J94" s="77">
        <f>+VLOOKUP(F94,Participants!$A$1:$F$798,3,FALSE)</f>
        <v>8</v>
      </c>
      <c r="K94" s="12" t="str">
        <f>+VLOOKUP(F94,Participants!$A$1:$G$798,7,FALSE)</f>
        <v>VARSITY GIRLS</v>
      </c>
      <c r="L94" s="107">
        <f t="shared" si="3"/>
        <v>5</v>
      </c>
      <c r="M94" s="77">
        <v>4</v>
      </c>
      <c r="N94" s="108">
        <v>56</v>
      </c>
      <c r="O94" s="24">
        <v>11</v>
      </c>
    </row>
    <row r="95" spans="1:15" ht="14.25" customHeight="1">
      <c r="A95" s="104"/>
      <c r="B95" s="105"/>
      <c r="C95" s="105"/>
      <c r="D95" s="106"/>
      <c r="E95" s="106"/>
      <c r="F95" s="106">
        <v>645</v>
      </c>
      <c r="G95" s="77" t="str">
        <f>+VLOOKUP(F95,Participants!$A$1:$F$798,2,FALSE)</f>
        <v>Emery Feczko</v>
      </c>
      <c r="H95" s="77" t="str">
        <f>+VLOOKUP(F95,Participants!$A$1:$F$798,4,FALSE)</f>
        <v>SJS</v>
      </c>
      <c r="I95" s="77" t="str">
        <f>+VLOOKUP(F95,Participants!$A$1:$F$798,5,FALSE)</f>
        <v>F</v>
      </c>
      <c r="J95" s="77">
        <f>+VLOOKUP(F95,Participants!$A$1:$F$798,3,FALSE)</f>
        <v>7</v>
      </c>
      <c r="K95" s="12" t="str">
        <f>+VLOOKUP(F95,Participants!$A$1:$G$798,7,FALSE)</f>
        <v>VARSITY GIRLS</v>
      </c>
      <c r="L95" s="107">
        <f t="shared" si="3"/>
        <v>6</v>
      </c>
      <c r="M95" s="77">
        <v>3</v>
      </c>
      <c r="N95" s="108">
        <v>56</v>
      </c>
      <c r="O95" s="24">
        <v>5</v>
      </c>
    </row>
    <row r="96" spans="1:15" ht="14.25" customHeight="1">
      <c r="A96" s="109"/>
      <c r="B96" s="110"/>
      <c r="C96" s="110"/>
      <c r="D96" s="111"/>
      <c r="E96" s="111"/>
      <c r="F96" s="106">
        <v>687</v>
      </c>
      <c r="G96" s="77" t="str">
        <f>+VLOOKUP(F96,Participants!$A$1:$F$798,2,FALSE)</f>
        <v>Brielle Colafella</v>
      </c>
      <c r="H96" s="77" t="str">
        <f>+VLOOKUP(F96,Participants!$A$1:$F$798,4,FALSE)</f>
        <v>KIL</v>
      </c>
      <c r="I96" s="77" t="str">
        <f>+VLOOKUP(F96,Participants!$A$1:$F$798,5,FALSE)</f>
        <v>F</v>
      </c>
      <c r="J96" s="77">
        <f>+VLOOKUP(F96,Participants!$A$1:$F$798,3,FALSE)</f>
        <v>7</v>
      </c>
      <c r="K96" s="12" t="str">
        <f>+VLOOKUP(F96,Participants!$A$1:$G$798,7,FALSE)</f>
        <v>VARSITY GIRLS</v>
      </c>
      <c r="L96" s="107">
        <f t="shared" si="3"/>
        <v>7</v>
      </c>
      <c r="M96" s="77">
        <v>2</v>
      </c>
      <c r="N96" s="108">
        <v>55</v>
      </c>
      <c r="O96" s="24">
        <v>5</v>
      </c>
    </row>
    <row r="97" spans="1:15" ht="14.25" customHeight="1">
      <c r="A97" s="104"/>
      <c r="B97" s="105"/>
      <c r="C97" s="105"/>
      <c r="D97" s="106"/>
      <c r="E97" s="106"/>
      <c r="F97" s="111">
        <v>646</v>
      </c>
      <c r="G97" s="71" t="str">
        <f>+VLOOKUP(F97,Participants!$A$1:$F$798,2,FALSE)</f>
        <v>Molly Gauntner</v>
      </c>
      <c r="H97" s="71" t="str">
        <f>+VLOOKUP(F97,Participants!$A$1:$F$798,4,FALSE)</f>
        <v>SJS</v>
      </c>
      <c r="I97" s="71" t="str">
        <f>+VLOOKUP(F97,Participants!$A$1:$F$798,5,FALSE)</f>
        <v>F</v>
      </c>
      <c r="J97" s="71">
        <f>+VLOOKUP(F97,Participants!$A$1:$F$798,3,FALSE)</f>
        <v>7</v>
      </c>
      <c r="K97" s="12" t="str">
        <f>+VLOOKUP(F97,Participants!$A$1:$G$798,7,FALSE)</f>
        <v>VARSITY GIRLS</v>
      </c>
      <c r="L97" s="107">
        <f t="shared" si="3"/>
        <v>8</v>
      </c>
      <c r="M97" s="71">
        <v>1</v>
      </c>
      <c r="N97" s="51">
        <v>55</v>
      </c>
      <c r="O97" s="24">
        <v>2</v>
      </c>
    </row>
    <row r="98" spans="1:15" ht="14.25" customHeight="1">
      <c r="A98" s="109"/>
      <c r="B98" s="110"/>
      <c r="C98" s="110"/>
      <c r="D98" s="111"/>
      <c r="E98" s="111"/>
      <c r="F98" s="106">
        <v>675</v>
      </c>
      <c r="G98" s="77" t="str">
        <f>+VLOOKUP(F98,Participants!$A$1:$F$798,2,FALSE)</f>
        <v>Sofia Pecoraro</v>
      </c>
      <c r="H98" s="77" t="str">
        <f>+VLOOKUP(F98,Participants!$A$1:$F$798,4,FALSE)</f>
        <v>KIL</v>
      </c>
      <c r="I98" s="77" t="str">
        <f>+VLOOKUP(F98,Participants!$A$1:$F$798,5,FALSE)</f>
        <v>F</v>
      </c>
      <c r="J98" s="77">
        <f>+VLOOKUP(F98,Participants!$A$1:$F$798,3,FALSE)</f>
        <v>8</v>
      </c>
      <c r="K98" s="12" t="str">
        <f>+VLOOKUP(F98,Participants!$A$1:$G$798,7,FALSE)</f>
        <v>VARSITY GIRLS</v>
      </c>
      <c r="L98" s="107">
        <f t="shared" si="3"/>
        <v>9</v>
      </c>
      <c r="M98" s="77"/>
      <c r="N98" s="108">
        <v>53</v>
      </c>
      <c r="O98" s="24">
        <v>1</v>
      </c>
    </row>
    <row r="99" spans="1:15" ht="14.25" customHeight="1">
      <c r="A99" s="104"/>
      <c r="B99" s="105"/>
      <c r="C99" s="105"/>
      <c r="D99" s="106"/>
      <c r="E99" s="106"/>
      <c r="F99" s="106">
        <v>875</v>
      </c>
      <c r="G99" s="77" t="str">
        <f>+VLOOKUP(F99,Participants!$A$1:$F$798,2,FALSE)</f>
        <v>Maddy Wolsko</v>
      </c>
      <c r="H99" s="77" t="str">
        <f>+VLOOKUP(F99,Participants!$A$1:$F$798,4,FALSE)</f>
        <v>AGS</v>
      </c>
      <c r="I99" s="77" t="str">
        <f>+VLOOKUP(F99,Participants!$A$1:$F$798,5,FALSE)</f>
        <v>F</v>
      </c>
      <c r="J99" s="77">
        <f>+VLOOKUP(F99,Participants!$A$1:$F$798,3,FALSE)</f>
        <v>8</v>
      </c>
      <c r="K99" s="12" t="str">
        <f>+VLOOKUP(F99,Participants!$A$1:$G$798,7,FALSE)</f>
        <v>VARSITY GIRLS</v>
      </c>
      <c r="L99" s="107">
        <f t="shared" si="3"/>
        <v>10</v>
      </c>
      <c r="M99" s="77"/>
      <c r="N99" s="108">
        <v>51</v>
      </c>
      <c r="O99" s="24">
        <v>0</v>
      </c>
    </row>
    <row r="100" spans="1:15" ht="14.25" customHeight="1">
      <c r="A100" s="109"/>
      <c r="B100" s="110"/>
      <c r="C100" s="110"/>
      <c r="D100" s="111"/>
      <c r="E100" s="111"/>
      <c r="F100" s="111">
        <v>650</v>
      </c>
      <c r="G100" s="71" t="str">
        <f>+VLOOKUP(F100,Participants!$A$1:$F$798,2,FALSE)</f>
        <v>Eva Fardo</v>
      </c>
      <c r="H100" s="71" t="str">
        <f>+VLOOKUP(F100,Participants!$A$1:$F$798,4,FALSE)</f>
        <v>SJS</v>
      </c>
      <c r="I100" s="71" t="str">
        <f>+VLOOKUP(F100,Participants!$A$1:$F$798,5,FALSE)</f>
        <v>F</v>
      </c>
      <c r="J100" s="71">
        <f>+VLOOKUP(F100,Participants!$A$1:$F$798,3,FALSE)</f>
        <v>8</v>
      </c>
      <c r="K100" s="12" t="str">
        <f>+VLOOKUP(F100,Participants!$A$1:$G$798,7,FALSE)</f>
        <v>VARSITY GIRLS</v>
      </c>
      <c r="L100" s="107">
        <f t="shared" si="3"/>
        <v>11</v>
      </c>
      <c r="M100" s="71"/>
      <c r="N100" s="51">
        <v>47</v>
      </c>
      <c r="O100" s="24">
        <v>7</v>
      </c>
    </row>
    <row r="101" spans="1:15" ht="14.25" customHeight="1">
      <c r="A101" s="104"/>
      <c r="B101" s="105"/>
      <c r="C101" s="105"/>
      <c r="D101" s="106"/>
      <c r="E101" s="106"/>
      <c r="F101" s="111">
        <v>652</v>
      </c>
      <c r="G101" s="71" t="str">
        <f>+VLOOKUP(F101,Participants!$A$1:$F$798,2,FALSE)</f>
        <v>Mira Mosca</v>
      </c>
      <c r="H101" s="71" t="str">
        <f>+VLOOKUP(F101,Participants!$A$1:$F$798,4,FALSE)</f>
        <v>SJS</v>
      </c>
      <c r="I101" s="71" t="str">
        <f>+VLOOKUP(F101,Participants!$A$1:$F$798,5,FALSE)</f>
        <v>F</v>
      </c>
      <c r="J101" s="71">
        <f>+VLOOKUP(F101,Participants!$A$1:$F$798,3,FALSE)</f>
        <v>8</v>
      </c>
      <c r="K101" s="12" t="str">
        <f>+VLOOKUP(F101,Participants!$A$1:$G$798,7,FALSE)</f>
        <v>VARSITY GIRLS</v>
      </c>
      <c r="L101" s="107">
        <f t="shared" si="3"/>
        <v>12</v>
      </c>
      <c r="M101" s="71"/>
      <c r="N101" s="51">
        <v>46</v>
      </c>
      <c r="O101" s="24">
        <v>11</v>
      </c>
    </row>
    <row r="102" spans="1:15" ht="14.25" customHeight="1">
      <c r="A102" s="109"/>
      <c r="B102" s="110"/>
      <c r="C102" s="110"/>
      <c r="D102" s="111"/>
      <c r="E102" s="111"/>
      <c r="F102" s="111">
        <v>654</v>
      </c>
      <c r="G102" s="71" t="str">
        <f>+VLOOKUP(F102,Participants!$A$1:$F$798,2,FALSE)</f>
        <v>Faith Williamson</v>
      </c>
      <c r="H102" s="71" t="str">
        <f>+VLOOKUP(F102,Participants!$A$1:$F$798,4,FALSE)</f>
        <v>SJS</v>
      </c>
      <c r="I102" s="71" t="str">
        <f>+VLOOKUP(F102,Participants!$A$1:$F$798,5,FALSE)</f>
        <v>F</v>
      </c>
      <c r="J102" s="71">
        <f>+VLOOKUP(F102,Participants!$A$1:$F$798,3,FALSE)</f>
        <v>8</v>
      </c>
      <c r="K102" s="12" t="str">
        <f>+VLOOKUP(F102,Participants!$A$1:$G$798,7,FALSE)</f>
        <v>VARSITY GIRLS</v>
      </c>
      <c r="L102" s="107">
        <f t="shared" si="3"/>
        <v>13</v>
      </c>
      <c r="M102" s="71"/>
      <c r="N102" s="51">
        <v>43</v>
      </c>
      <c r="O102" s="24">
        <v>5</v>
      </c>
    </row>
    <row r="103" spans="1:15" ht="14.25" customHeight="1">
      <c r="A103" s="104"/>
      <c r="B103" s="105"/>
      <c r="C103" s="105"/>
      <c r="D103" s="106"/>
      <c r="E103" s="106"/>
      <c r="F103" s="106">
        <v>869</v>
      </c>
      <c r="G103" s="77" t="str">
        <f>+VLOOKUP(F103,Participants!$A$1:$F$798,2,FALSE)</f>
        <v>Kate Lucas</v>
      </c>
      <c r="H103" s="77" t="str">
        <f>+VLOOKUP(F103,Participants!$A$1:$F$798,4,FALSE)</f>
        <v>AGS</v>
      </c>
      <c r="I103" s="77" t="str">
        <f>+VLOOKUP(F103,Participants!$A$1:$F$798,5,FALSE)</f>
        <v>F</v>
      </c>
      <c r="J103" s="77">
        <f>+VLOOKUP(F103,Participants!$A$1:$F$798,3,FALSE)</f>
        <v>8</v>
      </c>
      <c r="K103" s="12" t="str">
        <f>+VLOOKUP(F103,Participants!$A$1:$G$798,7,FALSE)</f>
        <v>VARSITY GIRLS</v>
      </c>
      <c r="L103" s="107">
        <f t="shared" si="3"/>
        <v>14</v>
      </c>
      <c r="M103" s="77"/>
      <c r="N103" s="108">
        <v>42</v>
      </c>
      <c r="O103" s="24">
        <v>9</v>
      </c>
    </row>
    <row r="104" spans="1:15" ht="14.25" customHeight="1">
      <c r="A104" s="109"/>
      <c r="B104" s="110"/>
      <c r="C104" s="110"/>
      <c r="D104" s="111"/>
      <c r="E104" s="111"/>
      <c r="F104" s="106">
        <v>866</v>
      </c>
      <c r="G104" s="77" t="str">
        <f>+VLOOKUP(F104,Participants!$A$1:$F$798,2,FALSE)</f>
        <v>Anna Cicchino</v>
      </c>
      <c r="H104" s="77" t="str">
        <f>+VLOOKUP(F104,Participants!$A$1:$F$798,4,FALSE)</f>
        <v>AGS</v>
      </c>
      <c r="I104" s="77" t="str">
        <f>+VLOOKUP(F104,Participants!$A$1:$F$798,5,FALSE)</f>
        <v>F</v>
      </c>
      <c r="J104" s="77">
        <f>+VLOOKUP(F104,Participants!$A$1:$F$798,3,FALSE)</f>
        <v>7</v>
      </c>
      <c r="K104" s="12" t="str">
        <f>+VLOOKUP(F104,Participants!$A$1:$G$798,7,FALSE)</f>
        <v>VARSITY GIRLS</v>
      </c>
      <c r="L104" s="107">
        <f t="shared" si="3"/>
        <v>15</v>
      </c>
      <c r="M104" s="77"/>
      <c r="N104" s="108">
        <v>42</v>
      </c>
      <c r="O104" s="24">
        <v>5</v>
      </c>
    </row>
    <row r="105" spans="1:15" ht="14.25" customHeight="1">
      <c r="A105" s="104"/>
      <c r="B105" s="105"/>
      <c r="C105" s="105"/>
      <c r="D105" s="106"/>
      <c r="E105" s="106"/>
      <c r="F105" s="106">
        <v>612</v>
      </c>
      <c r="G105" s="77" t="str">
        <f>+VLOOKUP(F105,Participants!$A$1:$F$798,2,FALSE)</f>
        <v>Morgan Long</v>
      </c>
      <c r="H105" s="77" t="str">
        <f>+VLOOKUP(F105,Participants!$A$1:$F$798,4,FALSE)</f>
        <v>BTA</v>
      </c>
      <c r="I105" s="77" t="str">
        <f>+VLOOKUP(F105,Participants!$A$1:$F$798,5,FALSE)</f>
        <v>F</v>
      </c>
      <c r="J105" s="77">
        <f>+VLOOKUP(F105,Participants!$A$1:$F$798,3,FALSE)</f>
        <v>7</v>
      </c>
      <c r="K105" s="12" t="str">
        <f>+VLOOKUP(F105,Participants!$A$1:$G$798,7,FALSE)</f>
        <v>VARSITY GIRLS</v>
      </c>
      <c r="L105" s="107">
        <f t="shared" si="3"/>
        <v>16</v>
      </c>
      <c r="M105" s="77"/>
      <c r="N105" s="108">
        <v>41</v>
      </c>
      <c r="O105" s="24">
        <v>4</v>
      </c>
    </row>
    <row r="106" spans="1:15" ht="14.25" customHeight="1">
      <c r="A106" s="109"/>
      <c r="B106" s="110"/>
      <c r="C106" s="110"/>
      <c r="D106" s="111"/>
      <c r="E106" s="111"/>
      <c r="F106" s="106">
        <v>942</v>
      </c>
      <c r="G106" s="77" t="str">
        <f>+VLOOKUP(F106,Participants!$A$1:$F$798,2,FALSE)</f>
        <v>Craighead Camryn</v>
      </c>
      <c r="H106" s="77" t="str">
        <f>+VLOOKUP(F106,Participants!$A$1:$F$798,4,FALSE)</f>
        <v>CDT</v>
      </c>
      <c r="I106" s="77" t="str">
        <f>+VLOOKUP(F106,Participants!$A$1:$F$798,5,FALSE)</f>
        <v>F</v>
      </c>
      <c r="J106" s="77">
        <f>+VLOOKUP(F106,Participants!$A$1:$F$798,3,FALSE)</f>
        <v>7</v>
      </c>
      <c r="K106" s="12" t="str">
        <f>+VLOOKUP(F106,Participants!$A$1:$G$798,7,FALSE)</f>
        <v>VARSITY GIRLS</v>
      </c>
      <c r="L106" s="107">
        <f t="shared" si="3"/>
        <v>17</v>
      </c>
      <c r="M106" s="77"/>
      <c r="N106" s="108">
        <v>39</v>
      </c>
      <c r="O106" s="24">
        <v>7</v>
      </c>
    </row>
    <row r="107" spans="1:15" ht="14.25" customHeight="1">
      <c r="A107" s="104"/>
      <c r="B107" s="105"/>
      <c r="C107" s="105"/>
      <c r="D107" s="106"/>
      <c r="E107" s="106"/>
      <c r="F107" s="111">
        <v>669</v>
      </c>
      <c r="G107" s="71" t="str">
        <f>+VLOOKUP(F107,Participants!$A$1:$F$798,2,FALSE)</f>
        <v>Lana Allen</v>
      </c>
      <c r="H107" s="71" t="str">
        <f>+VLOOKUP(F107,Participants!$A$1:$F$798,4,FALSE)</f>
        <v>KIL</v>
      </c>
      <c r="I107" s="71" t="str">
        <f>+VLOOKUP(F107,Participants!$A$1:$F$798,5,FALSE)</f>
        <v>F</v>
      </c>
      <c r="J107" s="71">
        <f>+VLOOKUP(F107,Participants!$A$1:$F$798,3,FALSE)</f>
        <v>8</v>
      </c>
      <c r="K107" s="12" t="str">
        <f>+VLOOKUP(F107,Participants!$A$1:$G$798,7,FALSE)</f>
        <v>VARSITY GIRLS</v>
      </c>
      <c r="L107" s="107">
        <f t="shared" si="3"/>
        <v>18</v>
      </c>
      <c r="M107" s="71"/>
      <c r="N107" s="51">
        <v>37</v>
      </c>
      <c r="O107" s="24">
        <v>8</v>
      </c>
    </row>
    <row r="108" spans="1:15" ht="14.25" customHeight="1">
      <c r="A108" s="109"/>
      <c r="B108" s="110"/>
      <c r="C108" s="110"/>
      <c r="D108" s="111"/>
      <c r="E108" s="111"/>
      <c r="F108" s="111">
        <v>872</v>
      </c>
      <c r="G108" s="71" t="str">
        <f>+VLOOKUP(F108,Participants!$A$1:$F$798,2,FALSE)</f>
        <v>Olivia Schmitt</v>
      </c>
      <c r="H108" s="71" t="str">
        <f>+VLOOKUP(F108,Participants!$A$1:$F$798,4,FALSE)</f>
        <v>AGS</v>
      </c>
      <c r="I108" s="71" t="str">
        <f>+VLOOKUP(F108,Participants!$A$1:$F$798,5,FALSE)</f>
        <v>F</v>
      </c>
      <c r="J108" s="71">
        <f>+VLOOKUP(F108,Participants!$A$1:$F$798,3,FALSE)</f>
        <v>8</v>
      </c>
      <c r="K108" s="12" t="str">
        <f>+VLOOKUP(F108,Participants!$A$1:$G$798,7,FALSE)</f>
        <v>VARSITY GIRLS</v>
      </c>
      <c r="L108" s="107">
        <f t="shared" si="3"/>
        <v>19</v>
      </c>
      <c r="M108" s="71"/>
      <c r="N108" s="51">
        <v>37</v>
      </c>
      <c r="O108" s="24">
        <v>8</v>
      </c>
    </row>
    <row r="109" spans="1:15" ht="14.25" customHeight="1">
      <c r="A109" s="104"/>
      <c r="B109" s="105"/>
      <c r="C109" s="105"/>
      <c r="D109" s="106"/>
      <c r="E109" s="106"/>
      <c r="F109" s="111">
        <v>857</v>
      </c>
      <c r="G109" s="71" t="str">
        <f>+VLOOKUP(F109,Participants!$A$1:$F$798,2,FALSE)</f>
        <v>Lydia Pierce</v>
      </c>
      <c r="H109" s="71" t="str">
        <f>+VLOOKUP(F109,Participants!$A$1:$F$798,4,FALSE)</f>
        <v>GRE</v>
      </c>
      <c r="I109" s="71" t="str">
        <f>+VLOOKUP(F109,Participants!$A$1:$F$798,5,FALSE)</f>
        <v>F</v>
      </c>
      <c r="J109" s="71">
        <f>+VLOOKUP(F109,Participants!$A$1:$F$798,3,FALSE)</f>
        <v>7</v>
      </c>
      <c r="K109" s="12" t="str">
        <f>+VLOOKUP(F109,Participants!$A$1:$G$798,7,FALSE)</f>
        <v>VARSITY GIRLS</v>
      </c>
      <c r="L109" s="107">
        <f t="shared" si="3"/>
        <v>20</v>
      </c>
      <c r="M109" s="71"/>
      <c r="N109" s="51">
        <v>34</v>
      </c>
      <c r="O109" s="24">
        <v>0</v>
      </c>
    </row>
    <row r="110" spans="1:15" ht="14.25" customHeight="1">
      <c r="A110" s="109"/>
      <c r="B110" s="110"/>
      <c r="C110" s="110"/>
      <c r="D110" s="111"/>
      <c r="E110" s="111"/>
      <c r="F110" s="111">
        <v>613</v>
      </c>
      <c r="G110" s="71" t="str">
        <f>+VLOOKUP(F110,Participants!$A$1:$F$798,2,FALSE)</f>
        <v>Emily Stevens</v>
      </c>
      <c r="H110" s="71" t="str">
        <f>+VLOOKUP(F110,Participants!$A$1:$F$798,4,FALSE)</f>
        <v>BTA</v>
      </c>
      <c r="I110" s="71" t="str">
        <f>+VLOOKUP(F110,Participants!$A$1:$F$798,5,FALSE)</f>
        <v>F</v>
      </c>
      <c r="J110" s="71">
        <f>+VLOOKUP(F110,Participants!$A$1:$F$798,3,FALSE)</f>
        <v>7</v>
      </c>
      <c r="K110" s="12" t="str">
        <f>+VLOOKUP(F110,Participants!$A$1:$G$798,7,FALSE)</f>
        <v>VARSITY GIRLS</v>
      </c>
      <c r="L110" s="107">
        <f t="shared" si="3"/>
        <v>21</v>
      </c>
      <c r="M110" s="71"/>
      <c r="N110" s="51">
        <v>33</v>
      </c>
      <c r="O110" s="24">
        <v>4</v>
      </c>
    </row>
    <row r="111" spans="1:15" ht="14.25" customHeight="1">
      <c r="A111" s="104"/>
      <c r="B111" s="105"/>
      <c r="C111" s="105"/>
      <c r="D111" s="106"/>
      <c r="E111" s="106"/>
      <c r="F111" s="111">
        <v>874</v>
      </c>
      <c r="G111" s="71" t="str">
        <f>+VLOOKUP(F111,Participants!$A$1:$F$798,2,FALSE)</f>
        <v>Elizabeth Tokarczyk</v>
      </c>
      <c r="H111" s="71" t="str">
        <f>+VLOOKUP(F111,Participants!$A$1:$F$798,4,FALSE)</f>
        <v>AGS</v>
      </c>
      <c r="I111" s="71" t="str">
        <f>+VLOOKUP(F111,Participants!$A$1:$F$798,5,FALSE)</f>
        <v>F</v>
      </c>
      <c r="J111" s="71">
        <f>+VLOOKUP(F111,Participants!$A$1:$F$798,3,FALSE)</f>
        <v>7</v>
      </c>
      <c r="K111" s="12" t="str">
        <f>+VLOOKUP(F111,Participants!$A$1:$G$798,7,FALSE)</f>
        <v>VARSITY GIRLS</v>
      </c>
      <c r="L111" s="107">
        <f t="shared" si="3"/>
        <v>22</v>
      </c>
      <c r="M111" s="71"/>
      <c r="N111" s="51">
        <v>32</v>
      </c>
      <c r="O111" s="24">
        <v>7</v>
      </c>
    </row>
    <row r="112" spans="1:15" ht="14.25" customHeight="1">
      <c r="A112" s="109"/>
      <c r="B112" s="110"/>
      <c r="C112" s="110"/>
      <c r="D112" s="111"/>
      <c r="E112" s="111"/>
      <c r="F112" s="111">
        <v>1403</v>
      </c>
      <c r="G112" s="71" t="str">
        <f>+VLOOKUP(F112,Participants!$A$1:$F$798,2,FALSE)</f>
        <v>Giovanna Julian</v>
      </c>
      <c r="H112" s="71" t="str">
        <f>+VLOOKUP(F112,Participants!$A$1:$F$798,4,FALSE)</f>
        <v>BFS</v>
      </c>
      <c r="I112" s="71" t="str">
        <f>+VLOOKUP(F112,Participants!$A$1:$F$798,5,FALSE)</f>
        <v>F</v>
      </c>
      <c r="J112" s="71">
        <f>+VLOOKUP(F112,Participants!$A$1:$F$798,3,FALSE)</f>
        <v>7</v>
      </c>
      <c r="K112" s="12" t="str">
        <f>+VLOOKUP(F112,Participants!$A$1:$G$798,7,FALSE)</f>
        <v>VARSITY GIRLS</v>
      </c>
      <c r="L112" s="107">
        <f t="shared" si="3"/>
        <v>23</v>
      </c>
      <c r="M112" s="71"/>
      <c r="N112" s="51">
        <v>28</v>
      </c>
      <c r="O112" s="24">
        <v>5</v>
      </c>
    </row>
    <row r="113" spans="1:26" ht="14.25" customHeight="1">
      <c r="A113" s="104"/>
      <c r="B113" s="105"/>
      <c r="C113" s="105"/>
      <c r="D113" s="106"/>
      <c r="E113" s="106"/>
      <c r="F113" s="106">
        <v>651</v>
      </c>
      <c r="G113" s="77" t="str">
        <f>+VLOOKUP(F113,Participants!$A$1:$F$798,2,FALSE)</f>
        <v>Savannah Hornstein</v>
      </c>
      <c r="H113" s="77" t="str">
        <f>+VLOOKUP(F113,Participants!$A$1:$F$798,4,FALSE)</f>
        <v>SJS</v>
      </c>
      <c r="I113" s="77" t="str">
        <f>+VLOOKUP(F113,Participants!$A$1:$F$798,5,FALSE)</f>
        <v>F</v>
      </c>
      <c r="J113" s="77">
        <f>+VLOOKUP(F113,Participants!$A$1:$F$798,3,FALSE)</f>
        <v>8</v>
      </c>
      <c r="K113" s="12" t="str">
        <f>+VLOOKUP(F113,Participants!$A$1:$G$798,7,FALSE)</f>
        <v>VARSITY GIRLS</v>
      </c>
      <c r="L113" s="107">
        <f t="shared" si="3"/>
        <v>24</v>
      </c>
      <c r="M113" s="77"/>
      <c r="N113" s="108">
        <v>27</v>
      </c>
      <c r="O113" s="24">
        <v>7</v>
      </c>
    </row>
    <row r="114" spans="1:26" ht="14.25" customHeight="1">
      <c r="A114" s="109"/>
      <c r="B114" s="110"/>
      <c r="C114" s="110"/>
      <c r="D114" s="111"/>
      <c r="E114" s="111"/>
      <c r="F114" s="106">
        <v>858</v>
      </c>
      <c r="G114" s="77" t="str">
        <f>+VLOOKUP(F114,Participants!$A$1:$F$798,2,FALSE)</f>
        <v>Ava Sparacino</v>
      </c>
      <c r="H114" s="77" t="str">
        <f>+VLOOKUP(F114,Participants!$A$1:$F$798,4,FALSE)</f>
        <v>GRE</v>
      </c>
      <c r="I114" s="77" t="str">
        <f>+VLOOKUP(F114,Participants!$A$1:$F$798,5,FALSE)</f>
        <v>F</v>
      </c>
      <c r="J114" s="77">
        <f>+VLOOKUP(F114,Participants!$A$1:$F$798,3,FALSE)</f>
        <v>7</v>
      </c>
      <c r="K114" s="12" t="str">
        <f>+VLOOKUP(F114,Participants!$A$1:$G$798,7,FALSE)</f>
        <v>VARSITY GIRLS</v>
      </c>
      <c r="L114" s="107">
        <f t="shared" si="3"/>
        <v>25</v>
      </c>
      <c r="M114" s="77"/>
      <c r="N114" s="108">
        <v>27</v>
      </c>
      <c r="O114" s="24">
        <v>0</v>
      </c>
    </row>
    <row r="115" spans="1:26" ht="14.25" customHeight="1">
      <c r="A115" s="104"/>
      <c r="B115" s="105"/>
      <c r="C115" s="105"/>
      <c r="D115" s="106"/>
      <c r="E115" s="106"/>
      <c r="F115" s="111">
        <v>871</v>
      </c>
      <c r="G115" s="71" t="str">
        <f>+VLOOKUP(F115,Participants!$A$1:$F$798,2,FALSE)</f>
        <v>Danica Patterson Nauman</v>
      </c>
      <c r="H115" s="71" t="str">
        <f>+VLOOKUP(F115,Participants!$A$1:$F$798,4,FALSE)</f>
        <v>AGS</v>
      </c>
      <c r="I115" s="71" t="str">
        <f>+VLOOKUP(F115,Participants!$A$1:$F$798,5,FALSE)</f>
        <v>F</v>
      </c>
      <c r="J115" s="71">
        <f>+VLOOKUP(F115,Participants!$A$1:$F$798,3,FALSE)</f>
        <v>8</v>
      </c>
      <c r="K115" s="12" t="str">
        <f>+VLOOKUP(F115,Participants!$A$1:$G$798,7,FALSE)</f>
        <v>VARSITY GIRLS</v>
      </c>
      <c r="L115" s="107">
        <f t="shared" si="3"/>
        <v>26</v>
      </c>
      <c r="M115" s="71"/>
      <c r="N115" s="51">
        <v>26</v>
      </c>
      <c r="O115" s="24">
        <v>11</v>
      </c>
    </row>
    <row r="116" spans="1:26" ht="14.25" customHeight="1">
      <c r="A116" s="109"/>
      <c r="B116" s="110"/>
      <c r="C116" s="110"/>
      <c r="D116" s="111"/>
      <c r="E116" s="111"/>
      <c r="F116" s="111">
        <v>611</v>
      </c>
      <c r="G116" s="71" t="str">
        <f>+VLOOKUP(F116,Participants!$A$1:$F$798,2,FALSE)</f>
        <v>Alaina Long</v>
      </c>
      <c r="H116" s="71" t="str">
        <f>+VLOOKUP(F116,Participants!$A$1:$F$798,4,FALSE)</f>
        <v>BTA</v>
      </c>
      <c r="I116" s="71" t="str">
        <f>+VLOOKUP(F116,Participants!$A$1:$F$798,5,FALSE)</f>
        <v>F</v>
      </c>
      <c r="J116" s="71">
        <f>+VLOOKUP(F116,Participants!$A$1:$F$798,3,FALSE)</f>
        <v>7</v>
      </c>
      <c r="K116" s="12" t="str">
        <f>+VLOOKUP(F116,Participants!$A$1:$G$798,7,FALSE)</f>
        <v>VARSITY GIRLS</v>
      </c>
      <c r="L116" s="107">
        <f t="shared" si="3"/>
        <v>27</v>
      </c>
      <c r="M116" s="71"/>
      <c r="N116" s="51">
        <v>26</v>
      </c>
      <c r="O116" s="24">
        <v>5</v>
      </c>
    </row>
    <row r="117" spans="1:26" ht="14.25" customHeight="1">
      <c r="A117" s="104"/>
      <c r="B117" s="105"/>
      <c r="C117" s="105"/>
      <c r="D117" s="106"/>
      <c r="E117" s="106"/>
      <c r="F117" s="106">
        <v>644</v>
      </c>
      <c r="G117" s="77" t="str">
        <f>+VLOOKUP(F117,Participants!$A$1:$F$798,2,FALSE)</f>
        <v>Margaret Carroll</v>
      </c>
      <c r="H117" s="77" t="str">
        <f>+VLOOKUP(F117,Participants!$A$1:$F$798,4,FALSE)</f>
        <v>SJS</v>
      </c>
      <c r="I117" s="77" t="str">
        <f>+VLOOKUP(F117,Participants!$A$1:$F$798,5,FALSE)</f>
        <v>F</v>
      </c>
      <c r="J117" s="77">
        <f>+VLOOKUP(F117,Participants!$A$1:$F$798,3,FALSE)</f>
        <v>7</v>
      </c>
      <c r="K117" s="12" t="str">
        <f>+VLOOKUP(F117,Participants!$A$1:$G$798,7,FALSE)</f>
        <v>VARSITY GIRLS</v>
      </c>
      <c r="L117" s="107">
        <f t="shared" si="3"/>
        <v>28</v>
      </c>
      <c r="M117" s="77"/>
      <c r="N117" s="108">
        <v>24</v>
      </c>
      <c r="O117" s="24">
        <v>10</v>
      </c>
    </row>
    <row r="118" spans="1:26" ht="14.25" customHeight="1">
      <c r="A118" s="56"/>
      <c r="B118" s="130"/>
      <c r="C118" s="130"/>
      <c r="D118" s="56"/>
      <c r="E118" s="56"/>
      <c r="F118" s="56"/>
      <c r="N118" s="44"/>
      <c r="O118" s="44"/>
    </row>
    <row r="119" spans="1:26" ht="14.25" customHeight="1">
      <c r="N119" s="44"/>
      <c r="O119" s="44"/>
    </row>
    <row r="120" spans="1:26" ht="14.25" customHeight="1">
      <c r="B120" s="57" t="s">
        <v>8</v>
      </c>
      <c r="C120" s="57" t="s">
        <v>16</v>
      </c>
      <c r="D120" s="57" t="s">
        <v>19</v>
      </c>
      <c r="E120" s="57" t="s">
        <v>24</v>
      </c>
      <c r="F120" s="57" t="s">
        <v>27</v>
      </c>
      <c r="G120" s="57" t="s">
        <v>30</v>
      </c>
      <c r="H120" s="57" t="s">
        <v>33</v>
      </c>
      <c r="I120" s="57" t="s">
        <v>36</v>
      </c>
      <c r="J120" s="57" t="s">
        <v>39</v>
      </c>
      <c r="K120" s="57" t="s">
        <v>42</v>
      </c>
      <c r="L120" s="57" t="s">
        <v>45</v>
      </c>
      <c r="M120" s="57" t="s">
        <v>48</v>
      </c>
      <c r="N120" s="57" t="s">
        <v>51</v>
      </c>
      <c r="O120" s="57" t="s">
        <v>54</v>
      </c>
      <c r="P120" s="57" t="s">
        <v>57</v>
      </c>
      <c r="Q120" s="57" t="s">
        <v>60</v>
      </c>
      <c r="R120" s="57" t="s">
        <v>63</v>
      </c>
      <c r="S120" s="57" t="s">
        <v>66</v>
      </c>
      <c r="T120" s="57" t="s">
        <v>11</v>
      </c>
      <c r="U120" s="57" t="s">
        <v>71</v>
      </c>
      <c r="V120" s="57" t="s">
        <v>74</v>
      </c>
      <c r="W120" s="57" t="s">
        <v>77</v>
      </c>
      <c r="X120" s="57" t="s">
        <v>80</v>
      </c>
      <c r="Y120" s="57" t="s">
        <v>83</v>
      </c>
      <c r="Z120" s="58" t="s">
        <v>681</v>
      </c>
    </row>
    <row r="121" spans="1:26" ht="14.25" customHeight="1">
      <c r="A121" s="7" t="s">
        <v>93</v>
      </c>
      <c r="B121" s="7">
        <f t="shared" ref="B121:K124" si="4">+SUMIFS($M$2:$M$117,$K$2:$K$117,$A121,$H$2:$H$117,B$120)</f>
        <v>0</v>
      </c>
      <c r="C121" s="7">
        <f t="shared" si="4"/>
        <v>8</v>
      </c>
      <c r="D121" s="7">
        <f t="shared" si="4"/>
        <v>0</v>
      </c>
      <c r="E121" s="7">
        <f t="shared" si="4"/>
        <v>0</v>
      </c>
      <c r="F121" s="7">
        <f t="shared" si="4"/>
        <v>11</v>
      </c>
      <c r="G121" s="7">
        <f t="shared" si="4"/>
        <v>8</v>
      </c>
      <c r="H121" s="7">
        <f t="shared" si="4"/>
        <v>9</v>
      </c>
      <c r="I121" s="7">
        <f t="shared" si="4"/>
        <v>0</v>
      </c>
      <c r="J121" s="7">
        <f t="shared" si="4"/>
        <v>0</v>
      </c>
      <c r="K121" s="7">
        <f t="shared" si="4"/>
        <v>0</v>
      </c>
      <c r="L121" s="7">
        <f t="shared" ref="L121:Y124" si="5">+SUMIFS($M$2:$M$117,$K$2:$K$117,$A121,$H$2:$H$117,L$120)</f>
        <v>0</v>
      </c>
      <c r="M121" s="7">
        <f t="shared" si="5"/>
        <v>0</v>
      </c>
      <c r="N121" s="7">
        <f t="shared" si="5"/>
        <v>0</v>
      </c>
      <c r="O121" s="7">
        <f t="shared" si="5"/>
        <v>3</v>
      </c>
      <c r="P121" s="7">
        <f t="shared" si="5"/>
        <v>0</v>
      </c>
      <c r="Q121" s="7">
        <f t="shared" si="5"/>
        <v>0</v>
      </c>
      <c r="R121" s="7">
        <f t="shared" si="5"/>
        <v>0</v>
      </c>
      <c r="S121" s="7">
        <f t="shared" si="5"/>
        <v>0</v>
      </c>
      <c r="T121" s="7">
        <f t="shared" si="5"/>
        <v>0</v>
      </c>
      <c r="U121" s="7">
        <f t="shared" si="5"/>
        <v>0</v>
      </c>
      <c r="V121" s="7">
        <f t="shared" si="5"/>
        <v>0</v>
      </c>
      <c r="W121" s="7">
        <f t="shared" si="5"/>
        <v>0</v>
      </c>
      <c r="X121" s="7">
        <f t="shared" si="5"/>
        <v>0</v>
      </c>
      <c r="Y121" s="7">
        <f t="shared" si="5"/>
        <v>0</v>
      </c>
      <c r="Z121" s="7">
        <f t="shared" ref="Z121:Z124" si="6">SUM(C121:Y121)</f>
        <v>39</v>
      </c>
    </row>
    <row r="122" spans="1:26" ht="14.25" customHeight="1">
      <c r="A122" s="7" t="s">
        <v>90</v>
      </c>
      <c r="B122" s="7">
        <f t="shared" si="4"/>
        <v>0</v>
      </c>
      <c r="C122" s="7">
        <f t="shared" si="4"/>
        <v>4</v>
      </c>
      <c r="D122" s="7">
        <f t="shared" si="4"/>
        <v>0</v>
      </c>
      <c r="E122" s="7">
        <f t="shared" si="4"/>
        <v>0</v>
      </c>
      <c r="F122" s="7">
        <f t="shared" si="4"/>
        <v>21</v>
      </c>
      <c r="G122" s="7">
        <f t="shared" si="4"/>
        <v>0</v>
      </c>
      <c r="H122" s="7">
        <f t="shared" si="4"/>
        <v>0</v>
      </c>
      <c r="I122" s="7">
        <f t="shared" si="4"/>
        <v>0</v>
      </c>
      <c r="J122" s="7">
        <f t="shared" si="4"/>
        <v>0</v>
      </c>
      <c r="K122" s="7">
        <f t="shared" si="4"/>
        <v>0</v>
      </c>
      <c r="L122" s="7">
        <f t="shared" si="5"/>
        <v>0</v>
      </c>
      <c r="M122" s="7">
        <f t="shared" si="5"/>
        <v>5</v>
      </c>
      <c r="N122" s="7">
        <f t="shared" si="5"/>
        <v>0</v>
      </c>
      <c r="O122" s="7">
        <f t="shared" si="5"/>
        <v>6</v>
      </c>
      <c r="P122" s="7">
        <f t="shared" si="5"/>
        <v>0</v>
      </c>
      <c r="Q122" s="7">
        <f t="shared" si="5"/>
        <v>0</v>
      </c>
      <c r="R122" s="7">
        <f t="shared" si="5"/>
        <v>0</v>
      </c>
      <c r="S122" s="7">
        <f t="shared" si="5"/>
        <v>0</v>
      </c>
      <c r="T122" s="7">
        <f t="shared" si="5"/>
        <v>1</v>
      </c>
      <c r="U122" s="7">
        <f t="shared" si="5"/>
        <v>0</v>
      </c>
      <c r="V122" s="7">
        <f t="shared" si="5"/>
        <v>0</v>
      </c>
      <c r="W122" s="7">
        <f t="shared" si="5"/>
        <v>2</v>
      </c>
      <c r="X122" s="7">
        <f t="shared" si="5"/>
        <v>0</v>
      </c>
      <c r="Y122" s="7">
        <f t="shared" si="5"/>
        <v>0</v>
      </c>
      <c r="Z122" s="7">
        <f t="shared" si="6"/>
        <v>39</v>
      </c>
    </row>
    <row r="123" spans="1:26" ht="14.25" customHeight="1">
      <c r="A123" s="7" t="s">
        <v>139</v>
      </c>
      <c r="B123" s="7">
        <f t="shared" si="4"/>
        <v>0</v>
      </c>
      <c r="C123" s="7">
        <f t="shared" si="4"/>
        <v>0</v>
      </c>
      <c r="D123" s="7">
        <f t="shared" si="4"/>
        <v>0</v>
      </c>
      <c r="E123" s="7">
        <f t="shared" si="4"/>
        <v>0</v>
      </c>
      <c r="F123" s="7">
        <f t="shared" si="4"/>
        <v>24</v>
      </c>
      <c r="G123" s="7">
        <f t="shared" si="4"/>
        <v>5</v>
      </c>
      <c r="H123" s="7">
        <f t="shared" si="4"/>
        <v>0</v>
      </c>
      <c r="I123" s="7">
        <f t="shared" si="4"/>
        <v>0</v>
      </c>
      <c r="J123" s="7">
        <f t="shared" si="4"/>
        <v>0</v>
      </c>
      <c r="K123" s="7">
        <f t="shared" si="4"/>
        <v>0</v>
      </c>
      <c r="L123" s="7">
        <f t="shared" si="5"/>
        <v>0</v>
      </c>
      <c r="M123" s="7">
        <f t="shared" si="5"/>
        <v>4</v>
      </c>
      <c r="N123" s="7">
        <f t="shared" si="5"/>
        <v>0</v>
      </c>
      <c r="O123" s="7">
        <f t="shared" si="5"/>
        <v>6</v>
      </c>
      <c r="P123" s="7">
        <f t="shared" si="5"/>
        <v>0</v>
      </c>
      <c r="Q123" s="7">
        <f t="shared" si="5"/>
        <v>0</v>
      </c>
      <c r="R123" s="7">
        <f t="shared" si="5"/>
        <v>0</v>
      </c>
      <c r="S123" s="7">
        <f t="shared" si="5"/>
        <v>0</v>
      </c>
      <c r="T123" s="7">
        <f t="shared" si="5"/>
        <v>0</v>
      </c>
      <c r="U123" s="7">
        <f t="shared" si="5"/>
        <v>0</v>
      </c>
      <c r="V123" s="7">
        <f t="shared" si="5"/>
        <v>0</v>
      </c>
      <c r="W123" s="7">
        <f t="shared" si="5"/>
        <v>0</v>
      </c>
      <c r="X123" s="7">
        <f t="shared" si="5"/>
        <v>0</v>
      </c>
      <c r="Y123" s="7">
        <f t="shared" si="5"/>
        <v>0</v>
      </c>
      <c r="Z123" s="7">
        <f t="shared" si="6"/>
        <v>39</v>
      </c>
    </row>
    <row r="124" spans="1:26" ht="14.25" customHeight="1">
      <c r="A124" s="7" t="s">
        <v>137</v>
      </c>
      <c r="B124" s="7">
        <f t="shared" si="4"/>
        <v>0</v>
      </c>
      <c r="C124" s="7">
        <f t="shared" si="4"/>
        <v>6</v>
      </c>
      <c r="D124" s="7">
        <f t="shared" si="4"/>
        <v>0</v>
      </c>
      <c r="E124" s="7">
        <f t="shared" si="4"/>
        <v>0</v>
      </c>
      <c r="F124" s="7">
        <f t="shared" si="4"/>
        <v>8</v>
      </c>
      <c r="G124" s="7">
        <f t="shared" si="4"/>
        <v>6</v>
      </c>
      <c r="H124" s="7">
        <f t="shared" si="4"/>
        <v>0</v>
      </c>
      <c r="I124" s="7">
        <f t="shared" si="4"/>
        <v>0</v>
      </c>
      <c r="J124" s="7">
        <f t="shared" si="4"/>
        <v>0</v>
      </c>
      <c r="K124" s="7">
        <f t="shared" si="4"/>
        <v>0</v>
      </c>
      <c r="L124" s="7">
        <f t="shared" si="5"/>
        <v>0</v>
      </c>
      <c r="M124" s="7">
        <f t="shared" si="5"/>
        <v>3</v>
      </c>
      <c r="N124" s="7">
        <f t="shared" si="5"/>
        <v>0</v>
      </c>
      <c r="O124" s="7">
        <f t="shared" si="5"/>
        <v>6</v>
      </c>
      <c r="P124" s="7">
        <f t="shared" si="5"/>
        <v>0</v>
      </c>
      <c r="Q124" s="7">
        <f t="shared" si="5"/>
        <v>0</v>
      </c>
      <c r="R124" s="7">
        <f t="shared" si="5"/>
        <v>0</v>
      </c>
      <c r="S124" s="7">
        <f t="shared" si="5"/>
        <v>0</v>
      </c>
      <c r="T124" s="7">
        <f t="shared" si="5"/>
        <v>0</v>
      </c>
      <c r="U124" s="7">
        <f t="shared" si="5"/>
        <v>0</v>
      </c>
      <c r="V124" s="7">
        <f t="shared" si="5"/>
        <v>0</v>
      </c>
      <c r="W124" s="7">
        <f t="shared" si="5"/>
        <v>10</v>
      </c>
      <c r="X124" s="7">
        <f t="shared" si="5"/>
        <v>0</v>
      </c>
      <c r="Y124" s="7">
        <f t="shared" si="5"/>
        <v>0</v>
      </c>
      <c r="Z124" s="7">
        <f t="shared" si="6"/>
        <v>39</v>
      </c>
    </row>
    <row r="125" spans="1:26" ht="14.25" customHeight="1">
      <c r="N125" s="44"/>
      <c r="O125" s="44"/>
    </row>
    <row r="126" spans="1:26" ht="14.25" customHeight="1">
      <c r="N126" s="44"/>
      <c r="O126" s="44"/>
    </row>
    <row r="127" spans="1:26" ht="14.25" customHeight="1">
      <c r="N127" s="44"/>
      <c r="O127" s="44"/>
    </row>
    <row r="128" spans="1:26" ht="14.25" customHeight="1">
      <c r="N128" s="44"/>
      <c r="O128" s="44"/>
    </row>
    <row r="129" spans="14:15" ht="14.25" customHeight="1">
      <c r="N129" s="44"/>
      <c r="O129" s="44"/>
    </row>
    <row r="130" spans="14:15" ht="14.25" customHeight="1">
      <c r="N130" s="44"/>
      <c r="O130" s="44"/>
    </row>
    <row r="131" spans="14:15" ht="14.25" customHeight="1">
      <c r="N131" s="44"/>
      <c r="O131" s="44"/>
    </row>
    <row r="132" spans="14:15" ht="14.25" customHeight="1">
      <c r="N132" s="44"/>
      <c r="O132" s="44"/>
    </row>
    <row r="133" spans="14:15" ht="14.25" customHeight="1">
      <c r="N133" s="44"/>
      <c r="O133" s="44"/>
    </row>
    <row r="134" spans="14:15" ht="14.25" customHeight="1">
      <c r="N134" s="44"/>
      <c r="O134" s="44"/>
    </row>
    <row r="135" spans="14:15" ht="14.25" customHeight="1">
      <c r="N135" s="44"/>
      <c r="O135" s="44"/>
    </row>
    <row r="136" spans="14:15" ht="14.25" customHeight="1">
      <c r="N136" s="44"/>
      <c r="O136" s="44"/>
    </row>
    <row r="137" spans="14:15" ht="14.25" customHeight="1">
      <c r="N137" s="44"/>
      <c r="O137" s="44"/>
    </row>
    <row r="138" spans="14:15" ht="14.25" customHeight="1">
      <c r="N138" s="44"/>
      <c r="O138" s="44"/>
    </row>
    <row r="139" spans="14:15" ht="14.25" customHeight="1">
      <c r="N139" s="44"/>
      <c r="O139" s="44"/>
    </row>
    <row r="140" spans="14:15" ht="14.25" customHeight="1">
      <c r="N140" s="44"/>
      <c r="O140" s="44"/>
    </row>
    <row r="141" spans="14:15" ht="14.25" customHeight="1">
      <c r="N141" s="44"/>
      <c r="O141" s="44"/>
    </row>
    <row r="142" spans="14:15" ht="14.25" customHeight="1">
      <c r="N142" s="44"/>
      <c r="O142" s="44"/>
    </row>
    <row r="143" spans="14:15" ht="14.25" customHeight="1">
      <c r="N143" s="44"/>
      <c r="O143" s="44"/>
    </row>
    <row r="144" spans="14:15" ht="14.25" customHeight="1">
      <c r="N144" s="44"/>
      <c r="O144" s="44"/>
    </row>
    <row r="145" spans="14:15" ht="14.25" customHeight="1">
      <c r="N145" s="44"/>
      <c r="O145" s="44"/>
    </row>
    <row r="146" spans="14:15" ht="14.25" customHeight="1">
      <c r="N146" s="44"/>
      <c r="O146" s="44"/>
    </row>
    <row r="147" spans="14:15" ht="14.25" customHeight="1">
      <c r="N147" s="44"/>
      <c r="O147" s="44"/>
    </row>
    <row r="148" spans="14:15" ht="14.25" customHeight="1">
      <c r="N148" s="44"/>
      <c r="O148" s="44"/>
    </row>
    <row r="149" spans="14:15" ht="14.25" customHeight="1">
      <c r="N149" s="44"/>
      <c r="O149" s="44"/>
    </row>
    <row r="150" spans="14:15" ht="14.25" customHeight="1">
      <c r="N150" s="44"/>
      <c r="O150" s="44"/>
    </row>
    <row r="151" spans="14:15" ht="14.25" customHeight="1">
      <c r="N151" s="44"/>
      <c r="O151" s="44"/>
    </row>
    <row r="152" spans="14:15" ht="14.25" customHeight="1">
      <c r="N152" s="44"/>
      <c r="O152" s="44"/>
    </row>
    <row r="153" spans="14:15" ht="14.25" customHeight="1">
      <c r="N153" s="44"/>
      <c r="O153" s="44"/>
    </row>
    <row r="154" spans="14:15" ht="14.25" customHeight="1">
      <c r="N154" s="44"/>
      <c r="O154" s="44"/>
    </row>
    <row r="155" spans="14:15" ht="14.25" customHeight="1">
      <c r="N155" s="44"/>
      <c r="O155" s="44"/>
    </row>
    <row r="156" spans="14:15" ht="14.25" customHeight="1">
      <c r="N156" s="44"/>
      <c r="O156" s="44"/>
    </row>
    <row r="157" spans="14:15" ht="14.25" customHeight="1">
      <c r="N157" s="44"/>
      <c r="O157" s="44"/>
    </row>
    <row r="158" spans="14:15" ht="14.25" customHeight="1">
      <c r="N158" s="44"/>
      <c r="O158" s="44"/>
    </row>
    <row r="159" spans="14:15" ht="14.25" customHeight="1">
      <c r="N159" s="44"/>
      <c r="O159" s="44"/>
    </row>
    <row r="160" spans="14:15" ht="14.25" customHeight="1">
      <c r="N160" s="44"/>
      <c r="O160" s="44"/>
    </row>
    <row r="161" spans="14:15" ht="14.25" customHeight="1">
      <c r="N161" s="44"/>
      <c r="O161" s="44"/>
    </row>
    <row r="162" spans="14:15" ht="14.25" customHeight="1">
      <c r="N162" s="44"/>
      <c r="O162" s="44"/>
    </row>
    <row r="163" spans="14:15" ht="14.25" customHeight="1">
      <c r="N163" s="44"/>
      <c r="O163" s="44"/>
    </row>
    <row r="164" spans="14:15" ht="14.25" customHeight="1">
      <c r="N164" s="44"/>
      <c r="O164" s="44"/>
    </row>
    <row r="165" spans="14:15" ht="14.25" customHeight="1">
      <c r="N165" s="44"/>
      <c r="O165" s="44"/>
    </row>
    <row r="166" spans="14:15" ht="14.25" customHeight="1">
      <c r="N166" s="44"/>
      <c r="O166" s="44"/>
    </row>
    <row r="167" spans="14:15" ht="14.25" customHeight="1">
      <c r="N167" s="44"/>
      <c r="O167" s="44"/>
    </row>
    <row r="168" spans="14:15" ht="14.25" customHeight="1">
      <c r="N168" s="44"/>
      <c r="O168" s="44"/>
    </row>
    <row r="169" spans="14:15" ht="14.25" customHeight="1">
      <c r="N169" s="44"/>
      <c r="O169" s="44"/>
    </row>
    <row r="170" spans="14:15" ht="14.25" customHeight="1">
      <c r="N170" s="44"/>
      <c r="O170" s="44"/>
    </row>
    <row r="171" spans="14:15" ht="14.25" customHeight="1">
      <c r="N171" s="44"/>
      <c r="O171" s="44"/>
    </row>
    <row r="172" spans="14:15" ht="14.25" customHeight="1">
      <c r="N172" s="44"/>
      <c r="O172" s="44"/>
    </row>
    <row r="173" spans="14:15" ht="14.25" customHeight="1">
      <c r="N173" s="44"/>
      <c r="O173" s="44"/>
    </row>
    <row r="174" spans="14:15" ht="14.25" customHeight="1">
      <c r="N174" s="44"/>
      <c r="O174" s="44"/>
    </row>
    <row r="175" spans="14:15" ht="14.25" customHeight="1">
      <c r="N175" s="44"/>
      <c r="O175" s="44"/>
    </row>
    <row r="176" spans="14:15" ht="14.25" customHeight="1">
      <c r="N176" s="44"/>
      <c r="O176" s="44"/>
    </row>
    <row r="177" spans="14:15" ht="14.25" customHeight="1">
      <c r="N177" s="44"/>
      <c r="O177" s="44"/>
    </row>
    <row r="178" spans="14:15" ht="14.25" customHeight="1">
      <c r="N178" s="44"/>
      <c r="O178" s="44"/>
    </row>
    <row r="179" spans="14:15" ht="14.25" customHeight="1">
      <c r="N179" s="44"/>
      <c r="O179" s="44"/>
    </row>
    <row r="180" spans="14:15" ht="14.25" customHeight="1">
      <c r="N180" s="44"/>
      <c r="O180" s="44"/>
    </row>
    <row r="181" spans="14:15" ht="14.25" customHeight="1">
      <c r="N181" s="44"/>
      <c r="O181" s="44"/>
    </row>
    <row r="182" spans="14:15" ht="14.25" customHeight="1">
      <c r="N182" s="44"/>
      <c r="O182" s="44"/>
    </row>
    <row r="183" spans="14:15" ht="14.25" customHeight="1">
      <c r="N183" s="44"/>
      <c r="O183" s="44"/>
    </row>
    <row r="184" spans="14:15" ht="14.25" customHeight="1">
      <c r="N184" s="44"/>
      <c r="O184" s="44"/>
    </row>
    <row r="185" spans="14:15" ht="14.25" customHeight="1">
      <c r="N185" s="44"/>
      <c r="O185" s="44"/>
    </row>
    <row r="186" spans="14:15" ht="14.25" customHeight="1">
      <c r="N186" s="44"/>
      <c r="O186" s="44"/>
    </row>
    <row r="187" spans="14:15" ht="14.25" customHeight="1">
      <c r="N187" s="44"/>
      <c r="O187" s="44"/>
    </row>
    <row r="188" spans="14:15" ht="14.25" customHeight="1">
      <c r="N188" s="44"/>
      <c r="O188" s="44"/>
    </row>
    <row r="189" spans="14:15" ht="14.25" customHeight="1">
      <c r="N189" s="44"/>
      <c r="O189" s="44"/>
    </row>
    <row r="190" spans="14:15" ht="14.25" customHeight="1">
      <c r="N190" s="44"/>
      <c r="O190" s="44"/>
    </row>
    <row r="191" spans="14:15" ht="14.25" customHeight="1">
      <c r="N191" s="44"/>
      <c r="O191" s="44"/>
    </row>
    <row r="192" spans="14:15" ht="14.25" customHeight="1">
      <c r="N192" s="44"/>
      <c r="O192" s="44"/>
    </row>
    <row r="193" spans="1:24" ht="14.25" customHeight="1">
      <c r="N193" s="44"/>
      <c r="O193" s="44"/>
    </row>
    <row r="194" spans="1:24" ht="14.25" customHeight="1">
      <c r="N194" s="44"/>
      <c r="O194" s="44"/>
    </row>
    <row r="195" spans="1:24" ht="14.25" customHeight="1">
      <c r="N195" s="44"/>
      <c r="O195" s="44"/>
    </row>
    <row r="196" spans="1:24" ht="14.25" customHeight="1">
      <c r="N196" s="44"/>
      <c r="O196" s="44"/>
    </row>
    <row r="197" spans="1:24" ht="14.25" customHeight="1">
      <c r="N197" s="44"/>
      <c r="O197" s="44"/>
    </row>
    <row r="198" spans="1:24" ht="14.25" customHeight="1">
      <c r="N198" s="44"/>
      <c r="O198" s="44"/>
    </row>
    <row r="199" spans="1:24" ht="14.25" customHeight="1">
      <c r="N199" s="44"/>
      <c r="O199" s="44"/>
    </row>
    <row r="200" spans="1:24" ht="14.25" customHeight="1">
      <c r="N200" s="44"/>
      <c r="O200" s="44"/>
    </row>
    <row r="201" spans="1:24" ht="14.25" customHeight="1">
      <c r="N201" s="44"/>
      <c r="O201" s="44"/>
    </row>
    <row r="202" spans="1:24" ht="14.25" customHeight="1">
      <c r="N202" s="44"/>
      <c r="O202" s="44"/>
    </row>
    <row r="203" spans="1:24" ht="14.25" customHeight="1">
      <c r="N203" s="44"/>
      <c r="O203" s="44"/>
    </row>
    <row r="204" spans="1:24" ht="14.25" customHeight="1">
      <c r="N204" s="44"/>
      <c r="O204" s="44"/>
    </row>
    <row r="205" spans="1:24" ht="14.25" customHeight="1">
      <c r="N205" s="44"/>
      <c r="O205" s="44"/>
    </row>
    <row r="206" spans="1:24" ht="14.25" customHeight="1">
      <c r="B206" s="58" t="s">
        <v>8</v>
      </c>
      <c r="C206" s="58" t="s">
        <v>693</v>
      </c>
      <c r="D206" s="58" t="s">
        <v>51</v>
      </c>
      <c r="E206" s="87" t="s">
        <v>63</v>
      </c>
      <c r="F206" s="58" t="s">
        <v>694</v>
      </c>
      <c r="G206" s="58" t="s">
        <v>695</v>
      </c>
      <c r="H206" s="58" t="s">
        <v>696</v>
      </c>
      <c r="I206" s="58" t="s">
        <v>697</v>
      </c>
      <c r="J206" s="58" t="s">
        <v>698</v>
      </c>
      <c r="K206" s="58" t="s">
        <v>699</v>
      </c>
      <c r="L206" s="58" t="s">
        <v>700</v>
      </c>
      <c r="M206" s="58" t="s">
        <v>701</v>
      </c>
      <c r="N206" s="131" t="s">
        <v>702</v>
      </c>
      <c r="O206" s="131" t="s">
        <v>42</v>
      </c>
      <c r="P206" s="58" t="s">
        <v>703</v>
      </c>
      <c r="Q206" s="58" t="s">
        <v>54</v>
      </c>
      <c r="R206" s="58" t="s">
        <v>80</v>
      </c>
      <c r="S206" s="58" t="s">
        <v>704</v>
      </c>
      <c r="T206" s="58" t="s">
        <v>705</v>
      </c>
      <c r="U206" s="58" t="s">
        <v>706</v>
      </c>
      <c r="V206" s="58" t="s">
        <v>707</v>
      </c>
      <c r="W206" s="58"/>
      <c r="X206" s="58" t="s">
        <v>708</v>
      </c>
    </row>
    <row r="207" spans="1:24" ht="14.25" customHeight="1">
      <c r="A207" s="7" t="s">
        <v>709</v>
      </c>
      <c r="B207" s="7" t="e">
        <f t="shared" ref="B207:V207" si="7">+SUMIF(#REF!,B$206,#REF!)</f>
        <v>#REF!</v>
      </c>
      <c r="C207" s="7" t="e">
        <f t="shared" si="7"/>
        <v>#REF!</v>
      </c>
      <c r="D207" s="7" t="e">
        <f t="shared" si="7"/>
        <v>#REF!</v>
      </c>
      <c r="E207" s="7" t="e">
        <f t="shared" si="7"/>
        <v>#REF!</v>
      </c>
      <c r="F207" s="7" t="e">
        <f t="shared" si="7"/>
        <v>#REF!</v>
      </c>
      <c r="G207" s="7" t="e">
        <f t="shared" si="7"/>
        <v>#REF!</v>
      </c>
      <c r="H207" s="7" t="e">
        <f t="shared" si="7"/>
        <v>#REF!</v>
      </c>
      <c r="I207" s="7" t="e">
        <f t="shared" si="7"/>
        <v>#REF!</v>
      </c>
      <c r="J207" s="7" t="e">
        <f t="shared" si="7"/>
        <v>#REF!</v>
      </c>
      <c r="K207" s="7" t="e">
        <f t="shared" si="7"/>
        <v>#REF!</v>
      </c>
      <c r="L207" s="7" t="e">
        <f t="shared" si="7"/>
        <v>#REF!</v>
      </c>
      <c r="M207" s="7" t="e">
        <f t="shared" si="7"/>
        <v>#REF!</v>
      </c>
      <c r="N207" s="44" t="e">
        <f t="shared" si="7"/>
        <v>#REF!</v>
      </c>
      <c r="O207" s="44" t="e">
        <f t="shared" si="7"/>
        <v>#REF!</v>
      </c>
      <c r="P207" s="7" t="e">
        <f t="shared" si="7"/>
        <v>#REF!</v>
      </c>
      <c r="Q207" s="7" t="e">
        <f t="shared" si="7"/>
        <v>#REF!</v>
      </c>
      <c r="R207" s="7" t="e">
        <f t="shared" si="7"/>
        <v>#REF!</v>
      </c>
      <c r="S207" s="7" t="e">
        <f t="shared" si="7"/>
        <v>#REF!</v>
      </c>
      <c r="T207" s="7" t="e">
        <f t="shared" si="7"/>
        <v>#REF!</v>
      </c>
      <c r="U207" s="7" t="e">
        <f t="shared" si="7"/>
        <v>#REF!</v>
      </c>
      <c r="V207" s="7" t="e">
        <f t="shared" si="7"/>
        <v>#REF!</v>
      </c>
      <c r="W207" s="7"/>
      <c r="X207" s="7" t="e">
        <f>+SUMIF(#REF!,X$206,#REF!)</f>
        <v>#REF!</v>
      </c>
    </row>
    <row r="208" spans="1:24" ht="14.25" customHeight="1">
      <c r="A208" s="7" t="s">
        <v>710</v>
      </c>
      <c r="B208" s="7">
        <f t="shared" ref="B208:V208" si="8">+SUMIF($H$3:$H$10,B$206,$M$3:$M$10)</f>
        <v>0</v>
      </c>
      <c r="C208" s="7">
        <f t="shared" si="8"/>
        <v>0</v>
      </c>
      <c r="D208" s="7">
        <f t="shared" si="8"/>
        <v>0</v>
      </c>
      <c r="E208" s="7">
        <f t="shared" si="8"/>
        <v>0</v>
      </c>
      <c r="F208" s="7">
        <f t="shared" si="8"/>
        <v>0</v>
      </c>
      <c r="G208" s="7">
        <f t="shared" si="8"/>
        <v>0</v>
      </c>
      <c r="H208" s="7">
        <f t="shared" si="8"/>
        <v>0</v>
      </c>
      <c r="I208" s="7">
        <f t="shared" si="8"/>
        <v>0</v>
      </c>
      <c r="J208" s="7">
        <f t="shared" si="8"/>
        <v>0</v>
      </c>
      <c r="K208" s="7">
        <f t="shared" si="8"/>
        <v>0</v>
      </c>
      <c r="L208" s="7">
        <f t="shared" si="8"/>
        <v>0</v>
      </c>
      <c r="M208" s="7">
        <f t="shared" si="8"/>
        <v>0</v>
      </c>
      <c r="N208" s="44">
        <f t="shared" si="8"/>
        <v>0</v>
      </c>
      <c r="O208" s="44">
        <f t="shared" si="8"/>
        <v>0</v>
      </c>
      <c r="P208" s="7">
        <f t="shared" si="8"/>
        <v>0</v>
      </c>
      <c r="Q208" s="7">
        <f t="shared" si="8"/>
        <v>6</v>
      </c>
      <c r="R208" s="7">
        <f t="shared" si="8"/>
        <v>0</v>
      </c>
      <c r="S208" s="7">
        <f t="shared" si="8"/>
        <v>0</v>
      </c>
      <c r="T208" s="7">
        <f t="shared" si="8"/>
        <v>0</v>
      </c>
      <c r="U208" s="7">
        <f t="shared" si="8"/>
        <v>0</v>
      </c>
      <c r="V208" s="7">
        <f t="shared" si="8"/>
        <v>0</v>
      </c>
      <c r="W208" s="7"/>
      <c r="X208" s="7">
        <f>+SUMIF($H$3:$H$10,X$206,$M$3:$M$10)</f>
        <v>0</v>
      </c>
    </row>
    <row r="209" spans="1:24" ht="14.25" customHeight="1">
      <c r="A209" s="7" t="s">
        <v>711</v>
      </c>
      <c r="B209" s="7" t="e">
        <f t="shared" ref="B209:V209" si="9">+SUMIF(#REF!,B$206,#REF!)</f>
        <v>#REF!</v>
      </c>
      <c r="C209" s="7" t="e">
        <f t="shared" si="9"/>
        <v>#REF!</v>
      </c>
      <c r="D209" s="7" t="e">
        <f t="shared" si="9"/>
        <v>#REF!</v>
      </c>
      <c r="E209" s="7" t="e">
        <f t="shared" si="9"/>
        <v>#REF!</v>
      </c>
      <c r="F209" s="7" t="e">
        <f t="shared" si="9"/>
        <v>#REF!</v>
      </c>
      <c r="G209" s="7" t="e">
        <f t="shared" si="9"/>
        <v>#REF!</v>
      </c>
      <c r="H209" s="7" t="e">
        <f t="shared" si="9"/>
        <v>#REF!</v>
      </c>
      <c r="I209" s="7" t="e">
        <f t="shared" si="9"/>
        <v>#REF!</v>
      </c>
      <c r="J209" s="7" t="e">
        <f t="shared" si="9"/>
        <v>#REF!</v>
      </c>
      <c r="K209" s="7" t="e">
        <f t="shared" si="9"/>
        <v>#REF!</v>
      </c>
      <c r="L209" s="7" t="e">
        <f t="shared" si="9"/>
        <v>#REF!</v>
      </c>
      <c r="M209" s="7" t="e">
        <f t="shared" si="9"/>
        <v>#REF!</v>
      </c>
      <c r="N209" s="44" t="e">
        <f t="shared" si="9"/>
        <v>#REF!</v>
      </c>
      <c r="O209" s="44" t="e">
        <f t="shared" si="9"/>
        <v>#REF!</v>
      </c>
      <c r="P209" s="7" t="e">
        <f t="shared" si="9"/>
        <v>#REF!</v>
      </c>
      <c r="Q209" s="7" t="e">
        <f t="shared" si="9"/>
        <v>#REF!</v>
      </c>
      <c r="R209" s="7" t="e">
        <f t="shared" si="9"/>
        <v>#REF!</v>
      </c>
      <c r="S209" s="7" t="e">
        <f t="shared" si="9"/>
        <v>#REF!</v>
      </c>
      <c r="T209" s="7" t="e">
        <f t="shared" si="9"/>
        <v>#REF!</v>
      </c>
      <c r="U209" s="7" t="e">
        <f t="shared" si="9"/>
        <v>#REF!</v>
      </c>
      <c r="V209" s="7" t="e">
        <f t="shared" si="9"/>
        <v>#REF!</v>
      </c>
      <c r="W209" s="7"/>
      <c r="X209" s="7" t="e">
        <f>+SUMIF(#REF!,X$206,#REF!)</f>
        <v>#REF!</v>
      </c>
    </row>
    <row r="210" spans="1:24" ht="14.25" customHeight="1">
      <c r="A210" s="7" t="s">
        <v>712</v>
      </c>
      <c r="B210" s="7">
        <f t="shared" ref="B210:V210" si="10">+SUMIF($H$11:$H$56,B$206,$M$11:$M$56)</f>
        <v>0</v>
      </c>
      <c r="C210" s="7">
        <f t="shared" si="10"/>
        <v>0</v>
      </c>
      <c r="D210" s="7">
        <f t="shared" si="10"/>
        <v>0</v>
      </c>
      <c r="E210" s="7">
        <f t="shared" si="10"/>
        <v>0</v>
      </c>
      <c r="F210" s="7">
        <f t="shared" si="10"/>
        <v>0</v>
      </c>
      <c r="G210" s="7">
        <f t="shared" si="10"/>
        <v>0</v>
      </c>
      <c r="H210" s="7">
        <f t="shared" si="10"/>
        <v>0</v>
      </c>
      <c r="I210" s="7">
        <f t="shared" si="10"/>
        <v>0</v>
      </c>
      <c r="J210" s="7">
        <f t="shared" si="10"/>
        <v>0</v>
      </c>
      <c r="K210" s="7">
        <f t="shared" si="10"/>
        <v>0</v>
      </c>
      <c r="L210" s="7">
        <f t="shared" si="10"/>
        <v>0</v>
      </c>
      <c r="M210" s="7">
        <f t="shared" si="10"/>
        <v>0</v>
      </c>
      <c r="N210" s="44">
        <f t="shared" si="10"/>
        <v>0</v>
      </c>
      <c r="O210" s="44">
        <f t="shared" si="10"/>
        <v>0</v>
      </c>
      <c r="P210" s="7">
        <f t="shared" si="10"/>
        <v>0</v>
      </c>
      <c r="Q210" s="7">
        <f t="shared" si="10"/>
        <v>3</v>
      </c>
      <c r="R210" s="7">
        <f t="shared" si="10"/>
        <v>0</v>
      </c>
      <c r="S210" s="7">
        <f t="shared" si="10"/>
        <v>0</v>
      </c>
      <c r="T210" s="7">
        <f t="shared" si="10"/>
        <v>0</v>
      </c>
      <c r="U210" s="7">
        <f t="shared" si="10"/>
        <v>0</v>
      </c>
      <c r="V210" s="7">
        <f t="shared" si="10"/>
        <v>0</v>
      </c>
      <c r="W210" s="7"/>
      <c r="X210" s="7">
        <f>+SUMIF($H$11:$H$56,X$206,$M$11:$M$56)</f>
        <v>0</v>
      </c>
    </row>
    <row r="211" spans="1:24" ht="14.25" customHeight="1">
      <c r="A211" s="7" t="s">
        <v>681</v>
      </c>
      <c r="B211" s="7" t="e">
        <f t="shared" ref="B211:V211" si="11">SUM(B207:B210)</f>
        <v>#REF!</v>
      </c>
      <c r="C211" s="7" t="e">
        <f t="shared" si="11"/>
        <v>#REF!</v>
      </c>
      <c r="D211" s="7" t="e">
        <f t="shared" si="11"/>
        <v>#REF!</v>
      </c>
      <c r="E211" s="7" t="e">
        <f t="shared" si="11"/>
        <v>#REF!</v>
      </c>
      <c r="F211" s="7" t="e">
        <f t="shared" si="11"/>
        <v>#REF!</v>
      </c>
      <c r="G211" s="7" t="e">
        <f t="shared" si="11"/>
        <v>#REF!</v>
      </c>
      <c r="H211" s="7" t="e">
        <f t="shared" si="11"/>
        <v>#REF!</v>
      </c>
      <c r="I211" s="7" t="e">
        <f t="shared" si="11"/>
        <v>#REF!</v>
      </c>
      <c r="J211" s="7" t="e">
        <f t="shared" si="11"/>
        <v>#REF!</v>
      </c>
      <c r="K211" s="7" t="e">
        <f t="shared" si="11"/>
        <v>#REF!</v>
      </c>
      <c r="L211" s="7" t="e">
        <f t="shared" si="11"/>
        <v>#REF!</v>
      </c>
      <c r="M211" s="7" t="e">
        <f t="shared" si="11"/>
        <v>#REF!</v>
      </c>
      <c r="N211" s="44" t="e">
        <f t="shared" si="11"/>
        <v>#REF!</v>
      </c>
      <c r="O211" s="44" t="e">
        <f t="shared" si="11"/>
        <v>#REF!</v>
      </c>
      <c r="P211" s="7" t="e">
        <f t="shared" si="11"/>
        <v>#REF!</v>
      </c>
      <c r="Q211" s="7" t="e">
        <f t="shared" si="11"/>
        <v>#REF!</v>
      </c>
      <c r="R211" s="7" t="e">
        <f t="shared" si="11"/>
        <v>#REF!</v>
      </c>
      <c r="S211" s="7" t="e">
        <f t="shared" si="11"/>
        <v>#REF!</v>
      </c>
      <c r="T211" s="7" t="e">
        <f t="shared" si="11"/>
        <v>#REF!</v>
      </c>
      <c r="U211" s="7" t="e">
        <f t="shared" si="11"/>
        <v>#REF!</v>
      </c>
      <c r="V211" s="7" t="e">
        <f t="shared" si="11"/>
        <v>#REF!</v>
      </c>
      <c r="W211" s="7"/>
      <c r="X211" s="7" t="e">
        <f>SUM(X207:X210)</f>
        <v>#REF!</v>
      </c>
    </row>
    <row r="212" spans="1:24" ht="14.25" customHeight="1">
      <c r="N212" s="44"/>
      <c r="O212" s="44"/>
    </row>
    <row r="213" spans="1:24" ht="14.25" customHeight="1">
      <c r="N213" s="44"/>
      <c r="O213" s="44"/>
    </row>
    <row r="214" spans="1:24" ht="14.25" customHeight="1">
      <c r="N214" s="44"/>
      <c r="O214" s="44"/>
    </row>
    <row r="215" spans="1:24" ht="14.25" customHeight="1">
      <c r="N215" s="44"/>
      <c r="O215" s="44"/>
    </row>
    <row r="216" spans="1:24" ht="14.25" customHeight="1">
      <c r="N216" s="44"/>
      <c r="O216" s="44"/>
    </row>
    <row r="217" spans="1:24" ht="14.25" customHeight="1">
      <c r="N217" s="44"/>
      <c r="O217" s="44"/>
    </row>
    <row r="218" spans="1:24" ht="14.25" customHeight="1">
      <c r="N218" s="44"/>
      <c r="O218" s="44"/>
    </row>
    <row r="219" spans="1:24" ht="14.25" customHeight="1">
      <c r="N219" s="44"/>
      <c r="O219" s="44"/>
    </row>
    <row r="220" spans="1:24" ht="14.25" customHeight="1">
      <c r="N220" s="44"/>
      <c r="O220" s="44"/>
    </row>
    <row r="221" spans="1:24" ht="14.25" customHeight="1">
      <c r="N221" s="44"/>
      <c r="O221" s="44"/>
    </row>
    <row r="222" spans="1:24" ht="14.25" customHeight="1">
      <c r="N222" s="44"/>
      <c r="O222" s="44"/>
    </row>
    <row r="223" spans="1:24" ht="14.25" customHeight="1">
      <c r="N223" s="44"/>
      <c r="O223" s="44"/>
    </row>
    <row r="224" spans="1:24" ht="14.25" customHeight="1">
      <c r="N224" s="44"/>
      <c r="O224" s="44"/>
    </row>
    <row r="225" spans="14:15" ht="14.25" customHeight="1">
      <c r="N225" s="44"/>
      <c r="O225" s="44"/>
    </row>
    <row r="226" spans="14:15" ht="14.25" customHeight="1">
      <c r="N226" s="44"/>
      <c r="O226" s="44"/>
    </row>
    <row r="227" spans="14:15" ht="14.25" customHeight="1">
      <c r="N227" s="44"/>
      <c r="O227" s="44"/>
    </row>
    <row r="228" spans="14:15" ht="14.25" customHeight="1">
      <c r="N228" s="44"/>
      <c r="O228" s="44"/>
    </row>
    <row r="229" spans="14:15" ht="14.25" customHeight="1">
      <c r="N229" s="44"/>
      <c r="O229" s="44"/>
    </row>
    <row r="230" spans="14:15" ht="14.25" customHeight="1">
      <c r="N230" s="44"/>
      <c r="O230" s="44"/>
    </row>
    <row r="231" spans="14:15" ht="14.25" customHeight="1">
      <c r="N231" s="44"/>
      <c r="O231" s="44"/>
    </row>
    <row r="232" spans="14:15" ht="14.25" customHeight="1">
      <c r="N232" s="44"/>
      <c r="O232" s="44"/>
    </row>
    <row r="233" spans="14:15" ht="14.25" customHeight="1">
      <c r="N233" s="44"/>
      <c r="O233" s="44"/>
    </row>
    <row r="234" spans="14:15" ht="14.25" customHeight="1">
      <c r="N234" s="44"/>
      <c r="O234" s="44"/>
    </row>
    <row r="235" spans="14:15" ht="14.25" customHeight="1">
      <c r="N235" s="44"/>
      <c r="O235" s="44"/>
    </row>
    <row r="236" spans="14:15" ht="14.25" customHeight="1">
      <c r="N236" s="44"/>
      <c r="O236" s="44"/>
    </row>
    <row r="237" spans="14:15" ht="14.25" customHeight="1">
      <c r="N237" s="44"/>
      <c r="O237" s="44"/>
    </row>
    <row r="238" spans="14:15" ht="14.25" customHeight="1">
      <c r="N238" s="44"/>
      <c r="O238" s="44"/>
    </row>
    <row r="239" spans="14:15" ht="14.25" customHeight="1">
      <c r="N239" s="44"/>
      <c r="O239" s="44"/>
    </row>
    <row r="240" spans="14:15" ht="14.25" customHeight="1">
      <c r="N240" s="44"/>
      <c r="O240" s="44"/>
    </row>
    <row r="241" spans="14:15" ht="14.25" customHeight="1">
      <c r="N241" s="44"/>
      <c r="O241" s="44"/>
    </row>
    <row r="242" spans="14:15" ht="14.25" customHeight="1">
      <c r="N242" s="44"/>
      <c r="O242" s="44"/>
    </row>
    <row r="243" spans="14:15" ht="14.25" customHeight="1">
      <c r="N243" s="44"/>
      <c r="O243" s="44"/>
    </row>
    <row r="244" spans="14:15" ht="14.25" customHeight="1">
      <c r="N244" s="44"/>
      <c r="O244" s="44"/>
    </row>
    <row r="245" spans="14:15" ht="14.25" customHeight="1">
      <c r="N245" s="44"/>
      <c r="O245" s="44"/>
    </row>
    <row r="246" spans="14:15" ht="14.25" customHeight="1">
      <c r="N246" s="44"/>
      <c r="O246" s="44"/>
    </row>
    <row r="247" spans="14:15" ht="14.25" customHeight="1">
      <c r="N247" s="44"/>
      <c r="O247" s="44"/>
    </row>
    <row r="248" spans="14:15" ht="14.25" customHeight="1">
      <c r="N248" s="44"/>
      <c r="O248" s="44"/>
    </row>
    <row r="249" spans="14:15" ht="14.25" customHeight="1">
      <c r="N249" s="44"/>
      <c r="O249" s="44"/>
    </row>
    <row r="250" spans="14:15" ht="14.25" customHeight="1">
      <c r="N250" s="44"/>
      <c r="O250" s="44"/>
    </row>
    <row r="251" spans="14:15" ht="14.25" customHeight="1">
      <c r="N251" s="44"/>
      <c r="O251" s="44"/>
    </row>
    <row r="252" spans="14:15" ht="14.25" customHeight="1">
      <c r="N252" s="44"/>
      <c r="O252" s="44"/>
    </row>
    <row r="253" spans="14:15" ht="14.25" customHeight="1">
      <c r="N253" s="44"/>
      <c r="O253" s="44"/>
    </row>
    <row r="254" spans="14:15" ht="14.25" customHeight="1">
      <c r="N254" s="44"/>
      <c r="O254" s="44"/>
    </row>
    <row r="255" spans="14:15" ht="14.25" customHeight="1">
      <c r="N255" s="44"/>
      <c r="O255" s="44"/>
    </row>
    <row r="256" spans="14:15" ht="14.25" customHeight="1">
      <c r="N256" s="44"/>
      <c r="O256" s="44"/>
    </row>
    <row r="257" spans="14:15" ht="14.25" customHeight="1">
      <c r="N257" s="44"/>
      <c r="O257" s="44"/>
    </row>
    <row r="258" spans="14:15" ht="14.25" customHeight="1">
      <c r="N258" s="44"/>
      <c r="O258" s="44"/>
    </row>
    <row r="259" spans="14:15" ht="14.25" customHeight="1">
      <c r="N259" s="44"/>
      <c r="O259" s="44"/>
    </row>
    <row r="260" spans="14:15" ht="14.25" customHeight="1">
      <c r="N260" s="44"/>
      <c r="O260" s="44"/>
    </row>
    <row r="261" spans="14:15" ht="14.25" customHeight="1">
      <c r="N261" s="44"/>
      <c r="O261" s="44"/>
    </row>
    <row r="262" spans="14:15" ht="14.25" customHeight="1">
      <c r="N262" s="44"/>
      <c r="O262" s="44"/>
    </row>
    <row r="263" spans="14:15" ht="14.25" customHeight="1">
      <c r="N263" s="44"/>
      <c r="O263" s="44"/>
    </row>
    <row r="264" spans="14:15" ht="14.25" customHeight="1">
      <c r="N264" s="44"/>
      <c r="O264" s="44"/>
    </row>
    <row r="265" spans="14:15" ht="14.25" customHeight="1">
      <c r="N265" s="44"/>
      <c r="O265" s="44"/>
    </row>
    <row r="266" spans="14:15" ht="14.25" customHeight="1">
      <c r="N266" s="44"/>
      <c r="O266" s="44"/>
    </row>
    <row r="267" spans="14:15" ht="14.25" customHeight="1">
      <c r="N267" s="44"/>
      <c r="O267" s="44"/>
    </row>
    <row r="268" spans="14:15" ht="14.25" customHeight="1">
      <c r="N268" s="44"/>
      <c r="O268" s="44"/>
    </row>
    <row r="269" spans="14:15" ht="14.25" customHeight="1">
      <c r="N269" s="44"/>
      <c r="O269" s="44"/>
    </row>
    <row r="270" spans="14:15" ht="14.25" customHeight="1">
      <c r="N270" s="44"/>
      <c r="O270" s="44"/>
    </row>
    <row r="271" spans="14:15" ht="14.25" customHeight="1">
      <c r="N271" s="44"/>
      <c r="O271" s="44"/>
    </row>
    <row r="272" spans="14:15" ht="14.25" customHeight="1">
      <c r="N272" s="44"/>
      <c r="O272" s="44"/>
    </row>
    <row r="273" spans="14:15" ht="14.25" customHeight="1">
      <c r="N273" s="44"/>
      <c r="O273" s="44"/>
    </row>
    <row r="274" spans="14:15" ht="14.25" customHeight="1">
      <c r="N274" s="44"/>
      <c r="O274" s="44"/>
    </row>
    <row r="275" spans="14:15" ht="14.25" customHeight="1">
      <c r="N275" s="44"/>
      <c r="O275" s="44"/>
    </row>
    <row r="276" spans="14:15" ht="14.25" customHeight="1">
      <c r="N276" s="44"/>
      <c r="O276" s="44"/>
    </row>
    <row r="277" spans="14:15" ht="14.25" customHeight="1">
      <c r="N277" s="44"/>
      <c r="O277" s="44"/>
    </row>
    <row r="278" spans="14:15" ht="14.25" customHeight="1">
      <c r="N278" s="44"/>
      <c r="O278" s="44"/>
    </row>
    <row r="279" spans="14:15" ht="14.25" customHeight="1">
      <c r="N279" s="44"/>
      <c r="O279" s="44"/>
    </row>
    <row r="280" spans="14:15" ht="14.25" customHeight="1">
      <c r="N280" s="44"/>
      <c r="O280" s="44"/>
    </row>
    <row r="281" spans="14:15" ht="14.25" customHeight="1">
      <c r="N281" s="44"/>
      <c r="O281" s="44"/>
    </row>
    <row r="282" spans="14:15" ht="14.25" customHeight="1">
      <c r="N282" s="44"/>
      <c r="O282" s="44"/>
    </row>
    <row r="283" spans="14:15" ht="14.25" customHeight="1">
      <c r="N283" s="44"/>
      <c r="O283" s="44"/>
    </row>
    <row r="284" spans="14:15" ht="14.25" customHeight="1">
      <c r="N284" s="44"/>
      <c r="O284" s="44"/>
    </row>
    <row r="285" spans="14:15" ht="14.25" customHeight="1">
      <c r="N285" s="44"/>
      <c r="O285" s="44"/>
    </row>
    <row r="286" spans="14:15" ht="14.25" customHeight="1">
      <c r="N286" s="44"/>
      <c r="O286" s="44"/>
    </row>
    <row r="287" spans="14:15" ht="14.25" customHeight="1">
      <c r="N287" s="44"/>
      <c r="O287" s="44"/>
    </row>
    <row r="288" spans="14:15" ht="14.25" customHeight="1">
      <c r="N288" s="44"/>
      <c r="O288" s="44"/>
    </row>
    <row r="289" spans="14:15" ht="14.25" customHeight="1">
      <c r="N289" s="44"/>
      <c r="O289" s="44"/>
    </row>
    <row r="290" spans="14:15" ht="14.25" customHeight="1">
      <c r="N290" s="44"/>
      <c r="O290" s="44"/>
    </row>
    <row r="291" spans="14:15" ht="14.25" customHeight="1">
      <c r="N291" s="44"/>
      <c r="O291" s="44"/>
    </row>
    <row r="292" spans="14:15" ht="14.25" customHeight="1">
      <c r="N292" s="44"/>
      <c r="O292" s="44"/>
    </row>
    <row r="293" spans="14:15" ht="14.25" customHeight="1">
      <c r="N293" s="44"/>
      <c r="O293" s="44"/>
    </row>
    <row r="294" spans="14:15" ht="14.25" customHeight="1">
      <c r="N294" s="44"/>
      <c r="O294" s="44"/>
    </row>
    <row r="295" spans="14:15" ht="14.25" customHeight="1">
      <c r="N295" s="44"/>
      <c r="O295" s="44"/>
    </row>
    <row r="296" spans="14:15" ht="14.25" customHeight="1">
      <c r="N296" s="44"/>
      <c r="O296" s="44"/>
    </row>
    <row r="297" spans="14:15" ht="14.25" customHeight="1">
      <c r="N297" s="44"/>
      <c r="O297" s="44"/>
    </row>
    <row r="298" spans="14:15" ht="14.25" customHeight="1">
      <c r="N298" s="44"/>
      <c r="O298" s="44"/>
    </row>
    <row r="299" spans="14:15" ht="14.25" customHeight="1">
      <c r="N299" s="44"/>
      <c r="O299" s="44"/>
    </row>
    <row r="300" spans="14:15" ht="14.25" customHeight="1">
      <c r="N300" s="44"/>
      <c r="O300" s="44"/>
    </row>
    <row r="301" spans="14:15" ht="14.25" customHeight="1">
      <c r="N301" s="44"/>
      <c r="O301" s="44"/>
    </row>
    <row r="302" spans="14:15" ht="14.25" customHeight="1">
      <c r="N302" s="44"/>
      <c r="O302" s="44"/>
    </row>
    <row r="303" spans="14:15" ht="14.25" customHeight="1">
      <c r="N303" s="44"/>
      <c r="O303" s="44"/>
    </row>
    <row r="304" spans="14:15" ht="14.25" customHeight="1">
      <c r="N304" s="44"/>
      <c r="O304" s="44"/>
    </row>
    <row r="305" spans="14:15" ht="14.25" customHeight="1">
      <c r="N305" s="44"/>
      <c r="O305" s="44"/>
    </row>
    <row r="306" spans="14:15" ht="14.25" customHeight="1">
      <c r="N306" s="44"/>
      <c r="O306" s="44"/>
    </row>
    <row r="307" spans="14:15" ht="14.25" customHeight="1">
      <c r="N307" s="44"/>
      <c r="O307" s="44"/>
    </row>
    <row r="308" spans="14:15" ht="14.25" customHeight="1">
      <c r="N308" s="44"/>
      <c r="O308" s="44"/>
    </row>
    <row r="309" spans="14:15" ht="14.25" customHeight="1">
      <c r="N309" s="44"/>
      <c r="O309" s="44"/>
    </row>
    <row r="310" spans="14:15" ht="14.25" customHeight="1">
      <c r="N310" s="44"/>
      <c r="O310" s="44"/>
    </row>
    <row r="311" spans="14:15" ht="14.25" customHeight="1">
      <c r="N311" s="44"/>
      <c r="O311" s="44"/>
    </row>
    <row r="312" spans="14:15" ht="14.25" customHeight="1">
      <c r="N312" s="44"/>
      <c r="O312" s="44"/>
    </row>
    <row r="313" spans="14:15" ht="14.25" customHeight="1">
      <c r="N313" s="44"/>
      <c r="O313" s="44"/>
    </row>
    <row r="314" spans="14:15" ht="14.25" customHeight="1">
      <c r="N314" s="44"/>
      <c r="O314" s="44"/>
    </row>
    <row r="315" spans="14:15" ht="14.25" customHeight="1">
      <c r="N315" s="44"/>
      <c r="O315" s="44"/>
    </row>
    <row r="316" spans="14:15" ht="14.25" customHeight="1">
      <c r="N316" s="44"/>
      <c r="O316" s="44"/>
    </row>
    <row r="317" spans="14:15" ht="14.25" customHeight="1">
      <c r="N317" s="44"/>
      <c r="O317" s="44"/>
    </row>
    <row r="318" spans="14:15" ht="14.25" customHeight="1">
      <c r="N318" s="44"/>
      <c r="O318" s="44"/>
    </row>
    <row r="319" spans="14:15" ht="14.25" customHeight="1">
      <c r="N319" s="44"/>
      <c r="O319" s="44"/>
    </row>
    <row r="320" spans="14:15" ht="14.25" customHeight="1">
      <c r="N320" s="44"/>
      <c r="O320" s="44"/>
    </row>
    <row r="321" spans="14:15" ht="14.25" customHeight="1">
      <c r="N321" s="44"/>
      <c r="O321" s="44"/>
    </row>
    <row r="322" spans="14:15" ht="14.25" customHeight="1">
      <c r="N322" s="44"/>
      <c r="O322" s="44"/>
    </row>
    <row r="323" spans="14:15" ht="14.25" customHeight="1">
      <c r="N323" s="44"/>
      <c r="O323" s="44"/>
    </row>
    <row r="324" spans="14:15" ht="14.25" customHeight="1">
      <c r="N324" s="44"/>
      <c r="O324" s="44"/>
    </row>
    <row r="325" spans="14:15" ht="14.25" customHeight="1">
      <c r="N325" s="44"/>
      <c r="O325" s="44"/>
    </row>
    <row r="326" spans="14:15" ht="14.25" customHeight="1">
      <c r="N326" s="44"/>
      <c r="O326" s="44"/>
    </row>
    <row r="327" spans="14:15" ht="14.25" customHeight="1">
      <c r="N327" s="44"/>
      <c r="O327" s="44"/>
    </row>
    <row r="328" spans="14:15" ht="14.25" customHeight="1">
      <c r="N328" s="44"/>
      <c r="O328" s="44"/>
    </row>
    <row r="329" spans="14:15" ht="14.25" customHeight="1">
      <c r="N329" s="44"/>
      <c r="O329" s="44"/>
    </row>
    <row r="330" spans="14:15" ht="14.25" customHeight="1">
      <c r="N330" s="44"/>
      <c r="O330" s="44"/>
    </row>
    <row r="331" spans="14:15" ht="14.25" customHeight="1">
      <c r="N331" s="44"/>
      <c r="O331" s="44"/>
    </row>
    <row r="332" spans="14:15" ht="14.25" customHeight="1">
      <c r="N332" s="44"/>
      <c r="O332" s="44"/>
    </row>
    <row r="333" spans="14:15" ht="14.25" customHeight="1">
      <c r="N333" s="44"/>
      <c r="O333" s="44"/>
    </row>
    <row r="334" spans="14:15" ht="14.25" customHeight="1">
      <c r="N334" s="44"/>
      <c r="O334" s="44"/>
    </row>
    <row r="335" spans="14:15" ht="14.25" customHeight="1">
      <c r="N335" s="44"/>
      <c r="O335" s="44"/>
    </row>
    <row r="336" spans="14:15" ht="14.25" customHeight="1">
      <c r="N336" s="44"/>
      <c r="O336" s="44"/>
    </row>
    <row r="337" spans="14:15" ht="14.25" customHeight="1">
      <c r="N337" s="44"/>
      <c r="O337" s="44"/>
    </row>
    <row r="338" spans="14:15" ht="14.25" customHeight="1">
      <c r="N338" s="44"/>
      <c r="O338" s="44"/>
    </row>
    <row r="339" spans="14:15" ht="14.25" customHeight="1">
      <c r="N339" s="44"/>
      <c r="O339" s="44"/>
    </row>
    <row r="340" spans="14:15" ht="14.25" customHeight="1">
      <c r="N340" s="44"/>
      <c r="O340" s="44"/>
    </row>
    <row r="341" spans="14:15" ht="14.25" customHeight="1">
      <c r="N341" s="44"/>
      <c r="O341" s="44"/>
    </row>
    <row r="342" spans="14:15" ht="14.25" customHeight="1">
      <c r="N342" s="44"/>
      <c r="O342" s="44"/>
    </row>
    <row r="343" spans="14:15" ht="14.25" customHeight="1">
      <c r="N343" s="44"/>
      <c r="O343" s="44"/>
    </row>
    <row r="344" spans="14:15" ht="14.25" customHeight="1">
      <c r="N344" s="44"/>
      <c r="O344" s="44"/>
    </row>
    <row r="345" spans="14:15" ht="14.25" customHeight="1">
      <c r="N345" s="44"/>
      <c r="O345" s="44"/>
    </row>
    <row r="346" spans="14:15" ht="14.25" customHeight="1">
      <c r="N346" s="44"/>
      <c r="O346" s="44"/>
    </row>
    <row r="347" spans="14:15" ht="14.25" customHeight="1">
      <c r="N347" s="44"/>
      <c r="O347" s="44"/>
    </row>
    <row r="348" spans="14:15" ht="14.25" customHeight="1">
      <c r="N348" s="44"/>
      <c r="O348" s="44"/>
    </row>
    <row r="349" spans="14:15" ht="14.25" customHeight="1">
      <c r="N349" s="44"/>
      <c r="O349" s="44"/>
    </row>
    <row r="350" spans="14:15" ht="14.25" customHeight="1">
      <c r="N350" s="44"/>
      <c r="O350" s="44"/>
    </row>
    <row r="351" spans="14:15" ht="14.25" customHeight="1">
      <c r="N351" s="44"/>
      <c r="O351" s="44"/>
    </row>
    <row r="352" spans="14:15" ht="14.25" customHeight="1">
      <c r="N352" s="44"/>
      <c r="O352" s="44"/>
    </row>
    <row r="353" spans="14:15" ht="14.25" customHeight="1">
      <c r="N353" s="44"/>
      <c r="O353" s="44"/>
    </row>
    <row r="354" spans="14:15" ht="14.25" customHeight="1">
      <c r="N354" s="44"/>
      <c r="O354" s="44"/>
    </row>
    <row r="355" spans="14:15" ht="14.25" customHeight="1">
      <c r="N355" s="44"/>
      <c r="O355" s="44"/>
    </row>
    <row r="356" spans="14:15" ht="14.25" customHeight="1">
      <c r="N356" s="44"/>
      <c r="O356" s="44"/>
    </row>
    <row r="357" spans="14:15" ht="14.25" customHeight="1">
      <c r="N357" s="44"/>
      <c r="O357" s="44"/>
    </row>
    <row r="358" spans="14:15" ht="14.25" customHeight="1">
      <c r="N358" s="44"/>
      <c r="O358" s="44"/>
    </row>
    <row r="359" spans="14:15" ht="14.25" customHeight="1">
      <c r="N359" s="44"/>
      <c r="O359" s="44"/>
    </row>
    <row r="360" spans="14:15" ht="14.25" customHeight="1">
      <c r="N360" s="44"/>
      <c r="O360" s="44"/>
    </row>
    <row r="361" spans="14:15" ht="14.25" customHeight="1">
      <c r="N361" s="44"/>
      <c r="O361" s="44"/>
    </row>
    <row r="362" spans="14:15" ht="14.25" customHeight="1">
      <c r="N362" s="44"/>
      <c r="O362" s="44"/>
    </row>
    <row r="363" spans="14:15" ht="14.25" customHeight="1">
      <c r="N363" s="44"/>
      <c r="O363" s="44"/>
    </row>
    <row r="364" spans="14:15" ht="14.25" customHeight="1">
      <c r="N364" s="44"/>
      <c r="O364" s="44"/>
    </row>
    <row r="365" spans="14:15" ht="14.25" customHeight="1">
      <c r="N365" s="44"/>
      <c r="O365" s="44"/>
    </row>
    <row r="366" spans="14:15" ht="14.25" customHeight="1">
      <c r="N366" s="44"/>
      <c r="O366" s="44"/>
    </row>
    <row r="367" spans="14:15" ht="14.25" customHeight="1">
      <c r="N367" s="44"/>
      <c r="O367" s="44"/>
    </row>
    <row r="368" spans="14:15" ht="14.25" customHeight="1">
      <c r="N368" s="44"/>
      <c r="O368" s="44"/>
    </row>
    <row r="369" spans="14:15" ht="14.25" customHeight="1">
      <c r="N369" s="44"/>
      <c r="O369" s="44"/>
    </row>
    <row r="370" spans="14:15" ht="14.25" customHeight="1">
      <c r="N370" s="44"/>
      <c r="O370" s="44"/>
    </row>
    <row r="371" spans="14:15" ht="14.25" customHeight="1">
      <c r="N371" s="44"/>
      <c r="O371" s="44"/>
    </row>
    <row r="372" spans="14:15" ht="14.25" customHeight="1">
      <c r="N372" s="44"/>
      <c r="O372" s="44"/>
    </row>
    <row r="373" spans="14:15" ht="14.25" customHeight="1">
      <c r="N373" s="44"/>
      <c r="O373" s="44"/>
    </row>
    <row r="374" spans="14:15" ht="14.25" customHeight="1">
      <c r="N374" s="44"/>
      <c r="O374" s="44"/>
    </row>
    <row r="375" spans="14:15" ht="14.25" customHeight="1">
      <c r="N375" s="44"/>
      <c r="O375" s="44"/>
    </row>
    <row r="376" spans="14:15" ht="14.25" customHeight="1">
      <c r="N376" s="44"/>
      <c r="O376" s="44"/>
    </row>
    <row r="377" spans="14:15" ht="14.25" customHeight="1">
      <c r="N377" s="44"/>
      <c r="O377" s="44"/>
    </row>
    <row r="378" spans="14:15" ht="14.25" customHeight="1">
      <c r="N378" s="44"/>
      <c r="O378" s="44"/>
    </row>
    <row r="379" spans="14:15" ht="14.25" customHeight="1">
      <c r="N379" s="44"/>
      <c r="O379" s="44"/>
    </row>
    <row r="380" spans="14:15" ht="14.25" customHeight="1">
      <c r="N380" s="44"/>
      <c r="O380" s="44"/>
    </row>
    <row r="381" spans="14:15" ht="14.25" customHeight="1">
      <c r="N381" s="44"/>
      <c r="O381" s="44"/>
    </row>
    <row r="382" spans="14:15" ht="14.25" customHeight="1">
      <c r="N382" s="44"/>
      <c r="O382" s="44"/>
    </row>
    <row r="383" spans="14:15" ht="14.25" customHeight="1">
      <c r="N383" s="44"/>
      <c r="O383" s="44"/>
    </row>
    <row r="384" spans="14:15" ht="14.25" customHeight="1">
      <c r="N384" s="44"/>
      <c r="O384" s="44"/>
    </row>
    <row r="385" spans="14:15" ht="14.25" customHeight="1">
      <c r="N385" s="44"/>
      <c r="O385" s="44"/>
    </row>
    <row r="386" spans="14:15" ht="14.25" customHeight="1">
      <c r="N386" s="44"/>
      <c r="O386" s="44"/>
    </row>
    <row r="387" spans="14:15" ht="14.25" customHeight="1">
      <c r="N387" s="44"/>
      <c r="O387" s="44"/>
    </row>
    <row r="388" spans="14:15" ht="14.25" customHeight="1">
      <c r="N388" s="44"/>
      <c r="O388" s="44"/>
    </row>
    <row r="389" spans="14:15" ht="14.25" customHeight="1">
      <c r="N389" s="44"/>
      <c r="O389" s="44"/>
    </row>
    <row r="390" spans="14:15" ht="14.25" customHeight="1">
      <c r="N390" s="44"/>
      <c r="O390" s="44"/>
    </row>
    <row r="391" spans="14:15" ht="14.25" customHeight="1">
      <c r="N391" s="44"/>
      <c r="O391" s="44"/>
    </row>
    <row r="392" spans="14:15" ht="14.25" customHeight="1">
      <c r="N392" s="44"/>
      <c r="O392" s="44"/>
    </row>
    <row r="393" spans="14:15" ht="14.25" customHeight="1">
      <c r="N393" s="44"/>
      <c r="O393" s="44"/>
    </row>
    <row r="394" spans="14:15" ht="14.25" customHeight="1">
      <c r="N394" s="44"/>
      <c r="O394" s="44"/>
    </row>
    <row r="395" spans="14:15" ht="14.25" customHeight="1">
      <c r="N395" s="44"/>
      <c r="O395" s="44"/>
    </row>
    <row r="396" spans="14:15" ht="14.25" customHeight="1">
      <c r="N396" s="44"/>
      <c r="O396" s="44"/>
    </row>
    <row r="397" spans="14:15" ht="14.25" customHeight="1">
      <c r="N397" s="44"/>
      <c r="O397" s="44"/>
    </row>
    <row r="398" spans="14:15" ht="14.25" customHeight="1">
      <c r="N398" s="44"/>
      <c r="O398" s="44"/>
    </row>
    <row r="399" spans="14:15" ht="14.25" customHeight="1">
      <c r="N399" s="44"/>
      <c r="O399" s="44"/>
    </row>
    <row r="400" spans="14:15" ht="14.25" customHeight="1">
      <c r="N400" s="44"/>
      <c r="O400" s="44"/>
    </row>
    <row r="401" spans="14:15" ht="14.25" customHeight="1">
      <c r="N401" s="44"/>
      <c r="O401" s="44"/>
    </row>
    <row r="402" spans="14:15" ht="14.25" customHeight="1">
      <c r="N402" s="44"/>
      <c r="O402" s="44"/>
    </row>
    <row r="403" spans="14:15" ht="14.25" customHeight="1">
      <c r="N403" s="44"/>
      <c r="O403" s="44"/>
    </row>
    <row r="404" spans="14:15" ht="14.25" customHeight="1">
      <c r="N404" s="44"/>
      <c r="O404" s="44"/>
    </row>
    <row r="405" spans="14:15" ht="14.25" customHeight="1">
      <c r="N405" s="44"/>
      <c r="O405" s="44"/>
    </row>
    <row r="406" spans="14:15" ht="14.25" customHeight="1">
      <c r="N406" s="44"/>
      <c r="O406" s="44"/>
    </row>
    <row r="407" spans="14:15" ht="14.25" customHeight="1">
      <c r="N407" s="44"/>
      <c r="O407" s="44"/>
    </row>
    <row r="408" spans="14:15" ht="14.25" customHeight="1">
      <c r="N408" s="44"/>
      <c r="O408" s="44"/>
    </row>
    <row r="409" spans="14:15" ht="14.25" customHeight="1">
      <c r="N409" s="44"/>
      <c r="O409" s="44"/>
    </row>
    <row r="410" spans="14:15" ht="14.25" customHeight="1">
      <c r="N410" s="44"/>
      <c r="O410" s="44"/>
    </row>
    <row r="411" spans="14:15" ht="14.25" customHeight="1">
      <c r="N411" s="44"/>
      <c r="O411" s="44"/>
    </row>
    <row r="412" spans="14:15" ht="15.75" customHeight="1"/>
    <row r="413" spans="14:15" ht="15.75" customHeight="1"/>
    <row r="414" spans="14:15" ht="15.75" customHeight="1"/>
    <row r="415" spans="14:15" ht="15.75" customHeight="1"/>
    <row r="416" spans="14:1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</sheetData>
  <sortState xmlns:xlrd2="http://schemas.microsoft.com/office/spreadsheetml/2017/richdata2" ref="F3:O117">
    <sortCondition ref="K3:K117"/>
    <sortCondition descending="1" ref="N3:N117"/>
    <sortCondition descending="1" ref="O3:O117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75"/>
  <sheetViews>
    <sheetView workbookViewId="0">
      <pane ySplit="2" topLeftCell="A3" activePane="bottomLeft" state="frozen"/>
      <selection pane="bottomLeft" activeCell="P124" sqref="P12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13" t="s">
        <v>740</v>
      </c>
      <c r="B1" s="132" t="s">
        <v>743</v>
      </c>
      <c r="C1" s="132" t="s">
        <v>744</v>
      </c>
      <c r="D1" s="133" t="s">
        <v>745</v>
      </c>
      <c r="E1" s="88"/>
      <c r="F1" s="44"/>
      <c r="G1" s="44"/>
      <c r="H1" s="44"/>
      <c r="I1" s="44"/>
      <c r="J1" s="44"/>
      <c r="K1" s="44"/>
      <c r="L1" s="44"/>
      <c r="M1" s="44"/>
      <c r="N1" s="193" t="s">
        <v>746</v>
      </c>
      <c r="O1" s="194"/>
    </row>
    <row r="2" spans="1:15" ht="14.25" customHeight="1">
      <c r="A2" s="100" t="s">
        <v>747</v>
      </c>
      <c r="B2" s="101" t="s">
        <v>722</v>
      </c>
      <c r="C2" s="101" t="s">
        <v>723</v>
      </c>
      <c r="D2" s="101" t="s">
        <v>724</v>
      </c>
      <c r="E2" s="101"/>
      <c r="F2" s="101" t="s">
        <v>725</v>
      </c>
      <c r="G2" s="101" t="s">
        <v>1</v>
      </c>
      <c r="H2" s="101" t="s">
        <v>3</v>
      </c>
      <c r="I2" s="101" t="s">
        <v>678</v>
      </c>
      <c r="J2" s="101" t="s">
        <v>2</v>
      </c>
      <c r="K2" s="101" t="s">
        <v>5</v>
      </c>
      <c r="L2" s="102" t="s">
        <v>679</v>
      </c>
      <c r="M2" s="101" t="s">
        <v>680</v>
      </c>
      <c r="N2" s="103" t="s">
        <v>726</v>
      </c>
      <c r="O2" s="103" t="s">
        <v>727</v>
      </c>
    </row>
    <row r="3" spans="1:15" ht="14.25" customHeight="1">
      <c r="A3" s="104"/>
      <c r="B3" s="105"/>
      <c r="C3" s="105"/>
      <c r="D3" s="106"/>
      <c r="E3" s="106"/>
      <c r="F3" s="111">
        <v>606</v>
      </c>
      <c r="G3" s="71" t="str">
        <f>+VLOOKUP(F3,Participants!$A$1:$F$798,2,FALSE)</f>
        <v>Alana Eiler</v>
      </c>
      <c r="H3" s="71" t="str">
        <f>+VLOOKUP(F3,Participants!$A$1:$F$798,4,FALSE)</f>
        <v>BTA</v>
      </c>
      <c r="I3" s="71" t="str">
        <f>+VLOOKUP(F3,Participants!$A$1:$F$798,5,FALSE)</f>
        <v>F</v>
      </c>
      <c r="J3" s="71">
        <f>+VLOOKUP(F3,Participants!$A$1:$F$798,3,FALSE)</f>
        <v>6</v>
      </c>
      <c r="K3" s="12" t="str">
        <f>+VLOOKUP(F3,Participants!$A$1:$G$798,7,FALSE)</f>
        <v>JV GIRLS</v>
      </c>
      <c r="L3" s="161">
        <v>1</v>
      </c>
      <c r="M3" s="71">
        <v>10</v>
      </c>
      <c r="N3" s="51">
        <v>13</v>
      </c>
      <c r="O3" s="24">
        <v>5</v>
      </c>
    </row>
    <row r="4" spans="1:15" ht="14.25" customHeight="1">
      <c r="A4" s="109"/>
      <c r="B4" s="110"/>
      <c r="C4" s="110"/>
      <c r="D4" s="111"/>
      <c r="E4" s="111"/>
      <c r="F4" s="106">
        <v>602</v>
      </c>
      <c r="G4" s="77" t="str">
        <f>+VLOOKUP(F4,Participants!$A$1:$F$798,2,FALSE)</f>
        <v>Ashlyn Murray</v>
      </c>
      <c r="H4" s="77" t="str">
        <f>+VLOOKUP(F4,Participants!$A$1:$F$798,4,FALSE)</f>
        <v>BTA</v>
      </c>
      <c r="I4" s="77" t="str">
        <f>+VLOOKUP(F4,Participants!$A$1:$F$798,5,FALSE)</f>
        <v>F</v>
      </c>
      <c r="J4" s="77">
        <f>+VLOOKUP(F4,Participants!$A$1:$F$798,3,FALSE)</f>
        <v>5</v>
      </c>
      <c r="K4" s="12" t="str">
        <f>+VLOOKUP(F4,Participants!$A$1:$G$798,7,FALSE)</f>
        <v>JV GIRLS</v>
      </c>
      <c r="L4" s="162">
        <f>L3+1</f>
        <v>2</v>
      </c>
      <c r="M4" s="77">
        <v>8</v>
      </c>
      <c r="N4" s="108">
        <v>12</v>
      </c>
      <c r="O4" s="24">
        <v>6.5</v>
      </c>
    </row>
    <row r="5" spans="1:15" ht="14.25" customHeight="1">
      <c r="A5" s="104"/>
      <c r="B5" s="105"/>
      <c r="C5" s="105"/>
      <c r="D5" s="106"/>
      <c r="E5" s="106"/>
      <c r="F5" s="111">
        <v>608</v>
      </c>
      <c r="G5" s="71" t="str">
        <f>+VLOOKUP(F5,Participants!$A$1:$F$798,2,FALSE)</f>
        <v>Callie Kandravy</v>
      </c>
      <c r="H5" s="71" t="str">
        <f>+VLOOKUP(F5,Participants!$A$1:$F$798,4,FALSE)</f>
        <v>BTA</v>
      </c>
      <c r="I5" s="71" t="str">
        <f>+VLOOKUP(F5,Participants!$A$1:$F$798,5,FALSE)</f>
        <v>F</v>
      </c>
      <c r="J5" s="71">
        <f>+VLOOKUP(F5,Participants!$A$1:$F$798,3,FALSE)</f>
        <v>6</v>
      </c>
      <c r="K5" s="12" t="str">
        <f>+VLOOKUP(F5,Participants!$A$1:$G$798,7,FALSE)</f>
        <v>JV GIRLS</v>
      </c>
      <c r="L5" s="162">
        <f t="shared" ref="L5:L57" si="0">L4+1</f>
        <v>3</v>
      </c>
      <c r="M5" s="71">
        <v>6</v>
      </c>
      <c r="N5" s="51">
        <v>12</v>
      </c>
      <c r="O5" s="24">
        <v>6</v>
      </c>
    </row>
    <row r="6" spans="1:15" ht="14.25" customHeight="1">
      <c r="A6" s="109"/>
      <c r="B6" s="110"/>
      <c r="C6" s="110"/>
      <c r="D6" s="111"/>
      <c r="E6" s="111"/>
      <c r="F6" s="106">
        <v>1378</v>
      </c>
      <c r="G6" s="77" t="str">
        <f>+VLOOKUP(F6,Participants!$A$1:$F$798,2,FALSE)</f>
        <v>Morgan Kane</v>
      </c>
      <c r="H6" s="77" t="str">
        <f>+VLOOKUP(F6,Participants!$A$1:$F$798,4,FALSE)</f>
        <v>BFS</v>
      </c>
      <c r="I6" s="77" t="str">
        <f>+VLOOKUP(F6,Participants!$A$1:$F$798,5,FALSE)</f>
        <v>F</v>
      </c>
      <c r="J6" s="77">
        <f>+VLOOKUP(F6,Participants!$A$1:$F$798,3,FALSE)</f>
        <v>6</v>
      </c>
      <c r="K6" s="12" t="str">
        <f>+VLOOKUP(F6,Participants!$A$1:$G$798,7,FALSE)</f>
        <v>JV GIRLS</v>
      </c>
      <c r="L6" s="162">
        <f t="shared" si="0"/>
        <v>4</v>
      </c>
      <c r="M6" s="77">
        <v>5</v>
      </c>
      <c r="N6" s="108">
        <v>12</v>
      </c>
      <c r="O6" s="24">
        <v>5</v>
      </c>
    </row>
    <row r="7" spans="1:15" ht="14.25" customHeight="1">
      <c r="A7" s="104"/>
      <c r="B7" s="105"/>
      <c r="C7" s="105"/>
      <c r="D7" s="106"/>
      <c r="E7" s="106"/>
      <c r="F7" s="111">
        <v>1373</v>
      </c>
      <c r="G7" s="71" t="str">
        <f>+VLOOKUP(F7,Participants!$A$1:$F$798,2,FALSE)</f>
        <v>Kate Mulzet</v>
      </c>
      <c r="H7" s="71" t="str">
        <f>+VLOOKUP(F7,Participants!$A$1:$F$798,4,FALSE)</f>
        <v>BFS</v>
      </c>
      <c r="I7" s="71" t="str">
        <f>+VLOOKUP(F7,Participants!$A$1:$F$798,5,FALSE)</f>
        <v>F</v>
      </c>
      <c r="J7" s="71">
        <f>+VLOOKUP(F7,Participants!$A$1:$F$798,3,FALSE)</f>
        <v>6</v>
      </c>
      <c r="K7" s="12" t="str">
        <f>+VLOOKUP(F7,Participants!$A$1:$G$798,7,FALSE)</f>
        <v>JV GIRLS</v>
      </c>
      <c r="L7" s="162">
        <f t="shared" si="0"/>
        <v>5</v>
      </c>
      <c r="M7" s="71">
        <v>4</v>
      </c>
      <c r="N7" s="51">
        <v>12</v>
      </c>
      <c r="O7" s="24">
        <v>4</v>
      </c>
    </row>
    <row r="8" spans="1:15" ht="14.25" customHeight="1">
      <c r="A8" s="109"/>
      <c r="B8" s="110"/>
      <c r="C8" s="110"/>
      <c r="D8" s="111"/>
      <c r="E8" s="111"/>
      <c r="F8" s="51">
        <v>1381</v>
      </c>
      <c r="G8" s="71" t="str">
        <f>+VLOOKUP(F8,Participants!$A$1:$F$798,2,FALSE)</f>
        <v>Claire Karsman</v>
      </c>
      <c r="H8" s="71" t="str">
        <f>+VLOOKUP(F8,Participants!$A$1:$F$798,4,FALSE)</f>
        <v>BFS</v>
      </c>
      <c r="I8" s="71" t="str">
        <f>+VLOOKUP(F8,Participants!$A$1:$F$798,5,FALSE)</f>
        <v>F</v>
      </c>
      <c r="J8" s="71">
        <f>+VLOOKUP(F8,Participants!$A$1:$F$798,3,FALSE)</f>
        <v>6</v>
      </c>
      <c r="K8" s="12" t="str">
        <f>+VLOOKUP(F8,Participants!$A$1:$G$798,7,FALSE)</f>
        <v>JV GIRLS</v>
      </c>
      <c r="L8" s="162">
        <f t="shared" si="0"/>
        <v>6</v>
      </c>
      <c r="M8" s="71">
        <v>3</v>
      </c>
      <c r="N8" s="51">
        <v>12</v>
      </c>
      <c r="O8" s="24">
        <v>0.5</v>
      </c>
    </row>
    <row r="9" spans="1:15" ht="14.25" customHeight="1">
      <c r="A9" s="104"/>
      <c r="B9" s="105"/>
      <c r="C9" s="105"/>
      <c r="D9" s="106"/>
      <c r="E9" s="106"/>
      <c r="F9" s="106">
        <v>1369</v>
      </c>
      <c r="G9" s="77" t="str">
        <f>+VLOOKUP(F9,Participants!$A$1:$F$798,2,FALSE)</f>
        <v>Avery Arendosh</v>
      </c>
      <c r="H9" s="77" t="str">
        <f>+VLOOKUP(F9,Participants!$A$1:$F$798,4,FALSE)</f>
        <v>BFS</v>
      </c>
      <c r="I9" s="77" t="str">
        <f>+VLOOKUP(F9,Participants!$A$1:$F$798,5,FALSE)</f>
        <v>F</v>
      </c>
      <c r="J9" s="77">
        <f>+VLOOKUP(F9,Participants!$A$1:$F$798,3,FALSE)</f>
        <v>5</v>
      </c>
      <c r="K9" s="12" t="str">
        <f>+VLOOKUP(F9,Participants!$A$1:$G$798,7,FALSE)</f>
        <v>JV GIRLS</v>
      </c>
      <c r="L9" s="162">
        <f t="shared" si="0"/>
        <v>7</v>
      </c>
      <c r="M9" s="77">
        <v>2</v>
      </c>
      <c r="N9" s="108">
        <v>11</v>
      </c>
      <c r="O9" s="24">
        <v>5</v>
      </c>
    </row>
    <row r="10" spans="1:15" ht="14.25" customHeight="1">
      <c r="A10" s="109"/>
      <c r="B10" s="110"/>
      <c r="C10" s="110"/>
      <c r="D10" s="111"/>
      <c r="E10" s="111"/>
      <c r="F10" s="51">
        <v>232</v>
      </c>
      <c r="G10" s="71" t="str">
        <f>+VLOOKUP(F10,Participants!$A$1:$F$798,2,FALSE)</f>
        <v>Madeline Worgul</v>
      </c>
      <c r="H10" s="71" t="str">
        <f>+VLOOKUP(F10,Participants!$A$1:$F$798,4,FALSE)</f>
        <v>HCA</v>
      </c>
      <c r="I10" s="71" t="str">
        <f>+VLOOKUP(F10,Participants!$A$1:$F$798,5,FALSE)</f>
        <v>F</v>
      </c>
      <c r="J10" s="71">
        <f>+VLOOKUP(F10,Participants!$A$1:$F$798,3,FALSE)</f>
        <v>5</v>
      </c>
      <c r="K10" s="12" t="str">
        <f>+VLOOKUP(F10,Participants!$A$1:$G$798,7,FALSE)</f>
        <v>JV GIRLS</v>
      </c>
      <c r="L10" s="162">
        <f t="shared" si="0"/>
        <v>8</v>
      </c>
      <c r="M10" s="71">
        <v>1</v>
      </c>
      <c r="N10" s="51">
        <v>10</v>
      </c>
      <c r="O10" s="24">
        <v>10.5</v>
      </c>
    </row>
    <row r="11" spans="1:15" ht="14.25" customHeight="1">
      <c r="A11" s="104"/>
      <c r="B11" s="105"/>
      <c r="C11" s="105"/>
      <c r="D11" s="106"/>
      <c r="E11" s="106"/>
      <c r="F11" s="106">
        <v>604</v>
      </c>
      <c r="G11" s="77" t="str">
        <f>+VLOOKUP(F11,Participants!$A$1:$F$798,2,FALSE)</f>
        <v>Beckley Haught</v>
      </c>
      <c r="H11" s="77" t="str">
        <f>+VLOOKUP(F11,Participants!$A$1:$F$798,4,FALSE)</f>
        <v>BTA</v>
      </c>
      <c r="I11" s="77" t="str">
        <f>+VLOOKUP(F11,Participants!$A$1:$F$798,5,FALSE)</f>
        <v>F</v>
      </c>
      <c r="J11" s="77">
        <f>+VLOOKUP(F11,Participants!$A$1:$F$798,3,FALSE)</f>
        <v>5</v>
      </c>
      <c r="K11" s="12" t="str">
        <f>+VLOOKUP(F11,Participants!$A$1:$G$798,7,FALSE)</f>
        <v>JV GIRLS</v>
      </c>
      <c r="L11" s="162">
        <f t="shared" si="0"/>
        <v>9</v>
      </c>
      <c r="M11" s="77"/>
      <c r="N11" s="108">
        <v>10</v>
      </c>
      <c r="O11" s="24">
        <v>8</v>
      </c>
    </row>
    <row r="12" spans="1:15" ht="14.25" customHeight="1">
      <c r="A12" s="109"/>
      <c r="B12" s="110"/>
      <c r="C12" s="110"/>
      <c r="D12" s="111"/>
      <c r="E12" s="111"/>
      <c r="F12" s="111">
        <v>1368</v>
      </c>
      <c r="G12" s="71" t="str">
        <f>+VLOOKUP(F12,Participants!$A$1:$F$798,2,FALSE)</f>
        <v>Lucy Kaufman</v>
      </c>
      <c r="H12" s="71" t="str">
        <f>+VLOOKUP(F12,Participants!$A$1:$F$798,4,FALSE)</f>
        <v>BFS</v>
      </c>
      <c r="I12" s="71" t="str">
        <f>+VLOOKUP(F12,Participants!$A$1:$F$798,5,FALSE)</f>
        <v>F</v>
      </c>
      <c r="J12" s="71">
        <f>+VLOOKUP(F12,Participants!$A$1:$F$798,3,FALSE)</f>
        <v>5</v>
      </c>
      <c r="K12" s="12" t="str">
        <f>+VLOOKUP(F12,Participants!$A$1:$G$798,7,FALSE)</f>
        <v>JV GIRLS</v>
      </c>
      <c r="L12" s="162">
        <f t="shared" si="0"/>
        <v>10</v>
      </c>
      <c r="M12" s="71"/>
      <c r="N12" s="51">
        <v>10</v>
      </c>
      <c r="O12" s="24">
        <v>6.5</v>
      </c>
    </row>
    <row r="13" spans="1:15" ht="14.25" customHeight="1">
      <c r="A13" s="104"/>
      <c r="B13" s="105"/>
      <c r="C13" s="105"/>
      <c r="D13" s="106"/>
      <c r="E13" s="106"/>
      <c r="F13" s="111">
        <v>741</v>
      </c>
      <c r="G13" s="71" t="str">
        <f>+VLOOKUP(F13,Participants!$A$1:$F$798,2,FALSE)</f>
        <v>Mia Liscinsky</v>
      </c>
      <c r="H13" s="71" t="str">
        <f>+VLOOKUP(F13,Participants!$A$1:$F$798,4,FALSE)</f>
        <v>KIL</v>
      </c>
      <c r="I13" s="71" t="str">
        <f>+VLOOKUP(F13,Participants!$A$1:$F$798,5,FALSE)</f>
        <v>F</v>
      </c>
      <c r="J13" s="71">
        <f>+VLOOKUP(F13,Participants!$A$1:$F$798,3,FALSE)</f>
        <v>6</v>
      </c>
      <c r="K13" s="12" t="str">
        <f>+VLOOKUP(F13,Participants!$A$1:$G$798,7,FALSE)</f>
        <v>JV GIRLS</v>
      </c>
      <c r="L13" s="162">
        <f t="shared" si="0"/>
        <v>11</v>
      </c>
      <c r="M13" s="71"/>
      <c r="N13" s="51">
        <v>9</v>
      </c>
      <c r="O13" s="24">
        <v>8.5</v>
      </c>
    </row>
    <row r="14" spans="1:15" ht="14.25" customHeight="1">
      <c r="A14" s="109"/>
      <c r="B14" s="110"/>
      <c r="C14" s="110"/>
      <c r="D14" s="111"/>
      <c r="E14" s="111"/>
      <c r="F14" s="106">
        <v>233</v>
      </c>
      <c r="G14" s="77" t="str">
        <f>+VLOOKUP(F14,Participants!$A$1:$F$798,2,FALSE)</f>
        <v>Maggie Mahoney</v>
      </c>
      <c r="H14" s="77" t="str">
        <f>+VLOOKUP(F14,Participants!$A$1:$F$798,4,FALSE)</f>
        <v>HCA</v>
      </c>
      <c r="I14" s="77" t="str">
        <f>+VLOOKUP(F14,Participants!$A$1:$F$798,5,FALSE)</f>
        <v>F</v>
      </c>
      <c r="J14" s="77">
        <f>+VLOOKUP(F14,Participants!$A$1:$F$798,3,FALSE)</f>
        <v>5</v>
      </c>
      <c r="K14" s="12" t="str">
        <f>+VLOOKUP(F14,Participants!$A$1:$G$798,7,FALSE)</f>
        <v>JV GIRLS</v>
      </c>
      <c r="L14" s="162">
        <f t="shared" si="0"/>
        <v>12</v>
      </c>
      <c r="M14" s="77"/>
      <c r="N14" s="108">
        <v>9</v>
      </c>
      <c r="O14" s="24">
        <v>7.5</v>
      </c>
    </row>
    <row r="15" spans="1:15" ht="14.25" customHeight="1">
      <c r="A15" s="104"/>
      <c r="B15" s="105"/>
      <c r="C15" s="105"/>
      <c r="D15" s="106"/>
      <c r="E15" s="106"/>
      <c r="F15" s="51">
        <v>736</v>
      </c>
      <c r="G15" s="77" t="str">
        <f>+VLOOKUP(F15,Participants!$A$1:$F$798,2,FALSE)</f>
        <v>Nora Narwold</v>
      </c>
      <c r="H15" s="77" t="str">
        <f>+VLOOKUP(F15,Participants!$A$1:$F$798,4,FALSE)</f>
        <v>KIL</v>
      </c>
      <c r="I15" s="77" t="str">
        <f>+VLOOKUP(F15,Participants!$A$1:$F$798,5,FALSE)</f>
        <v>F</v>
      </c>
      <c r="J15" s="77">
        <f>+VLOOKUP(F15,Participants!$A$1:$F$798,3,FALSE)</f>
        <v>5</v>
      </c>
      <c r="K15" s="12" t="str">
        <f>+VLOOKUP(F15,Participants!$A$1:$G$798,7,FALSE)</f>
        <v>JV GIRLS</v>
      </c>
      <c r="L15" s="162">
        <f t="shared" si="0"/>
        <v>13</v>
      </c>
      <c r="M15" s="77"/>
      <c r="N15" s="108">
        <v>9</v>
      </c>
      <c r="O15" s="24">
        <v>6</v>
      </c>
    </row>
    <row r="16" spans="1:15" ht="14.25" customHeight="1">
      <c r="A16" s="109"/>
      <c r="B16" s="110"/>
      <c r="C16" s="110"/>
      <c r="D16" s="111"/>
      <c r="E16" s="111"/>
      <c r="F16" s="106">
        <v>1234</v>
      </c>
      <c r="G16" s="77" t="str">
        <f>+VLOOKUP(F16,Participants!$A$1:$F$798,2,FALSE)</f>
        <v>Teresa Ravotti</v>
      </c>
      <c r="H16" s="77" t="str">
        <f>+VLOOKUP(F16,Participants!$A$1:$F$798,4,FALSE)</f>
        <v>AAC</v>
      </c>
      <c r="I16" s="77" t="str">
        <f>+VLOOKUP(F16,Participants!$A$1:$F$798,5,FALSE)</f>
        <v>F</v>
      </c>
      <c r="J16" s="77">
        <f>+VLOOKUP(F16,Participants!$A$1:$F$798,3,FALSE)</f>
        <v>6</v>
      </c>
      <c r="K16" s="12" t="str">
        <f>+VLOOKUP(F16,Participants!$A$1:$G$798,7,FALSE)</f>
        <v>JV GIRLS</v>
      </c>
      <c r="L16" s="162">
        <f t="shared" si="0"/>
        <v>14</v>
      </c>
      <c r="M16" s="77"/>
      <c r="N16" s="108">
        <v>9</v>
      </c>
      <c r="O16" s="24">
        <v>6</v>
      </c>
    </row>
    <row r="17" spans="1:15" ht="14.25" customHeight="1">
      <c r="A17" s="104"/>
      <c r="B17" s="105"/>
      <c r="C17" s="105"/>
      <c r="D17" s="106"/>
      <c r="E17" s="106"/>
      <c r="F17" s="106">
        <v>609</v>
      </c>
      <c r="G17" s="77" t="str">
        <f>+VLOOKUP(F17,Participants!$A$1:$F$798,2,FALSE)</f>
        <v>Kaylie Mitchell</v>
      </c>
      <c r="H17" s="77" t="str">
        <f>+VLOOKUP(F17,Participants!$A$1:$F$798,4,FALSE)</f>
        <v>BTA</v>
      </c>
      <c r="I17" s="77" t="str">
        <f>+VLOOKUP(F17,Participants!$A$1:$F$798,5,FALSE)</f>
        <v>F</v>
      </c>
      <c r="J17" s="77">
        <f>+VLOOKUP(F17,Participants!$A$1:$F$798,3,FALSE)</f>
        <v>6</v>
      </c>
      <c r="K17" s="12" t="str">
        <f>+VLOOKUP(F17,Participants!$A$1:$G$798,7,FALSE)</f>
        <v>JV GIRLS</v>
      </c>
      <c r="L17" s="162">
        <f t="shared" si="0"/>
        <v>15</v>
      </c>
      <c r="M17" s="77"/>
      <c r="N17" s="108">
        <v>9</v>
      </c>
      <c r="O17" s="24">
        <v>5</v>
      </c>
    </row>
    <row r="18" spans="1:15" ht="14.25" customHeight="1">
      <c r="A18" s="109"/>
      <c r="B18" s="110"/>
      <c r="C18" s="110"/>
      <c r="D18" s="111"/>
      <c r="E18" s="111"/>
      <c r="F18" s="106">
        <v>1375</v>
      </c>
      <c r="G18" s="77" t="str">
        <f>+VLOOKUP(F18,Participants!$A$1:$F$798,2,FALSE)</f>
        <v>Alexandra Wagner</v>
      </c>
      <c r="H18" s="77" t="str">
        <f>+VLOOKUP(F18,Participants!$A$1:$F$798,4,FALSE)</f>
        <v>BFS</v>
      </c>
      <c r="I18" s="77" t="str">
        <f>+VLOOKUP(F18,Participants!$A$1:$F$798,5,FALSE)</f>
        <v>F</v>
      </c>
      <c r="J18" s="77">
        <f>+VLOOKUP(F18,Participants!$A$1:$F$798,3,FALSE)</f>
        <v>6</v>
      </c>
      <c r="K18" s="12" t="str">
        <f>+VLOOKUP(F18,Participants!$A$1:$G$798,7,FALSE)</f>
        <v>JV GIRLS</v>
      </c>
      <c r="L18" s="162">
        <f t="shared" si="0"/>
        <v>16</v>
      </c>
      <c r="M18" s="77"/>
      <c r="N18" s="108">
        <v>9</v>
      </c>
      <c r="O18" s="24">
        <v>3</v>
      </c>
    </row>
    <row r="19" spans="1:15" ht="14.25" customHeight="1">
      <c r="A19" s="109"/>
      <c r="B19" s="110"/>
      <c r="C19" s="110"/>
      <c r="D19" s="111"/>
      <c r="E19" s="111"/>
      <c r="F19" s="111">
        <v>972</v>
      </c>
      <c r="G19" s="71" t="str">
        <f>+VLOOKUP(F19,Participants!$A$1:$F$798,2,FALSE)</f>
        <v>Redd Rhodora</v>
      </c>
      <c r="H19" s="71" t="str">
        <f>+VLOOKUP(F19,Participants!$A$1:$F$798,4,FALSE)</f>
        <v>CDT</v>
      </c>
      <c r="I19" s="71" t="str">
        <f>+VLOOKUP(F19,Participants!$A$1:$F$798,5,FALSE)</f>
        <v>F</v>
      </c>
      <c r="J19" s="71">
        <f>+VLOOKUP(F19,Participants!$A$1:$F$798,3,FALSE)</f>
        <v>6</v>
      </c>
      <c r="K19" s="12" t="str">
        <f>+VLOOKUP(F19,Participants!$A$1:$G$798,7,FALSE)</f>
        <v>JV GIRLS</v>
      </c>
      <c r="L19" s="162">
        <f t="shared" si="0"/>
        <v>17</v>
      </c>
      <c r="M19" s="71"/>
      <c r="N19" s="51">
        <v>9</v>
      </c>
      <c r="O19" s="24">
        <v>3</v>
      </c>
    </row>
    <row r="20" spans="1:15" ht="14.25" customHeight="1">
      <c r="A20" s="104"/>
      <c r="B20" s="105"/>
      <c r="C20" s="105"/>
      <c r="D20" s="106"/>
      <c r="E20" s="106"/>
      <c r="F20" s="111">
        <v>1199</v>
      </c>
      <c r="G20" s="71" t="str">
        <f>+VLOOKUP(F20,Participants!$A$1:$F$798,2,FALSE)</f>
        <v>Lizzie Austin</v>
      </c>
      <c r="H20" s="71" t="str">
        <f>+VLOOKUP(F20,Participants!$A$1:$F$798,4,FALSE)</f>
        <v>AAC</v>
      </c>
      <c r="I20" s="71" t="str">
        <f>+VLOOKUP(F20,Participants!$A$1:$F$798,5,FALSE)</f>
        <v>F</v>
      </c>
      <c r="J20" s="71">
        <f>+VLOOKUP(F20,Participants!$A$1:$F$798,3,FALSE)</f>
        <v>6</v>
      </c>
      <c r="K20" s="12" t="str">
        <f>+VLOOKUP(F20,Participants!$A$1:$G$798,7,FALSE)</f>
        <v>JV GIRLS</v>
      </c>
      <c r="L20" s="162">
        <f t="shared" si="0"/>
        <v>18</v>
      </c>
      <c r="M20" s="71"/>
      <c r="N20" s="51">
        <v>9</v>
      </c>
      <c r="O20" s="24">
        <v>2.5</v>
      </c>
    </row>
    <row r="21" spans="1:15" ht="14.25" customHeight="1">
      <c r="A21" s="109"/>
      <c r="B21" s="110"/>
      <c r="C21" s="110"/>
      <c r="D21" s="111"/>
      <c r="E21" s="111"/>
      <c r="F21" s="106">
        <v>887</v>
      </c>
      <c r="G21" s="77" t="str">
        <f>+VLOOKUP(F21,Participants!$A$1:$F$798,2,FALSE)</f>
        <v>Alexa Laepple</v>
      </c>
      <c r="H21" s="77" t="str">
        <f>+VLOOKUP(F21,Participants!$A$1:$F$798,4,FALSE)</f>
        <v>AGS</v>
      </c>
      <c r="I21" s="77" t="str">
        <f>+VLOOKUP(F21,Participants!$A$1:$F$798,5,FALSE)</f>
        <v>F</v>
      </c>
      <c r="J21" s="77">
        <f>+VLOOKUP(F21,Participants!$A$1:$F$798,3,FALSE)</f>
        <v>5</v>
      </c>
      <c r="K21" s="12" t="str">
        <f>+VLOOKUP(F21,Participants!$A$1:$G$798,7,FALSE)</f>
        <v>JV GIRLS</v>
      </c>
      <c r="L21" s="162">
        <f t="shared" si="0"/>
        <v>19</v>
      </c>
      <c r="M21" s="77"/>
      <c r="N21" s="108">
        <v>9</v>
      </c>
      <c r="O21" s="24">
        <v>0</v>
      </c>
    </row>
    <row r="22" spans="1:15" ht="14.25" customHeight="1">
      <c r="A22" s="104"/>
      <c r="B22" s="105"/>
      <c r="C22" s="105"/>
      <c r="D22" s="106"/>
      <c r="E22" s="106"/>
      <c r="F22" s="111">
        <v>969</v>
      </c>
      <c r="G22" s="71" t="str">
        <f>+VLOOKUP(F22,Participants!$A$1:$F$798,2,FALSE)</f>
        <v>Stiger Norah</v>
      </c>
      <c r="H22" s="71" t="str">
        <f>+VLOOKUP(F22,Participants!$A$1:$F$798,4,FALSE)</f>
        <v>CDT</v>
      </c>
      <c r="I22" s="71" t="str">
        <f>+VLOOKUP(F22,Participants!$A$1:$F$798,5,FALSE)</f>
        <v>F</v>
      </c>
      <c r="J22" s="71">
        <f>+VLOOKUP(F22,Participants!$A$1:$F$798,3,FALSE)</f>
        <v>5</v>
      </c>
      <c r="K22" s="12" t="str">
        <f>+VLOOKUP(F22,Participants!$A$1:$G$798,7,FALSE)</f>
        <v>JV GIRLS</v>
      </c>
      <c r="L22" s="162">
        <f t="shared" si="0"/>
        <v>20</v>
      </c>
      <c r="M22" s="71"/>
      <c r="N22" s="51">
        <v>8</v>
      </c>
      <c r="O22" s="24">
        <v>8.5</v>
      </c>
    </row>
    <row r="23" spans="1:15" ht="14.25" customHeight="1">
      <c r="A23" s="109"/>
      <c r="B23" s="110"/>
      <c r="C23" s="110"/>
      <c r="D23" s="111"/>
      <c r="E23" s="111"/>
      <c r="F23" s="106">
        <v>739</v>
      </c>
      <c r="G23" s="77" t="str">
        <f>+VLOOKUP(F23,Participants!$A$1:$F$798,2,FALSE)</f>
        <v>Sophia Colangelo</v>
      </c>
      <c r="H23" s="77" t="str">
        <f>+VLOOKUP(F23,Participants!$A$1:$F$798,4,FALSE)</f>
        <v>KIL</v>
      </c>
      <c r="I23" s="77" t="str">
        <f>+VLOOKUP(F23,Participants!$A$1:$F$798,5,FALSE)</f>
        <v>F</v>
      </c>
      <c r="J23" s="77">
        <f>+VLOOKUP(F23,Participants!$A$1:$F$798,3,FALSE)</f>
        <v>5</v>
      </c>
      <c r="K23" s="12" t="str">
        <f>+VLOOKUP(F23,Participants!$A$1:$G$798,7,FALSE)</f>
        <v>JV GIRLS</v>
      </c>
      <c r="L23" s="162">
        <f t="shared" si="0"/>
        <v>21</v>
      </c>
      <c r="M23" s="77"/>
      <c r="N23" s="108">
        <v>8</v>
      </c>
      <c r="O23" s="24">
        <v>8</v>
      </c>
    </row>
    <row r="24" spans="1:15" ht="14.25" customHeight="1">
      <c r="A24" s="104"/>
      <c r="B24" s="105"/>
      <c r="C24" s="105"/>
      <c r="D24" s="106"/>
      <c r="E24" s="106"/>
      <c r="F24" s="111">
        <v>1384</v>
      </c>
      <c r="G24" s="71" t="str">
        <f>+VLOOKUP(F24,Participants!$A$1:$F$798,2,FALSE)</f>
        <v>Allison Kiley</v>
      </c>
      <c r="H24" s="71" t="str">
        <f>+VLOOKUP(F24,Participants!$A$1:$F$798,4,FALSE)</f>
        <v>BFS</v>
      </c>
      <c r="I24" s="71" t="str">
        <f>+VLOOKUP(F24,Participants!$A$1:$F$798,5,FALSE)</f>
        <v>F</v>
      </c>
      <c r="J24" s="71">
        <f>+VLOOKUP(F24,Participants!$A$1:$F$798,3,FALSE)</f>
        <v>6</v>
      </c>
      <c r="K24" s="12" t="str">
        <f>+VLOOKUP(F24,Participants!$A$1:$G$798,7,FALSE)</f>
        <v>JV GIRLS</v>
      </c>
      <c r="L24" s="162">
        <f t="shared" si="0"/>
        <v>22</v>
      </c>
      <c r="M24" s="71"/>
      <c r="N24" s="51">
        <v>8</v>
      </c>
      <c r="O24" s="24">
        <v>5</v>
      </c>
    </row>
    <row r="25" spans="1:15" ht="14.25" customHeight="1">
      <c r="A25" s="109"/>
      <c r="B25" s="110"/>
      <c r="C25" s="110"/>
      <c r="D25" s="111"/>
      <c r="E25" s="111"/>
      <c r="F25" s="106">
        <v>1226</v>
      </c>
      <c r="G25" s="77" t="str">
        <f>+VLOOKUP(F25,Participants!$A$1:$F$798,2,FALSE)</f>
        <v>Ali Park</v>
      </c>
      <c r="H25" s="77" t="str">
        <f>+VLOOKUP(F25,Participants!$A$1:$F$798,4,FALSE)</f>
        <v>AAC</v>
      </c>
      <c r="I25" s="77" t="str">
        <f>+VLOOKUP(F25,Participants!$A$1:$F$798,5,FALSE)</f>
        <v>F</v>
      </c>
      <c r="J25" s="77">
        <f>+VLOOKUP(F25,Participants!$A$1:$F$798,3,FALSE)</f>
        <v>5</v>
      </c>
      <c r="K25" s="12" t="str">
        <f>+VLOOKUP(F25,Participants!$A$1:$G$798,7,FALSE)</f>
        <v>JV GIRLS</v>
      </c>
      <c r="L25" s="162">
        <f t="shared" si="0"/>
        <v>23</v>
      </c>
      <c r="M25" s="77"/>
      <c r="N25" s="108">
        <v>8</v>
      </c>
      <c r="O25" s="24">
        <v>4</v>
      </c>
    </row>
    <row r="26" spans="1:15" ht="14.25" customHeight="1">
      <c r="A26" s="104"/>
      <c r="B26" s="105"/>
      <c r="C26" s="105"/>
      <c r="D26" s="106"/>
      <c r="E26" s="106"/>
      <c r="F26" s="106">
        <v>484</v>
      </c>
      <c r="G26" s="77" t="str">
        <f>+VLOOKUP(F26,Participants!$A$1:$F$798,2,FALSE)</f>
        <v>Emily Graff</v>
      </c>
      <c r="H26" s="77" t="str">
        <f>+VLOOKUP(F26,Participants!$A$1:$F$798,4,FALSE)</f>
        <v>BCS</v>
      </c>
      <c r="I26" s="77" t="str">
        <f>+VLOOKUP(F26,Participants!$A$1:$F$798,5,FALSE)</f>
        <v>F</v>
      </c>
      <c r="J26" s="77">
        <f>+VLOOKUP(F26,Participants!$A$1:$F$798,3,FALSE)</f>
        <v>5</v>
      </c>
      <c r="K26" s="12" t="str">
        <f>+VLOOKUP(F26,Participants!$A$1:$G$798,7,FALSE)</f>
        <v>JV GIRLS</v>
      </c>
      <c r="L26" s="162">
        <f t="shared" si="0"/>
        <v>24</v>
      </c>
      <c r="M26" s="77"/>
      <c r="N26" s="108">
        <v>8</v>
      </c>
      <c r="O26" s="24">
        <v>3.5</v>
      </c>
    </row>
    <row r="27" spans="1:15" ht="14.25" customHeight="1">
      <c r="A27" s="109"/>
      <c r="B27" s="110"/>
      <c r="C27" s="110"/>
      <c r="D27" s="111"/>
      <c r="E27" s="111"/>
      <c r="F27" s="106">
        <v>754</v>
      </c>
      <c r="G27" s="77" t="str">
        <f>+VLOOKUP(F27,Participants!$A$1:$F$798,2,FALSE)</f>
        <v>Sofie Rentz</v>
      </c>
      <c r="H27" s="77" t="str">
        <f>+VLOOKUP(F27,Participants!$A$1:$F$798,4,FALSE)</f>
        <v>KIL</v>
      </c>
      <c r="I27" s="77" t="str">
        <f>+VLOOKUP(F27,Participants!$A$1:$F$798,5,FALSE)</f>
        <v>F</v>
      </c>
      <c r="J27" s="77">
        <f>+VLOOKUP(F27,Participants!$A$1:$F$798,3,FALSE)</f>
        <v>6</v>
      </c>
      <c r="K27" s="12" t="str">
        <f>+VLOOKUP(F27,Participants!$A$1:$G$798,7,FALSE)</f>
        <v>JV GIRLS</v>
      </c>
      <c r="L27" s="162">
        <f t="shared" si="0"/>
        <v>25</v>
      </c>
      <c r="M27" s="77"/>
      <c r="N27" s="108">
        <v>8</v>
      </c>
      <c r="O27" s="24">
        <v>3</v>
      </c>
    </row>
    <row r="28" spans="1:15" ht="14.25" customHeight="1">
      <c r="A28" s="104"/>
      <c r="B28" s="105"/>
      <c r="C28" s="105"/>
      <c r="D28" s="106"/>
      <c r="E28" s="106"/>
      <c r="F28" s="106">
        <v>607</v>
      </c>
      <c r="G28" s="77" t="str">
        <f>+VLOOKUP(F28,Participants!$A$1:$F$798,2,FALSE)</f>
        <v>Cayden Ferguson</v>
      </c>
      <c r="H28" s="77" t="str">
        <f>+VLOOKUP(F28,Participants!$A$1:$F$798,4,FALSE)</f>
        <v>BTA</v>
      </c>
      <c r="I28" s="77" t="str">
        <f>+VLOOKUP(F28,Participants!$A$1:$F$798,5,FALSE)</f>
        <v>F</v>
      </c>
      <c r="J28" s="77">
        <f>+VLOOKUP(F28,Participants!$A$1:$F$798,3,FALSE)</f>
        <v>6</v>
      </c>
      <c r="K28" s="12" t="str">
        <f>+VLOOKUP(F28,Participants!$A$1:$G$798,7,FALSE)</f>
        <v>JV GIRLS</v>
      </c>
      <c r="L28" s="162">
        <f t="shared" si="0"/>
        <v>26</v>
      </c>
      <c r="M28" s="77"/>
      <c r="N28" s="108">
        <v>8</v>
      </c>
      <c r="O28" s="24">
        <v>3</v>
      </c>
    </row>
    <row r="29" spans="1:15" ht="14.25" customHeight="1">
      <c r="A29" s="109"/>
      <c r="B29" s="110"/>
      <c r="C29" s="110"/>
      <c r="D29" s="111"/>
      <c r="E29" s="111"/>
      <c r="F29" s="106">
        <v>735</v>
      </c>
      <c r="G29" s="77" t="str">
        <f>+VLOOKUP(F29,Participants!$A$1:$F$798,2,FALSE)</f>
        <v>Chloe Cole</v>
      </c>
      <c r="H29" s="77" t="str">
        <f>+VLOOKUP(F29,Participants!$A$1:$F$798,4,FALSE)</f>
        <v>KIL</v>
      </c>
      <c r="I29" s="77" t="str">
        <f>+VLOOKUP(F29,Participants!$A$1:$F$798,5,FALSE)</f>
        <v>F</v>
      </c>
      <c r="J29" s="77">
        <f>+VLOOKUP(F29,Participants!$A$1:$F$798,3,FALSE)</f>
        <v>6</v>
      </c>
      <c r="K29" s="12" t="str">
        <f>+VLOOKUP(F29,Participants!$A$1:$G$798,7,FALSE)</f>
        <v>JV GIRLS</v>
      </c>
      <c r="L29" s="162">
        <f t="shared" si="0"/>
        <v>27</v>
      </c>
      <c r="M29" s="77"/>
      <c r="N29" s="108">
        <v>8</v>
      </c>
      <c r="O29" s="24">
        <v>2</v>
      </c>
    </row>
    <row r="30" spans="1:15" ht="14.25" customHeight="1">
      <c r="A30" s="104"/>
      <c r="B30" s="105"/>
      <c r="C30" s="105"/>
      <c r="D30" s="106"/>
      <c r="E30" s="106"/>
      <c r="F30" s="106">
        <v>742</v>
      </c>
      <c r="G30" s="77" t="str">
        <f>+VLOOKUP(F30,Participants!$A$1:$F$798,2,FALSE)</f>
        <v>Rachel Barry</v>
      </c>
      <c r="H30" s="77" t="str">
        <f>+VLOOKUP(F30,Participants!$A$1:$F$798,4,FALSE)</f>
        <v>KIL</v>
      </c>
      <c r="I30" s="77" t="str">
        <f>+VLOOKUP(F30,Participants!$A$1:$F$798,5,FALSE)</f>
        <v>F</v>
      </c>
      <c r="J30" s="77">
        <f>+VLOOKUP(F30,Participants!$A$1:$F$798,3,FALSE)</f>
        <v>6</v>
      </c>
      <c r="K30" s="12" t="str">
        <f>+VLOOKUP(F30,Participants!$A$1:$G$798,7,FALSE)</f>
        <v>JV GIRLS</v>
      </c>
      <c r="L30" s="162">
        <f t="shared" si="0"/>
        <v>28</v>
      </c>
      <c r="M30" s="77"/>
      <c r="N30" s="108">
        <v>8</v>
      </c>
      <c r="O30" s="24">
        <v>1</v>
      </c>
    </row>
    <row r="31" spans="1:15" ht="15" customHeight="1">
      <c r="A31" s="109"/>
      <c r="B31" s="110"/>
      <c r="C31" s="110"/>
      <c r="D31" s="111"/>
      <c r="E31" s="111"/>
      <c r="F31" s="111">
        <v>483</v>
      </c>
      <c r="G31" s="71" t="str">
        <f>+VLOOKUP(F31,Participants!$A$1:$F$798,2,FALSE)</f>
        <v>Sierra Viehmann</v>
      </c>
      <c r="H31" s="71" t="str">
        <f>+VLOOKUP(F31,Participants!$A$1:$F$798,4,FALSE)</f>
        <v>BCS</v>
      </c>
      <c r="I31" s="71" t="str">
        <f>+VLOOKUP(F31,Participants!$A$1:$F$798,5,FALSE)</f>
        <v>F</v>
      </c>
      <c r="J31" s="71">
        <f>+VLOOKUP(F31,Participants!$A$1:$F$798,3,FALSE)</f>
        <v>5</v>
      </c>
      <c r="K31" s="12" t="str">
        <f>+VLOOKUP(F31,Participants!$A$1:$G$798,7,FALSE)</f>
        <v>JV GIRLS</v>
      </c>
      <c r="L31" s="162">
        <f t="shared" si="0"/>
        <v>29</v>
      </c>
      <c r="M31" s="71"/>
      <c r="N31" s="51">
        <v>8</v>
      </c>
      <c r="O31" s="24">
        <v>1</v>
      </c>
    </row>
    <row r="32" spans="1:15" ht="14.25" customHeight="1">
      <c r="A32" s="104"/>
      <c r="B32" s="105"/>
      <c r="C32" s="105"/>
      <c r="D32" s="106"/>
      <c r="E32" s="106"/>
      <c r="F32" s="51">
        <v>1449</v>
      </c>
      <c r="G32" s="77" t="str">
        <f>+VLOOKUP(F32,Participants!$A$1:$F$798,2,FALSE)</f>
        <v>Zienna Berarducci</v>
      </c>
      <c r="H32" s="77" t="str">
        <f>+VLOOKUP(F32,Participants!$A$1:$F$798,4,FALSE)</f>
        <v>SSPP</v>
      </c>
      <c r="I32" s="77" t="str">
        <f>+VLOOKUP(F32,Participants!$A$1:$F$798,5,FALSE)</f>
        <v>F</v>
      </c>
      <c r="J32" s="77">
        <f>+VLOOKUP(F32,Participants!$A$1:$F$798,3,FALSE)</f>
        <v>5</v>
      </c>
      <c r="K32" s="12" t="str">
        <f>+VLOOKUP(F32,Participants!$A$1:$G$798,7,FALSE)</f>
        <v>JV GIRLS</v>
      </c>
      <c r="L32" s="162">
        <f t="shared" si="0"/>
        <v>30</v>
      </c>
      <c r="M32" s="77"/>
      <c r="N32" s="108">
        <v>7</v>
      </c>
      <c r="O32" s="24">
        <v>11.5</v>
      </c>
    </row>
    <row r="33" spans="1:15" ht="14.25" customHeight="1">
      <c r="A33" s="109"/>
      <c r="B33" s="110"/>
      <c r="C33" s="110"/>
      <c r="D33" s="111"/>
      <c r="E33" s="111"/>
      <c r="F33" s="111">
        <v>732</v>
      </c>
      <c r="G33" s="71" t="str">
        <f>+VLOOKUP(F33,Participants!$A$1:$F$798,2,FALSE)</f>
        <v>Olivia Menz</v>
      </c>
      <c r="H33" s="71" t="str">
        <f>+VLOOKUP(F33,Participants!$A$1:$F$798,4,FALSE)</f>
        <v>KIL</v>
      </c>
      <c r="I33" s="71" t="str">
        <f>+VLOOKUP(F33,Participants!$A$1:$F$798,5,FALSE)</f>
        <v>F</v>
      </c>
      <c r="J33" s="71">
        <f>+VLOOKUP(F33,Participants!$A$1:$F$798,3,FALSE)</f>
        <v>5</v>
      </c>
      <c r="K33" s="12" t="str">
        <f>+VLOOKUP(F33,Participants!$A$1:$G$798,7,FALSE)</f>
        <v>JV GIRLS</v>
      </c>
      <c r="L33" s="162">
        <f t="shared" si="0"/>
        <v>31</v>
      </c>
      <c r="M33" s="71"/>
      <c r="N33" s="51">
        <v>7</v>
      </c>
      <c r="O33" s="24">
        <v>9</v>
      </c>
    </row>
    <row r="34" spans="1:15" ht="14.25" customHeight="1">
      <c r="A34" s="104"/>
      <c r="B34" s="105"/>
      <c r="C34" s="105"/>
      <c r="D34" s="106"/>
      <c r="E34" s="106"/>
      <c r="F34" s="111">
        <v>1201</v>
      </c>
      <c r="G34" s="71" t="str">
        <f>+VLOOKUP(F34,Participants!$A$1:$F$798,2,FALSE)</f>
        <v>Gabrielle Boright</v>
      </c>
      <c r="H34" s="71" t="str">
        <f>+VLOOKUP(F34,Participants!$A$1:$F$798,4,FALSE)</f>
        <v>AAC</v>
      </c>
      <c r="I34" s="71" t="str">
        <f>+VLOOKUP(F34,Participants!$A$1:$F$798,5,FALSE)</f>
        <v>F</v>
      </c>
      <c r="J34" s="71">
        <f>+VLOOKUP(F34,Participants!$A$1:$F$798,3,FALSE)</f>
        <v>5</v>
      </c>
      <c r="K34" s="12" t="str">
        <f>+VLOOKUP(F34,Participants!$A$1:$G$798,7,FALSE)</f>
        <v>JV GIRLS</v>
      </c>
      <c r="L34" s="162">
        <f t="shared" si="0"/>
        <v>32</v>
      </c>
      <c r="M34" s="71"/>
      <c r="N34" s="51">
        <v>7</v>
      </c>
      <c r="O34" s="24">
        <v>8</v>
      </c>
    </row>
    <row r="35" spans="1:15" ht="14.25" customHeight="1">
      <c r="A35" s="109"/>
      <c r="B35" s="110"/>
      <c r="C35" s="110"/>
      <c r="D35" s="111"/>
      <c r="E35" s="111"/>
      <c r="F35" s="111">
        <v>738</v>
      </c>
      <c r="G35" s="71" t="str">
        <f>+VLOOKUP(F35,Participants!$A$1:$F$798,2,FALSE)</f>
        <v>Olivia Colangelo</v>
      </c>
      <c r="H35" s="71" t="str">
        <f>+VLOOKUP(F35,Participants!$A$1:$F$798,4,FALSE)</f>
        <v>KIL</v>
      </c>
      <c r="I35" s="71" t="str">
        <f>+VLOOKUP(F35,Participants!$A$1:$F$798,5,FALSE)</f>
        <v>F</v>
      </c>
      <c r="J35" s="71">
        <f>+VLOOKUP(F35,Participants!$A$1:$F$798,3,FALSE)</f>
        <v>5</v>
      </c>
      <c r="K35" s="12" t="str">
        <f>+VLOOKUP(F35,Participants!$A$1:$G$798,7,FALSE)</f>
        <v>JV GIRLS</v>
      </c>
      <c r="L35" s="162">
        <f t="shared" si="0"/>
        <v>33</v>
      </c>
      <c r="M35" s="71"/>
      <c r="N35" s="51">
        <v>7</v>
      </c>
      <c r="O35" s="24">
        <v>8</v>
      </c>
    </row>
    <row r="36" spans="1:15" ht="14.25" customHeight="1">
      <c r="A36" s="104"/>
      <c r="B36" s="105"/>
      <c r="C36" s="105"/>
      <c r="D36" s="106"/>
      <c r="E36" s="106"/>
      <c r="F36" s="106">
        <v>1377</v>
      </c>
      <c r="G36" s="77" t="str">
        <f>+VLOOKUP(F36,Participants!$A$1:$F$798,2,FALSE)</f>
        <v>Emma Schweikert</v>
      </c>
      <c r="H36" s="77" t="str">
        <f>+VLOOKUP(F36,Participants!$A$1:$F$798,4,FALSE)</f>
        <v>BFS</v>
      </c>
      <c r="I36" s="77" t="str">
        <f>+VLOOKUP(F36,Participants!$A$1:$F$798,5,FALSE)</f>
        <v>F</v>
      </c>
      <c r="J36" s="77">
        <f>+VLOOKUP(F36,Participants!$A$1:$F$798,3,FALSE)</f>
        <v>6</v>
      </c>
      <c r="K36" s="12" t="str">
        <f>+VLOOKUP(F36,Participants!$A$1:$G$798,7,FALSE)</f>
        <v>JV GIRLS</v>
      </c>
      <c r="L36" s="162">
        <f t="shared" si="0"/>
        <v>34</v>
      </c>
      <c r="M36" s="77"/>
      <c r="N36" s="108">
        <v>7</v>
      </c>
      <c r="O36" s="24">
        <v>7</v>
      </c>
    </row>
    <row r="37" spans="1:15" ht="14.25" customHeight="1">
      <c r="A37" s="109"/>
      <c r="B37" s="110"/>
      <c r="C37" s="110"/>
      <c r="D37" s="111"/>
      <c r="E37" s="111"/>
      <c r="F37" s="106">
        <v>746</v>
      </c>
      <c r="G37" s="77" t="str">
        <f>+VLOOKUP(F37,Participants!$A$1:$F$798,2,FALSE)</f>
        <v>Elle Degnan</v>
      </c>
      <c r="H37" s="77" t="str">
        <f>+VLOOKUP(F37,Participants!$A$1:$F$798,4,FALSE)</f>
        <v>KIL</v>
      </c>
      <c r="I37" s="77" t="str">
        <f>+VLOOKUP(F37,Participants!$A$1:$F$798,5,FALSE)</f>
        <v>F</v>
      </c>
      <c r="J37" s="77">
        <f>+VLOOKUP(F37,Participants!$A$1:$F$798,3,FALSE)</f>
        <v>6</v>
      </c>
      <c r="K37" s="12" t="str">
        <f>+VLOOKUP(F37,Participants!$A$1:$G$798,7,FALSE)</f>
        <v>JV GIRLS</v>
      </c>
      <c r="L37" s="162">
        <f t="shared" si="0"/>
        <v>35</v>
      </c>
      <c r="M37" s="77"/>
      <c r="N37" s="108">
        <v>7</v>
      </c>
      <c r="O37" s="24">
        <v>6</v>
      </c>
    </row>
    <row r="38" spans="1:15" ht="14.25" customHeight="1">
      <c r="A38" s="104"/>
      <c r="B38" s="105"/>
      <c r="C38" s="105"/>
      <c r="D38" s="106"/>
      <c r="E38" s="106"/>
      <c r="F38" s="111">
        <v>757</v>
      </c>
      <c r="G38" s="71" t="str">
        <f>+VLOOKUP(F38,Participants!$A$1:$F$798,2,FALSE)</f>
        <v>Payton McElravy</v>
      </c>
      <c r="H38" s="71" t="str">
        <f>+VLOOKUP(F38,Participants!$A$1:$F$798,4,FALSE)</f>
        <v>KIL</v>
      </c>
      <c r="I38" s="71" t="str">
        <f>+VLOOKUP(F38,Participants!$A$1:$F$798,5,FALSE)</f>
        <v>F</v>
      </c>
      <c r="J38" s="71">
        <f>+VLOOKUP(F38,Participants!$A$1:$F$798,3,FALSE)</f>
        <v>6</v>
      </c>
      <c r="K38" s="12" t="str">
        <f>+VLOOKUP(F38,Participants!$A$1:$G$798,7,FALSE)</f>
        <v>JV GIRLS</v>
      </c>
      <c r="L38" s="162">
        <f t="shared" si="0"/>
        <v>36</v>
      </c>
      <c r="M38" s="71"/>
      <c r="N38" s="51">
        <v>7</v>
      </c>
      <c r="O38" s="24">
        <v>3.5</v>
      </c>
    </row>
    <row r="39" spans="1:15" ht="14.25" customHeight="1">
      <c r="A39" s="109"/>
      <c r="B39" s="110"/>
      <c r="C39" s="110"/>
      <c r="D39" s="111"/>
      <c r="E39" s="111"/>
      <c r="F39" s="106">
        <v>1372</v>
      </c>
      <c r="G39" s="77" t="str">
        <f>+VLOOKUP(F39,Participants!$A$1:$F$798,2,FALSE)</f>
        <v>Gianna Isacco</v>
      </c>
      <c r="H39" s="77" t="str">
        <f>+VLOOKUP(F39,Participants!$A$1:$F$798,4,FALSE)</f>
        <v>BFS</v>
      </c>
      <c r="I39" s="77" t="str">
        <f>+VLOOKUP(F39,Participants!$A$1:$F$798,5,FALSE)</f>
        <v>F</v>
      </c>
      <c r="J39" s="77">
        <f>+VLOOKUP(F39,Participants!$A$1:$F$798,3,FALSE)</f>
        <v>5</v>
      </c>
      <c r="K39" s="12" t="str">
        <f>+VLOOKUP(F39,Participants!$A$1:$G$798,7,FALSE)</f>
        <v>JV GIRLS</v>
      </c>
      <c r="L39" s="162">
        <f t="shared" si="0"/>
        <v>37</v>
      </c>
      <c r="M39" s="77"/>
      <c r="N39" s="108">
        <v>7</v>
      </c>
      <c r="O39" s="24">
        <v>3</v>
      </c>
    </row>
    <row r="40" spans="1:15" ht="14.25" customHeight="1">
      <c r="A40" s="104"/>
      <c r="B40" s="105"/>
      <c r="C40" s="105"/>
      <c r="D40" s="106"/>
      <c r="E40" s="106"/>
      <c r="F40" s="111">
        <v>169</v>
      </c>
      <c r="G40" s="71" t="str">
        <f>+VLOOKUP(F40,Participants!$A$1:$F$798,2,FALSE)</f>
        <v>Vivienne Clark</v>
      </c>
      <c r="H40" s="71" t="str">
        <f>+VLOOKUP(F40,Participants!$A$1:$F$798,4,FALSE)</f>
        <v>NCA</v>
      </c>
      <c r="I40" s="71" t="str">
        <f>+VLOOKUP(F40,Participants!$A$1:$F$798,5,FALSE)</f>
        <v>F</v>
      </c>
      <c r="J40" s="71">
        <f>+VLOOKUP(F40,Participants!$A$1:$F$798,3,FALSE)</f>
        <v>5</v>
      </c>
      <c r="K40" s="12" t="str">
        <f>+VLOOKUP(F40,Participants!$A$1:$G$798,7,FALSE)</f>
        <v>JV GIRLS</v>
      </c>
      <c r="L40" s="162">
        <f t="shared" si="0"/>
        <v>38</v>
      </c>
      <c r="M40" s="71"/>
      <c r="N40" s="51">
        <v>7</v>
      </c>
      <c r="O40" s="24">
        <v>3</v>
      </c>
    </row>
    <row r="41" spans="1:15" ht="14.25" customHeight="1">
      <c r="A41" s="109"/>
      <c r="B41" s="110"/>
      <c r="C41" s="110"/>
      <c r="D41" s="111"/>
      <c r="E41" s="111"/>
      <c r="F41" s="111">
        <v>1218</v>
      </c>
      <c r="G41" s="71" t="str">
        <f>+VLOOKUP(F41,Participants!$A$1:$F$798,2,FALSE)</f>
        <v>Juliana Gruber</v>
      </c>
      <c r="H41" s="71" t="str">
        <f>+VLOOKUP(F41,Participants!$A$1:$F$798,4,FALSE)</f>
        <v>AAC</v>
      </c>
      <c r="I41" s="71" t="str">
        <f>+VLOOKUP(F41,Participants!$A$1:$F$798,5,FALSE)</f>
        <v>F</v>
      </c>
      <c r="J41" s="71">
        <f>+VLOOKUP(F41,Participants!$A$1:$F$798,3,FALSE)</f>
        <v>6</v>
      </c>
      <c r="K41" s="12" t="str">
        <f>+VLOOKUP(F41,Participants!$A$1:$G$798,7,FALSE)</f>
        <v>JV GIRLS</v>
      </c>
      <c r="L41" s="162">
        <f t="shared" si="0"/>
        <v>39</v>
      </c>
      <c r="M41" s="71"/>
      <c r="N41" s="51">
        <v>7</v>
      </c>
      <c r="O41" s="24">
        <v>3</v>
      </c>
    </row>
    <row r="42" spans="1:15" ht="14.25" customHeight="1">
      <c r="A42" s="104"/>
      <c r="B42" s="105"/>
      <c r="C42" s="105"/>
      <c r="D42" s="106"/>
      <c r="E42" s="106"/>
      <c r="F42" s="106">
        <v>1370</v>
      </c>
      <c r="G42" s="77" t="str">
        <f>+VLOOKUP(F42,Participants!$A$1:$F$798,2,FALSE)</f>
        <v>Kaitlyn Lindenfelser</v>
      </c>
      <c r="H42" s="77" t="str">
        <f>+VLOOKUP(F42,Participants!$A$1:$F$798,4,FALSE)</f>
        <v>BFS</v>
      </c>
      <c r="I42" s="77" t="str">
        <f>+VLOOKUP(F42,Participants!$A$1:$F$798,5,FALSE)</f>
        <v>F</v>
      </c>
      <c r="J42" s="77">
        <f>+VLOOKUP(F42,Participants!$A$1:$F$798,3,FALSE)</f>
        <v>5</v>
      </c>
      <c r="K42" s="12" t="str">
        <f>+VLOOKUP(F42,Participants!$A$1:$G$798,7,FALSE)</f>
        <v>JV GIRLS</v>
      </c>
      <c r="L42" s="162">
        <f t="shared" si="0"/>
        <v>40</v>
      </c>
      <c r="M42" s="77"/>
      <c r="N42" s="108">
        <v>7</v>
      </c>
      <c r="O42" s="24">
        <v>0</v>
      </c>
    </row>
    <row r="43" spans="1:15" ht="14.25" customHeight="1">
      <c r="A43" s="109"/>
      <c r="B43" s="110"/>
      <c r="C43" s="110"/>
      <c r="D43" s="111"/>
      <c r="E43" s="111"/>
      <c r="F43" s="111">
        <v>886</v>
      </c>
      <c r="G43" s="71" t="str">
        <f>+VLOOKUP(F43,Participants!$A$1:$F$798,2,FALSE)</f>
        <v>Vivienne Cavicchia</v>
      </c>
      <c r="H43" s="71" t="str">
        <f>+VLOOKUP(F43,Participants!$A$1:$F$798,4,FALSE)</f>
        <v>AGS</v>
      </c>
      <c r="I43" s="71" t="str">
        <f>+VLOOKUP(F43,Participants!$A$1:$F$798,5,FALSE)</f>
        <v>F</v>
      </c>
      <c r="J43" s="71">
        <f>+VLOOKUP(F43,Participants!$A$1:$F$798,3,FALSE)</f>
        <v>5</v>
      </c>
      <c r="K43" s="12" t="str">
        <f>+VLOOKUP(F43,Participants!$A$1:$G$798,7,FALSE)</f>
        <v>JV GIRLS</v>
      </c>
      <c r="L43" s="162">
        <f t="shared" si="0"/>
        <v>41</v>
      </c>
      <c r="M43" s="71"/>
      <c r="N43" s="51">
        <v>7</v>
      </c>
      <c r="O43" s="24">
        <v>0</v>
      </c>
    </row>
    <row r="44" spans="1:15" ht="14.25" customHeight="1">
      <c r="A44" s="104"/>
      <c r="B44" s="105"/>
      <c r="C44" s="105"/>
      <c r="D44" s="106"/>
      <c r="E44" s="106"/>
      <c r="F44" s="106">
        <v>890</v>
      </c>
      <c r="G44" s="77" t="str">
        <f>+VLOOKUP(F44,Participants!$A$1:$F$798,2,FALSE)</f>
        <v>Emily Williams</v>
      </c>
      <c r="H44" s="77" t="str">
        <f>+VLOOKUP(F44,Participants!$A$1:$F$798,4,FALSE)</f>
        <v>AGS</v>
      </c>
      <c r="I44" s="77" t="str">
        <f>+VLOOKUP(F44,Participants!$A$1:$F$798,5,FALSE)</f>
        <v>F</v>
      </c>
      <c r="J44" s="77">
        <f>+VLOOKUP(F44,Participants!$A$1:$F$798,3,FALSE)</f>
        <v>5</v>
      </c>
      <c r="K44" s="12" t="str">
        <f>+VLOOKUP(F44,Participants!$A$1:$G$798,7,FALSE)</f>
        <v>JV GIRLS</v>
      </c>
      <c r="L44" s="162">
        <f t="shared" si="0"/>
        <v>42</v>
      </c>
      <c r="M44" s="77"/>
      <c r="N44" s="108">
        <v>6</v>
      </c>
      <c r="O44" s="24">
        <v>11</v>
      </c>
    </row>
    <row r="45" spans="1:15" ht="14.25" customHeight="1">
      <c r="A45" s="109"/>
      <c r="B45" s="110"/>
      <c r="C45" s="110"/>
      <c r="D45" s="111"/>
      <c r="E45" s="111"/>
      <c r="F45" s="111">
        <v>1437</v>
      </c>
      <c r="G45" s="71" t="str">
        <f>+VLOOKUP(F45,Participants!$A$1:$F$798,2,FALSE)</f>
        <v>Olivia Burks</v>
      </c>
      <c r="H45" s="71" t="str">
        <f>+VLOOKUP(F45,Participants!$A$1:$F$798,4,FALSE)</f>
        <v>SSPP</v>
      </c>
      <c r="I45" s="71" t="str">
        <f>+VLOOKUP(F45,Participants!$A$1:$F$798,5,FALSE)</f>
        <v>F</v>
      </c>
      <c r="J45" s="71">
        <f>+VLOOKUP(F45,Participants!$A$1:$F$798,3,FALSE)</f>
        <v>6</v>
      </c>
      <c r="K45" s="12" t="str">
        <f>+VLOOKUP(F45,Participants!$A$1:$G$798,7,FALSE)</f>
        <v>JV GIRLS</v>
      </c>
      <c r="L45" s="162">
        <f t="shared" si="0"/>
        <v>43</v>
      </c>
      <c r="M45" s="71"/>
      <c r="N45" s="51">
        <v>6</v>
      </c>
      <c r="O45" s="24">
        <v>7.5</v>
      </c>
    </row>
    <row r="46" spans="1:15" ht="14.25" customHeight="1">
      <c r="A46" s="104"/>
      <c r="B46" s="105"/>
      <c r="C46" s="105"/>
      <c r="D46" s="106"/>
      <c r="E46" s="106"/>
      <c r="F46" s="106">
        <v>888</v>
      </c>
      <c r="G46" s="77" t="str">
        <f>+VLOOKUP(F46,Participants!$A$1:$F$798,2,FALSE)</f>
        <v>Heidi Surlow</v>
      </c>
      <c r="H46" s="77" t="str">
        <f>+VLOOKUP(F46,Participants!$A$1:$F$798,4,FALSE)</f>
        <v>AGS</v>
      </c>
      <c r="I46" s="77" t="str">
        <f>+VLOOKUP(F46,Participants!$A$1:$F$798,5,FALSE)</f>
        <v>F</v>
      </c>
      <c r="J46" s="77">
        <f>+VLOOKUP(F46,Participants!$A$1:$F$798,3,FALSE)</f>
        <v>5</v>
      </c>
      <c r="K46" s="12" t="str">
        <f>+VLOOKUP(F46,Participants!$A$1:$G$798,7,FALSE)</f>
        <v>JV GIRLS</v>
      </c>
      <c r="L46" s="162">
        <f t="shared" si="0"/>
        <v>44</v>
      </c>
      <c r="M46" s="77"/>
      <c r="N46" s="108">
        <v>6</v>
      </c>
      <c r="O46" s="24">
        <v>7.5</v>
      </c>
    </row>
    <row r="47" spans="1:15" ht="14.25" customHeight="1">
      <c r="A47" s="109"/>
      <c r="B47" s="110"/>
      <c r="C47" s="110"/>
      <c r="D47" s="111"/>
      <c r="E47" s="111"/>
      <c r="F47" s="111">
        <v>1371</v>
      </c>
      <c r="G47" s="71" t="str">
        <f>+VLOOKUP(F47,Participants!$A$1:$F$798,2,FALSE)</f>
        <v>Mary Stivoric</v>
      </c>
      <c r="H47" s="71" t="str">
        <f>+VLOOKUP(F47,Participants!$A$1:$F$798,4,FALSE)</f>
        <v>BFS</v>
      </c>
      <c r="I47" s="71" t="str">
        <f>+VLOOKUP(F47,Participants!$A$1:$F$798,5,FALSE)</f>
        <v>F</v>
      </c>
      <c r="J47" s="71">
        <f>+VLOOKUP(F47,Participants!$A$1:$F$798,3,FALSE)</f>
        <v>5</v>
      </c>
      <c r="K47" s="12" t="str">
        <f>+VLOOKUP(F47,Participants!$A$1:$G$798,7,FALSE)</f>
        <v>JV GIRLS</v>
      </c>
      <c r="L47" s="162">
        <f t="shared" si="0"/>
        <v>45</v>
      </c>
      <c r="M47" s="71"/>
      <c r="N47" s="51">
        <v>6</v>
      </c>
      <c r="O47" s="24">
        <v>6</v>
      </c>
    </row>
    <row r="48" spans="1:15" ht="14.25" customHeight="1">
      <c r="A48" s="104"/>
      <c r="B48" s="105"/>
      <c r="C48" s="105"/>
      <c r="D48" s="106"/>
      <c r="E48" s="106"/>
      <c r="F48" s="111">
        <v>935</v>
      </c>
      <c r="G48" s="71" t="str">
        <f>+VLOOKUP(F48,Participants!$A$1:$F$798,2,FALSE)</f>
        <v>LoPresti Amelia</v>
      </c>
      <c r="H48" s="71" t="str">
        <f>+VLOOKUP(F48,Participants!$A$1:$F$798,4,FALSE)</f>
        <v>CDT</v>
      </c>
      <c r="I48" s="71" t="str">
        <f>+VLOOKUP(F48,Participants!$A$1:$F$798,5,FALSE)</f>
        <v>F</v>
      </c>
      <c r="J48" s="71">
        <f>+VLOOKUP(F48,Participants!$A$1:$F$798,3,FALSE)</f>
        <v>5</v>
      </c>
      <c r="K48" s="12" t="str">
        <f>+VLOOKUP(F48,Participants!$A$1:$G$798,7,FALSE)</f>
        <v>JV GIRLS</v>
      </c>
      <c r="L48" s="162">
        <f t="shared" si="0"/>
        <v>46</v>
      </c>
      <c r="M48" s="71"/>
      <c r="N48" s="51">
        <v>6</v>
      </c>
      <c r="O48" s="24">
        <v>4</v>
      </c>
    </row>
    <row r="49" spans="1:15" ht="14.25" customHeight="1">
      <c r="A49" s="109"/>
      <c r="B49" s="110"/>
      <c r="C49" s="110"/>
      <c r="D49" s="111"/>
      <c r="E49" s="111"/>
      <c r="F49" s="111">
        <v>974</v>
      </c>
      <c r="G49" s="71" t="str">
        <f>+VLOOKUP(F49,Participants!$A$1:$F$798,2,FALSE)</f>
        <v>Zheng Sophia</v>
      </c>
      <c r="H49" s="71" t="str">
        <f>+VLOOKUP(F49,Participants!$A$1:$F$798,4,FALSE)</f>
        <v>CDT</v>
      </c>
      <c r="I49" s="71" t="str">
        <f>+VLOOKUP(F49,Participants!$A$1:$F$798,5,FALSE)</f>
        <v>F</v>
      </c>
      <c r="J49" s="71">
        <f>+VLOOKUP(F49,Participants!$A$1:$F$798,3,FALSE)</f>
        <v>5</v>
      </c>
      <c r="K49" s="12" t="str">
        <f>+VLOOKUP(F49,Participants!$A$1:$G$798,7,FALSE)</f>
        <v>JV GIRLS</v>
      </c>
      <c r="L49" s="162">
        <f t="shared" si="0"/>
        <v>47</v>
      </c>
      <c r="M49" s="71"/>
      <c r="N49" s="51">
        <v>6</v>
      </c>
      <c r="O49" s="24">
        <v>2.5</v>
      </c>
    </row>
    <row r="50" spans="1:15" ht="14.25" customHeight="1">
      <c r="A50" s="104"/>
      <c r="B50" s="105"/>
      <c r="C50" s="105"/>
      <c r="D50" s="106"/>
      <c r="E50" s="106"/>
      <c r="F50" s="111">
        <v>748</v>
      </c>
      <c r="G50" s="71" t="str">
        <f>+VLOOKUP(F50,Participants!$A$1:$F$798,2,FALSE)</f>
        <v>Rowan Mondi</v>
      </c>
      <c r="H50" s="71" t="str">
        <f>+VLOOKUP(F50,Participants!$A$1:$F$798,4,FALSE)</f>
        <v>KIL</v>
      </c>
      <c r="I50" s="71" t="str">
        <f>+VLOOKUP(F50,Participants!$A$1:$F$798,5,FALSE)</f>
        <v>F</v>
      </c>
      <c r="J50" s="71">
        <f>+VLOOKUP(F50,Participants!$A$1:$F$798,3,FALSE)</f>
        <v>5</v>
      </c>
      <c r="K50" s="12" t="str">
        <f>+VLOOKUP(F50,Participants!$A$1:$G$798,7,FALSE)</f>
        <v>JV GIRLS</v>
      </c>
      <c r="L50" s="162">
        <f t="shared" si="0"/>
        <v>48</v>
      </c>
      <c r="M50" s="71"/>
      <c r="N50" s="51">
        <v>6</v>
      </c>
      <c r="O50" s="24">
        <v>1</v>
      </c>
    </row>
    <row r="51" spans="1:15" ht="14.25" customHeight="1">
      <c r="A51" s="109"/>
      <c r="B51" s="110"/>
      <c r="C51" s="110"/>
      <c r="D51" s="111"/>
      <c r="E51" s="111"/>
      <c r="F51" s="111">
        <v>889</v>
      </c>
      <c r="G51" s="71" t="str">
        <f>+VLOOKUP(F51,Participants!$A$1:$F$798,2,FALSE)</f>
        <v>Abigail Williams</v>
      </c>
      <c r="H51" s="71" t="str">
        <f>+VLOOKUP(F51,Participants!$A$1:$F$798,4,FALSE)</f>
        <v>AGS</v>
      </c>
      <c r="I51" s="71" t="str">
        <f>+VLOOKUP(F51,Participants!$A$1:$F$798,5,FALSE)</f>
        <v>F</v>
      </c>
      <c r="J51" s="71">
        <f>+VLOOKUP(F51,Participants!$A$1:$F$798,3,FALSE)</f>
        <v>5</v>
      </c>
      <c r="K51" s="12" t="str">
        <f>+VLOOKUP(F51,Participants!$A$1:$G$798,7,FALSE)</f>
        <v>JV GIRLS</v>
      </c>
      <c r="L51" s="162">
        <f t="shared" si="0"/>
        <v>49</v>
      </c>
      <c r="M51" s="71"/>
      <c r="N51" s="51">
        <v>6</v>
      </c>
      <c r="O51" s="24">
        <v>0</v>
      </c>
    </row>
    <row r="52" spans="1:15" ht="14.25" customHeight="1">
      <c r="A52" s="104"/>
      <c r="B52" s="105"/>
      <c r="C52" s="105"/>
      <c r="D52" s="106"/>
      <c r="E52" s="106"/>
      <c r="F52" s="111">
        <v>1431</v>
      </c>
      <c r="G52" s="71" t="str">
        <f>+VLOOKUP(F52,Participants!$A$1:$F$798,2,FALSE)</f>
        <v>Ava Martin</v>
      </c>
      <c r="H52" s="71" t="str">
        <f>+VLOOKUP(F52,Participants!$A$1:$F$798,4,FALSE)</f>
        <v>SSPP</v>
      </c>
      <c r="I52" s="71" t="str">
        <f>+VLOOKUP(F52,Participants!$A$1:$F$798,5,FALSE)</f>
        <v>F</v>
      </c>
      <c r="J52" s="71">
        <f>+VLOOKUP(F52,Participants!$A$1:$F$798,3,FALSE)</f>
        <v>6</v>
      </c>
      <c r="K52" s="12" t="str">
        <f>+VLOOKUP(F52,Participants!$A$1:$G$798,7,FALSE)</f>
        <v>JV GIRLS</v>
      </c>
      <c r="L52" s="162">
        <f t="shared" si="0"/>
        <v>50</v>
      </c>
      <c r="M52" s="71"/>
      <c r="N52" s="51">
        <v>5</v>
      </c>
      <c r="O52" s="24">
        <v>11.5</v>
      </c>
    </row>
    <row r="53" spans="1:15" ht="14.25" customHeight="1">
      <c r="A53" s="109"/>
      <c r="B53" s="110"/>
      <c r="C53" s="110"/>
      <c r="D53" s="111"/>
      <c r="E53" s="111"/>
      <c r="F53" s="111">
        <v>603</v>
      </c>
      <c r="G53" s="71" t="str">
        <f>+VLOOKUP(F53,Participants!$A$1:$F$798,2,FALSE)</f>
        <v>Lindsey Sulkowski</v>
      </c>
      <c r="H53" s="71" t="str">
        <f>+VLOOKUP(F53,Participants!$A$1:$F$798,4,FALSE)</f>
        <v>BTA</v>
      </c>
      <c r="I53" s="71" t="str">
        <f>+VLOOKUP(F53,Participants!$A$1:$F$798,5,FALSE)</f>
        <v>F</v>
      </c>
      <c r="J53" s="71">
        <f>+VLOOKUP(F53,Participants!$A$1:$F$798,3,FALSE)</f>
        <v>5</v>
      </c>
      <c r="K53" s="12" t="str">
        <f>+VLOOKUP(F53,Participants!$A$1:$G$798,7,FALSE)</f>
        <v>JV GIRLS</v>
      </c>
      <c r="L53" s="162">
        <f t="shared" si="0"/>
        <v>51</v>
      </c>
      <c r="M53" s="71"/>
      <c r="N53" s="51">
        <v>5</v>
      </c>
      <c r="O53" s="24">
        <v>9.5</v>
      </c>
    </row>
    <row r="54" spans="1:15" ht="14.25" customHeight="1">
      <c r="A54" s="104"/>
      <c r="B54" s="105"/>
      <c r="C54" s="105"/>
      <c r="D54" s="106"/>
      <c r="E54" s="106"/>
      <c r="F54" s="106">
        <v>971</v>
      </c>
      <c r="G54" s="77" t="str">
        <f>+VLOOKUP(F54,Participants!$A$1:$F$798,2,FALSE)</f>
        <v>Redd Rainey</v>
      </c>
      <c r="H54" s="77" t="str">
        <f>+VLOOKUP(F54,Participants!$A$1:$F$798,4,FALSE)</f>
        <v>CDT</v>
      </c>
      <c r="I54" s="77" t="str">
        <f>+VLOOKUP(F54,Participants!$A$1:$F$798,5,FALSE)</f>
        <v>F</v>
      </c>
      <c r="J54" s="77">
        <f>+VLOOKUP(F54,Participants!$A$1:$F$798,3,FALSE)</f>
        <v>5</v>
      </c>
      <c r="K54" s="12" t="str">
        <f>+VLOOKUP(F54,Participants!$A$1:$G$798,7,FALSE)</f>
        <v>JV GIRLS</v>
      </c>
      <c r="L54" s="162">
        <f t="shared" si="0"/>
        <v>52</v>
      </c>
      <c r="M54" s="77"/>
      <c r="N54" s="108">
        <v>5</v>
      </c>
      <c r="O54" s="24">
        <v>4</v>
      </c>
    </row>
    <row r="55" spans="1:15" ht="14.25" customHeight="1">
      <c r="A55" s="109"/>
      <c r="B55" s="110"/>
      <c r="C55" s="110"/>
      <c r="D55" s="111"/>
      <c r="E55" s="111"/>
      <c r="F55" s="106">
        <v>964</v>
      </c>
      <c r="G55" s="77" t="str">
        <f>+VLOOKUP(F55,Participants!$A$1:$F$798,2,FALSE)</f>
        <v>Grissom McKenzie</v>
      </c>
      <c r="H55" s="77" t="str">
        <f>+VLOOKUP(F55,Participants!$A$1:$F$798,4,FALSE)</f>
        <v>CDT</v>
      </c>
      <c r="I55" s="77" t="str">
        <f>+VLOOKUP(F55,Participants!$A$1:$F$798,5,FALSE)</f>
        <v>F</v>
      </c>
      <c r="J55" s="77">
        <f>+VLOOKUP(F55,Participants!$A$1:$F$798,3,FALSE)</f>
        <v>6</v>
      </c>
      <c r="K55" s="12" t="str">
        <f>+VLOOKUP(F55,Participants!$A$1:$G$798,7,FALSE)</f>
        <v>JV GIRLS</v>
      </c>
      <c r="L55" s="162">
        <f t="shared" si="0"/>
        <v>53</v>
      </c>
      <c r="M55" s="77"/>
      <c r="N55" s="108">
        <v>5</v>
      </c>
      <c r="O55" s="24">
        <v>4</v>
      </c>
    </row>
    <row r="56" spans="1:15" ht="14.25" customHeight="1">
      <c r="A56" s="104"/>
      <c r="B56" s="105"/>
      <c r="C56" s="105"/>
      <c r="D56" s="106"/>
      <c r="E56" s="106"/>
      <c r="F56" s="111">
        <v>485</v>
      </c>
      <c r="G56" s="71" t="str">
        <f>+VLOOKUP(F56,Participants!$A$1:$F$798,2,FALSE)</f>
        <v>Isabella Krahe</v>
      </c>
      <c r="H56" s="71" t="str">
        <f>+VLOOKUP(F56,Participants!$A$1:$F$798,4,FALSE)</f>
        <v>BCS</v>
      </c>
      <c r="I56" s="71" t="str">
        <f>+VLOOKUP(F56,Participants!$A$1:$F$798,5,FALSE)</f>
        <v>F</v>
      </c>
      <c r="J56" s="71">
        <f>+VLOOKUP(F56,Participants!$A$1:$F$798,3,FALSE)</f>
        <v>5</v>
      </c>
      <c r="K56" s="12" t="str">
        <f>+VLOOKUP(F56,Participants!$A$1:$G$798,7,FALSE)</f>
        <v>JV GIRLS</v>
      </c>
      <c r="L56" s="162">
        <f t="shared" si="0"/>
        <v>54</v>
      </c>
      <c r="M56" s="71"/>
      <c r="N56" s="51">
        <v>4</v>
      </c>
      <c r="O56" s="24">
        <v>10</v>
      </c>
    </row>
    <row r="57" spans="1:15" ht="14.25" customHeight="1">
      <c r="A57" s="109"/>
      <c r="B57" s="110"/>
      <c r="C57" s="110"/>
      <c r="D57" s="111"/>
      <c r="E57" s="111"/>
      <c r="F57" s="106">
        <v>962</v>
      </c>
      <c r="G57" s="77" t="str">
        <f>+VLOOKUP(F57,Participants!$A$1:$F$798,2,FALSE)</f>
        <v>Abbett Madison</v>
      </c>
      <c r="H57" s="77" t="str">
        <f>+VLOOKUP(F57,Participants!$A$1:$F$798,4,FALSE)</f>
        <v>CDT</v>
      </c>
      <c r="I57" s="77" t="str">
        <f>+VLOOKUP(F57,Participants!$A$1:$F$798,5,FALSE)</f>
        <v>F</v>
      </c>
      <c r="J57" s="77">
        <f>+VLOOKUP(F57,Participants!$A$1:$F$798,3,FALSE)</f>
        <v>5</v>
      </c>
      <c r="K57" s="12" t="str">
        <f>+VLOOKUP(F57,Participants!$A$1:$G$798,7,FALSE)</f>
        <v>JV GIRLS</v>
      </c>
      <c r="L57" s="162">
        <f t="shared" si="0"/>
        <v>55</v>
      </c>
      <c r="M57" s="77"/>
      <c r="N57" s="108">
        <v>4</v>
      </c>
      <c r="O57" s="24">
        <v>1</v>
      </c>
    </row>
    <row r="58" spans="1:15" ht="14.25" customHeight="1">
      <c r="A58" s="104"/>
      <c r="B58" s="105"/>
      <c r="C58" s="105"/>
      <c r="D58" s="106"/>
      <c r="E58" s="106"/>
      <c r="F58" s="106"/>
      <c r="G58" s="77" t="e">
        <f>+VLOOKUP(F58,Participants!$A$1:$F$798,2,FALSE)</f>
        <v>#N/A</v>
      </c>
      <c r="H58" s="77" t="e">
        <f>+VLOOKUP(F58,Participants!$A$1:$F$798,4,FALSE)</f>
        <v>#N/A</v>
      </c>
      <c r="I58" s="77" t="e">
        <f>+VLOOKUP(F58,Participants!$A$1:$F$798,5,FALSE)</f>
        <v>#N/A</v>
      </c>
      <c r="J58" s="77" t="e">
        <f>+VLOOKUP(F58,Participants!$A$1:$F$798,3,FALSE)</f>
        <v>#N/A</v>
      </c>
      <c r="K58" s="12" t="e">
        <f>+VLOOKUP(F58,Participants!$A$1:$G$798,7,FALSE)</f>
        <v>#N/A</v>
      </c>
      <c r="L58" s="107"/>
      <c r="M58" s="77"/>
      <c r="N58" s="108"/>
      <c r="O58" s="24"/>
    </row>
    <row r="59" spans="1:15" ht="14.25" customHeight="1">
      <c r="A59" s="109"/>
      <c r="B59" s="110"/>
      <c r="C59" s="110"/>
      <c r="D59" s="111"/>
      <c r="E59" s="111"/>
      <c r="F59" s="111">
        <v>1434</v>
      </c>
      <c r="G59" s="71" t="str">
        <f>+VLOOKUP(F59,Participants!$A$1:$F$798,2,FALSE)</f>
        <v>Giovanni Bianco</v>
      </c>
      <c r="H59" s="71" t="str">
        <f>+VLOOKUP(F59,Participants!$A$1:$F$798,4,FALSE)</f>
        <v>SSPP</v>
      </c>
      <c r="I59" s="71" t="str">
        <f>+VLOOKUP(F59,Participants!$A$1:$F$798,5,FALSE)</f>
        <v>M</v>
      </c>
      <c r="J59" s="71">
        <f>+VLOOKUP(F59,Participants!$A$1:$F$798,3,FALSE)</f>
        <v>4</v>
      </c>
      <c r="K59" s="12" t="str">
        <f>+VLOOKUP(F59,Participants!$A$1:$G$798,7,FALSE)</f>
        <v>DEV BOYS</v>
      </c>
      <c r="L59" s="112"/>
      <c r="M59" s="71"/>
      <c r="N59" s="51">
        <v>8</v>
      </c>
      <c r="O59" s="24">
        <v>2</v>
      </c>
    </row>
    <row r="60" spans="1:15" ht="14.25" customHeight="1">
      <c r="A60" s="104"/>
      <c r="B60" s="105"/>
      <c r="C60" s="105"/>
      <c r="D60" s="106"/>
      <c r="E60" s="106"/>
      <c r="F60" s="106">
        <v>1452</v>
      </c>
      <c r="G60" s="77" t="str">
        <f>+VLOOKUP(F60,Participants!$A$1:$F$798,2,FALSE)</f>
        <v>Emerson Ochtun</v>
      </c>
      <c r="H60" s="77" t="str">
        <f>+VLOOKUP(F60,Participants!$A$1:$F$798,4,FALSE)</f>
        <v>SSPP</v>
      </c>
      <c r="I60" s="77" t="str">
        <f>+VLOOKUP(F60,Participants!$A$1:$F$798,5,FALSE)</f>
        <v>M</v>
      </c>
      <c r="J60" s="77">
        <f>+VLOOKUP(F60,Participants!$A$1:$F$798,3,FALSE)</f>
        <v>4</v>
      </c>
      <c r="K60" s="12" t="str">
        <f>+VLOOKUP(F60,Participants!$A$1:$G$798,7,FALSE)</f>
        <v>DEV BOYS</v>
      </c>
      <c r="L60" s="107"/>
      <c r="M60" s="77"/>
      <c r="N60" s="108">
        <v>7</v>
      </c>
      <c r="O60" s="24">
        <v>2.5</v>
      </c>
    </row>
    <row r="61" spans="1:15" ht="14.25" customHeight="1">
      <c r="A61" s="104"/>
      <c r="B61" s="105"/>
      <c r="C61" s="105"/>
      <c r="D61" s="106"/>
      <c r="E61" s="106"/>
      <c r="F61" s="106"/>
      <c r="G61" s="77"/>
      <c r="H61" s="77"/>
      <c r="I61" s="77"/>
      <c r="J61" s="77"/>
      <c r="K61" s="12"/>
      <c r="L61" s="107"/>
      <c r="M61" s="77"/>
      <c r="N61" s="108"/>
      <c r="O61" s="24"/>
    </row>
    <row r="62" spans="1:15" ht="14.25" customHeight="1">
      <c r="A62" s="109"/>
      <c r="B62" s="110"/>
      <c r="C62" s="110"/>
      <c r="D62" s="111"/>
      <c r="E62" s="111"/>
      <c r="F62" s="111">
        <v>1360</v>
      </c>
      <c r="G62" s="71" t="str">
        <f>+VLOOKUP(F62,Participants!$A$1:$F$798,2,FALSE)</f>
        <v>Enzo Pecararo</v>
      </c>
      <c r="H62" s="71" t="str">
        <f>+VLOOKUP(F62,Participants!$A$1:$F$798,4,FALSE)</f>
        <v>BFS</v>
      </c>
      <c r="I62" s="71" t="str">
        <f>+VLOOKUP(F62,Participants!$A$1:$F$798,5,FALSE)</f>
        <v>M</v>
      </c>
      <c r="J62" s="71">
        <f>+VLOOKUP(F62,Participants!$A$1:$F$798,3,FALSE)</f>
        <v>6</v>
      </c>
      <c r="K62" s="12" t="str">
        <f>+VLOOKUP(F62,Participants!$A$1:$G$798,7,FALSE)</f>
        <v>JV BOYS</v>
      </c>
      <c r="L62" s="112">
        <v>1</v>
      </c>
      <c r="M62" s="71">
        <v>10</v>
      </c>
      <c r="N62" s="51">
        <v>13</v>
      </c>
      <c r="O62" s="24">
        <v>1</v>
      </c>
    </row>
    <row r="63" spans="1:15" ht="14.25" customHeight="1">
      <c r="A63" s="104"/>
      <c r="B63" s="105"/>
      <c r="C63" s="105"/>
      <c r="D63" s="106"/>
      <c r="E63" s="106"/>
      <c r="F63" s="106">
        <v>1357</v>
      </c>
      <c r="G63" s="77" t="str">
        <f>+VLOOKUP(F63,Participants!$A$1:$F$798,2,FALSE)</f>
        <v>Isaiah Thomas</v>
      </c>
      <c r="H63" s="77" t="str">
        <f>+VLOOKUP(F63,Participants!$A$1:$F$798,4,FALSE)</f>
        <v>BFS</v>
      </c>
      <c r="I63" s="77" t="str">
        <f>+VLOOKUP(F63,Participants!$A$1:$F$798,5,FALSE)</f>
        <v>M</v>
      </c>
      <c r="J63" s="77">
        <f>+VLOOKUP(F63,Participants!$A$1:$F$798,3,FALSE)</f>
        <v>6</v>
      </c>
      <c r="K63" s="12" t="str">
        <f>+VLOOKUP(F63,Participants!$A$1:$G$798,7,FALSE)</f>
        <v>JV BOYS</v>
      </c>
      <c r="L63" s="107">
        <f>L62+1</f>
        <v>2</v>
      </c>
      <c r="M63" s="77">
        <v>8</v>
      </c>
      <c r="N63" s="108">
        <v>12</v>
      </c>
      <c r="O63" s="24">
        <v>9</v>
      </c>
    </row>
    <row r="64" spans="1:15" ht="14.25" customHeight="1">
      <c r="A64" s="109"/>
      <c r="B64" s="110"/>
      <c r="C64" s="110"/>
      <c r="D64" s="111"/>
      <c r="E64" s="111"/>
      <c r="F64" s="106">
        <v>752</v>
      </c>
      <c r="G64" s="77" t="str">
        <f>+VLOOKUP(F64,Participants!$A$1:$F$798,2,FALSE)</f>
        <v>Jack Croft</v>
      </c>
      <c r="H64" s="77" t="str">
        <f>+VLOOKUP(F64,Participants!$A$1:$F$798,4,FALSE)</f>
        <v>KIL</v>
      </c>
      <c r="I64" s="77" t="str">
        <f>+VLOOKUP(F64,Participants!$A$1:$F$798,5,FALSE)</f>
        <v>M</v>
      </c>
      <c r="J64" s="77">
        <f>+VLOOKUP(F64,Participants!$A$1:$F$798,3,FALSE)</f>
        <v>6</v>
      </c>
      <c r="K64" s="12" t="str">
        <f>+VLOOKUP(F64,Participants!$A$1:$G$798,7,FALSE)</f>
        <v>JV BOYS</v>
      </c>
      <c r="L64" s="107">
        <f t="shared" ref="L64:L86" si="1">L63+1</f>
        <v>3</v>
      </c>
      <c r="M64" s="77">
        <v>6</v>
      </c>
      <c r="N64" s="108">
        <v>12</v>
      </c>
      <c r="O64" s="24">
        <v>3.5</v>
      </c>
    </row>
    <row r="65" spans="1:15" ht="14.25" customHeight="1">
      <c r="A65" s="104"/>
      <c r="B65" s="105"/>
      <c r="C65" s="105"/>
      <c r="D65" s="106"/>
      <c r="E65" s="106"/>
      <c r="F65" s="111">
        <v>236</v>
      </c>
      <c r="G65" s="71" t="str">
        <f>+VLOOKUP(F65,Participants!$A$1:$F$798,2,FALSE)</f>
        <v>Roman Spagnolo</v>
      </c>
      <c r="H65" s="71" t="str">
        <f>+VLOOKUP(F65,Participants!$A$1:$F$798,4,FALSE)</f>
        <v>HCA</v>
      </c>
      <c r="I65" s="71" t="str">
        <f>+VLOOKUP(F65,Participants!$A$1:$F$798,5,FALSE)</f>
        <v>M</v>
      </c>
      <c r="J65" s="71">
        <f>+VLOOKUP(F65,Participants!$A$1:$F$798,3,FALSE)</f>
        <v>6</v>
      </c>
      <c r="K65" s="12" t="str">
        <f>+VLOOKUP(F65,Participants!$A$1:$G$798,7,FALSE)</f>
        <v>JV BOYS</v>
      </c>
      <c r="L65" s="107">
        <f t="shared" si="1"/>
        <v>4</v>
      </c>
      <c r="M65" s="71">
        <v>5</v>
      </c>
      <c r="N65" s="108">
        <v>12</v>
      </c>
      <c r="O65" s="24">
        <v>2</v>
      </c>
    </row>
    <row r="66" spans="1:15" ht="14.25" customHeight="1">
      <c r="A66" s="109"/>
      <c r="B66" s="110"/>
      <c r="C66" s="110"/>
      <c r="D66" s="111"/>
      <c r="E66" s="111"/>
      <c r="F66" s="106">
        <v>1361</v>
      </c>
      <c r="G66" s="77" t="str">
        <f>+VLOOKUP(F66,Participants!$A$1:$F$798,2,FALSE)</f>
        <v>Carter Trout</v>
      </c>
      <c r="H66" s="77" t="str">
        <f>+VLOOKUP(F66,Participants!$A$1:$F$798,4,FALSE)</f>
        <v>BFS</v>
      </c>
      <c r="I66" s="77" t="str">
        <f>+VLOOKUP(F66,Participants!$A$1:$F$798,5,FALSE)</f>
        <v>M</v>
      </c>
      <c r="J66" s="77">
        <f>+VLOOKUP(F66,Participants!$A$1:$F$798,3,FALSE)</f>
        <v>6</v>
      </c>
      <c r="K66" s="12" t="str">
        <f>+VLOOKUP(F66,Participants!$A$1:$G$798,7,FALSE)</f>
        <v>JV BOYS</v>
      </c>
      <c r="L66" s="107">
        <f t="shared" si="1"/>
        <v>5</v>
      </c>
      <c r="M66" s="77">
        <v>4</v>
      </c>
      <c r="N66" s="51">
        <v>12</v>
      </c>
      <c r="O66" s="24">
        <v>1</v>
      </c>
    </row>
    <row r="67" spans="1:15" ht="14.25" customHeight="1">
      <c r="A67" s="104"/>
      <c r="B67" s="105"/>
      <c r="C67" s="105"/>
      <c r="D67" s="106"/>
      <c r="E67" s="106"/>
      <c r="F67" s="106">
        <v>237</v>
      </c>
      <c r="G67" s="77" t="str">
        <f>+VLOOKUP(F67,Participants!$A$1:$F$798,2,FALSE)</f>
        <v>Santino Studeny</v>
      </c>
      <c r="H67" s="77" t="str">
        <f>+VLOOKUP(F67,Participants!$A$1:$F$798,4,FALSE)</f>
        <v>HCA</v>
      </c>
      <c r="I67" s="77" t="str">
        <f>+VLOOKUP(F67,Participants!$A$1:$F$798,5,FALSE)</f>
        <v>M</v>
      </c>
      <c r="J67" s="77">
        <f>+VLOOKUP(F67,Participants!$A$1:$F$798,3,FALSE)</f>
        <v>6</v>
      </c>
      <c r="K67" s="12" t="str">
        <f>+VLOOKUP(F67,Participants!$A$1:$G$798,7,FALSE)</f>
        <v>JV BOYS</v>
      </c>
      <c r="L67" s="107">
        <f t="shared" si="1"/>
        <v>6</v>
      </c>
      <c r="M67" s="77">
        <v>3</v>
      </c>
      <c r="N67" s="51">
        <v>11</v>
      </c>
      <c r="O67" s="24">
        <v>6</v>
      </c>
    </row>
    <row r="68" spans="1:15" ht="14.25" customHeight="1">
      <c r="A68" s="109"/>
      <c r="B68" s="110"/>
      <c r="C68" s="110"/>
      <c r="D68" s="111"/>
      <c r="E68" s="111"/>
      <c r="F68" s="111">
        <v>488</v>
      </c>
      <c r="G68" s="71" t="str">
        <f>+VLOOKUP(F68,Participants!$A$1:$F$798,2,FALSE)</f>
        <v>Thomas Edwards</v>
      </c>
      <c r="H68" s="71" t="str">
        <f>+VLOOKUP(F68,Participants!$A$1:$F$798,4,FALSE)</f>
        <v>BCS</v>
      </c>
      <c r="I68" s="71" t="str">
        <f>+VLOOKUP(F68,Participants!$A$1:$F$798,5,FALSE)</f>
        <v>M</v>
      </c>
      <c r="J68" s="71">
        <f>+VLOOKUP(F68,Participants!$A$1:$F$798,3,FALSE)</f>
        <v>6</v>
      </c>
      <c r="K68" s="12" t="str">
        <f>+VLOOKUP(F68,Participants!$A$1:$G$798,7,FALSE)</f>
        <v>JV BOYS</v>
      </c>
      <c r="L68" s="107">
        <f t="shared" si="1"/>
        <v>7</v>
      </c>
      <c r="M68" s="71">
        <v>2</v>
      </c>
      <c r="N68" s="51">
        <v>11</v>
      </c>
      <c r="O68" s="24">
        <v>4</v>
      </c>
    </row>
    <row r="69" spans="1:15" ht="14.25" customHeight="1">
      <c r="A69" s="104"/>
      <c r="B69" s="105"/>
      <c r="C69" s="105"/>
      <c r="D69" s="106"/>
      <c r="E69" s="106"/>
      <c r="F69" s="111">
        <v>898</v>
      </c>
      <c r="G69" s="71" t="str">
        <f>+VLOOKUP(F69,Participants!$A$1:$F$798,2,FALSE)</f>
        <v>Nolan Meyer</v>
      </c>
      <c r="H69" s="71" t="str">
        <f>+VLOOKUP(F69,Participants!$A$1:$F$798,4,FALSE)</f>
        <v>AGS</v>
      </c>
      <c r="I69" s="71" t="str">
        <f>+VLOOKUP(F69,Participants!$A$1:$F$798,5,FALSE)</f>
        <v>M</v>
      </c>
      <c r="J69" s="71">
        <f>+VLOOKUP(F69,Participants!$A$1:$F$798,3,FALSE)</f>
        <v>6</v>
      </c>
      <c r="K69" s="12" t="str">
        <f>+VLOOKUP(F69,Participants!$A$1:$G$798,7,FALSE)</f>
        <v>JV BOYS</v>
      </c>
      <c r="L69" s="107">
        <f t="shared" si="1"/>
        <v>8</v>
      </c>
      <c r="M69" s="71">
        <v>1</v>
      </c>
      <c r="N69" s="108">
        <v>11</v>
      </c>
      <c r="O69" s="24">
        <v>0.5</v>
      </c>
    </row>
    <row r="70" spans="1:15" ht="14.25" customHeight="1">
      <c r="A70" s="109"/>
      <c r="B70" s="110"/>
      <c r="C70" s="110"/>
      <c r="D70" s="111"/>
      <c r="E70" s="111"/>
      <c r="F70" s="111">
        <v>737</v>
      </c>
      <c r="G70" s="71" t="str">
        <f>+VLOOKUP(F70,Participants!$A$1:$F$798,2,FALSE)</f>
        <v>Thomas Baier</v>
      </c>
      <c r="H70" s="71" t="str">
        <f>+VLOOKUP(F70,Participants!$A$1:$F$798,4,FALSE)</f>
        <v>KIL</v>
      </c>
      <c r="I70" s="71" t="str">
        <f>+VLOOKUP(F70,Participants!$A$1:$F$798,5,FALSE)</f>
        <v>M</v>
      </c>
      <c r="J70" s="71">
        <f>+VLOOKUP(F70,Participants!$A$1:$F$798,3,FALSE)</f>
        <v>6</v>
      </c>
      <c r="K70" s="12" t="str">
        <f>+VLOOKUP(F70,Participants!$A$1:$G$798,7,FALSE)</f>
        <v>JV BOYS</v>
      </c>
      <c r="L70" s="107">
        <f t="shared" si="1"/>
        <v>9</v>
      </c>
      <c r="M70" s="71"/>
      <c r="N70" s="51">
        <v>11</v>
      </c>
      <c r="O70" s="24">
        <v>0</v>
      </c>
    </row>
    <row r="71" spans="1:15" ht="14.25" customHeight="1">
      <c r="A71" s="104"/>
      <c r="B71" s="105"/>
      <c r="C71" s="105"/>
      <c r="D71" s="106"/>
      <c r="E71" s="106"/>
      <c r="F71" s="106">
        <v>487</v>
      </c>
      <c r="G71" s="77" t="str">
        <f>+VLOOKUP(F71,Participants!$A$1:$F$798,2,FALSE)</f>
        <v>Derek Ricciardella</v>
      </c>
      <c r="H71" s="77" t="str">
        <f>+VLOOKUP(F71,Participants!$A$1:$F$798,4,FALSE)</f>
        <v>BCS</v>
      </c>
      <c r="I71" s="77" t="str">
        <f>+VLOOKUP(F71,Participants!$A$1:$F$798,5,FALSE)</f>
        <v>M</v>
      </c>
      <c r="J71" s="77">
        <f>+VLOOKUP(F71,Participants!$A$1:$F$798,3,FALSE)</f>
        <v>6</v>
      </c>
      <c r="K71" s="12" t="str">
        <f>+VLOOKUP(F71,Participants!$A$1:$G$798,7,FALSE)</f>
        <v>JV BOYS</v>
      </c>
      <c r="L71" s="107">
        <f t="shared" si="1"/>
        <v>10</v>
      </c>
      <c r="M71" s="77"/>
      <c r="N71" s="51">
        <v>10</v>
      </c>
      <c r="O71" s="24">
        <v>7.5</v>
      </c>
    </row>
    <row r="72" spans="1:15" ht="14.25" customHeight="1">
      <c r="A72" s="109"/>
      <c r="B72" s="110"/>
      <c r="C72" s="110"/>
      <c r="D72" s="111"/>
      <c r="E72" s="111"/>
      <c r="F72" s="111">
        <v>238</v>
      </c>
      <c r="G72" s="71" t="str">
        <f>+VLOOKUP(F72,Participants!$A$1:$F$798,2,FALSE)</f>
        <v>Willie Mahoney</v>
      </c>
      <c r="H72" s="71" t="str">
        <f>+VLOOKUP(F72,Participants!$A$1:$F$798,4,FALSE)</f>
        <v>HCA</v>
      </c>
      <c r="I72" s="71" t="str">
        <f>+VLOOKUP(F72,Participants!$A$1:$F$798,5,FALSE)</f>
        <v>M</v>
      </c>
      <c r="J72" s="71">
        <f>+VLOOKUP(F72,Participants!$A$1:$F$798,3,FALSE)</f>
        <v>6</v>
      </c>
      <c r="K72" s="12" t="str">
        <f>+VLOOKUP(F72,Participants!$A$1:$G$798,7,FALSE)</f>
        <v>JV BOYS</v>
      </c>
      <c r="L72" s="107">
        <f t="shared" si="1"/>
        <v>11</v>
      </c>
      <c r="M72" s="71"/>
      <c r="N72" s="108">
        <v>10</v>
      </c>
      <c r="O72" s="24">
        <v>7</v>
      </c>
    </row>
    <row r="73" spans="1:15" ht="14.25" customHeight="1">
      <c r="A73" s="104"/>
      <c r="B73" s="105"/>
      <c r="C73" s="105"/>
      <c r="D73" s="106"/>
      <c r="E73" s="106"/>
      <c r="F73" s="111">
        <v>1359</v>
      </c>
      <c r="G73" s="71" t="str">
        <f>+VLOOKUP(F73,Participants!$A$1:$F$798,2,FALSE)</f>
        <v>Zachary Lehman</v>
      </c>
      <c r="H73" s="71" t="str">
        <f>+VLOOKUP(F73,Participants!$A$1:$F$798,4,FALSE)</f>
        <v>BFS</v>
      </c>
      <c r="I73" s="71" t="str">
        <f>+VLOOKUP(F73,Participants!$A$1:$F$798,5,FALSE)</f>
        <v>M</v>
      </c>
      <c r="J73" s="71">
        <f>+VLOOKUP(F73,Participants!$A$1:$F$798,3,FALSE)</f>
        <v>6</v>
      </c>
      <c r="K73" s="12" t="str">
        <f>+VLOOKUP(F73,Participants!$A$1:$G$798,7,FALSE)</f>
        <v>JV BOYS</v>
      </c>
      <c r="L73" s="107">
        <f t="shared" si="1"/>
        <v>12</v>
      </c>
      <c r="M73" s="71"/>
      <c r="N73" s="51">
        <v>10</v>
      </c>
      <c r="O73" s="24">
        <v>4.5</v>
      </c>
    </row>
    <row r="74" spans="1:15" ht="14.25" customHeight="1">
      <c r="A74" s="109"/>
      <c r="B74" s="110"/>
      <c r="C74" s="110"/>
      <c r="D74" s="111"/>
      <c r="E74" s="111"/>
      <c r="F74" s="106">
        <v>1229</v>
      </c>
      <c r="G74" s="77" t="str">
        <f>+VLOOKUP(F74,Participants!$A$1:$F$798,2,FALSE)</f>
        <v>Max Predis</v>
      </c>
      <c r="H74" s="77" t="str">
        <f>+VLOOKUP(F74,Participants!$A$1:$F$798,4,FALSE)</f>
        <v>AAC</v>
      </c>
      <c r="I74" s="77" t="str">
        <f>+VLOOKUP(F74,Participants!$A$1:$F$798,5,FALSE)</f>
        <v>M</v>
      </c>
      <c r="J74" s="77">
        <f>+VLOOKUP(F74,Participants!$A$1:$F$798,3,FALSE)</f>
        <v>5</v>
      </c>
      <c r="K74" s="12" t="str">
        <f>+VLOOKUP(F74,Participants!$A$1:$G$798,7,FALSE)</f>
        <v>JV BOYS</v>
      </c>
      <c r="L74" s="107">
        <f t="shared" si="1"/>
        <v>13</v>
      </c>
      <c r="M74" s="77"/>
      <c r="N74" s="108">
        <v>9</v>
      </c>
      <c r="O74" s="24">
        <v>6</v>
      </c>
    </row>
    <row r="75" spans="1:15" ht="14.25" customHeight="1">
      <c r="A75" s="104"/>
      <c r="B75" s="105"/>
      <c r="C75" s="105"/>
      <c r="D75" s="106"/>
      <c r="E75" s="106"/>
      <c r="F75" s="111">
        <v>1362</v>
      </c>
      <c r="G75" s="71" t="str">
        <f>+VLOOKUP(F75,Participants!$A$1:$F$798,2,FALSE)</f>
        <v>Eric Wheeler</v>
      </c>
      <c r="H75" s="71" t="str">
        <f>+VLOOKUP(F75,Participants!$A$1:$F$798,4,FALSE)</f>
        <v>BFS</v>
      </c>
      <c r="I75" s="71" t="str">
        <f>+VLOOKUP(F75,Participants!$A$1:$F$798,5,FALSE)</f>
        <v>M</v>
      </c>
      <c r="J75" s="71">
        <f>+VLOOKUP(F75,Participants!$A$1:$F$798,3,FALSE)</f>
        <v>6</v>
      </c>
      <c r="K75" s="12" t="str">
        <f>+VLOOKUP(F75,Participants!$A$1:$G$798,7,FALSE)</f>
        <v>JV BOYS</v>
      </c>
      <c r="L75" s="107">
        <f t="shared" si="1"/>
        <v>14</v>
      </c>
      <c r="M75" s="71"/>
      <c r="N75" s="51">
        <v>9</v>
      </c>
      <c r="O75" s="24">
        <v>4.5</v>
      </c>
    </row>
    <row r="76" spans="1:15" ht="14.25" customHeight="1">
      <c r="A76" s="109"/>
      <c r="B76" s="110"/>
      <c r="C76" s="110"/>
      <c r="D76" s="111"/>
      <c r="E76" s="111"/>
      <c r="F76" s="106">
        <v>642</v>
      </c>
      <c r="G76" s="77" t="str">
        <f>+VLOOKUP(F76,Participants!$A$1:$F$798,2,FALSE)</f>
        <v>John Norberg</v>
      </c>
      <c r="H76" s="77" t="str">
        <f>+VLOOKUP(F76,Participants!$A$1:$F$798,4,FALSE)</f>
        <v>SJS</v>
      </c>
      <c r="I76" s="77" t="str">
        <f>+VLOOKUP(F76,Participants!$A$1:$F$798,5,FALSE)</f>
        <v>M</v>
      </c>
      <c r="J76" s="77">
        <f>+VLOOKUP(F76,Participants!$A$1:$F$798,3,FALSE)</f>
        <v>5</v>
      </c>
      <c r="K76" s="12" t="str">
        <f>+VLOOKUP(F76,Participants!$A$1:$G$798,7,FALSE)</f>
        <v>JV BOYS</v>
      </c>
      <c r="L76" s="107">
        <f t="shared" si="1"/>
        <v>15</v>
      </c>
      <c r="M76" s="77"/>
      <c r="N76" s="108">
        <v>9</v>
      </c>
      <c r="O76" s="24">
        <v>0</v>
      </c>
    </row>
    <row r="77" spans="1:15" ht="14.25" customHeight="1">
      <c r="A77" s="104"/>
      <c r="B77" s="105"/>
      <c r="C77" s="105"/>
      <c r="D77" s="106"/>
      <c r="E77" s="106"/>
      <c r="F77" s="111">
        <v>1354</v>
      </c>
      <c r="G77" s="71" t="str">
        <f>+VLOOKUP(F77,Participants!$A$1:$F$798,2,FALSE)</f>
        <v>Kolten Kumer</v>
      </c>
      <c r="H77" s="71" t="str">
        <f>+VLOOKUP(F77,Participants!$A$1:$F$798,4,FALSE)</f>
        <v>BFS</v>
      </c>
      <c r="I77" s="71" t="str">
        <f>+VLOOKUP(F77,Participants!$A$1:$F$798,5,FALSE)</f>
        <v>M</v>
      </c>
      <c r="J77" s="71">
        <f>+VLOOKUP(F77,Participants!$A$1:$F$798,3,FALSE)</f>
        <v>5</v>
      </c>
      <c r="K77" s="12" t="str">
        <f>+VLOOKUP(F77,Participants!$A$1:$G$798,7,FALSE)</f>
        <v>JV BOYS</v>
      </c>
      <c r="L77" s="107">
        <f t="shared" si="1"/>
        <v>16</v>
      </c>
      <c r="M77" s="71"/>
      <c r="N77" s="51">
        <v>9</v>
      </c>
      <c r="O77" s="24">
        <v>0</v>
      </c>
    </row>
    <row r="78" spans="1:15" ht="14.25" customHeight="1">
      <c r="A78" s="109"/>
      <c r="B78" s="110"/>
      <c r="C78" s="110"/>
      <c r="D78" s="111"/>
      <c r="E78" s="111"/>
      <c r="F78" s="106">
        <v>1441</v>
      </c>
      <c r="G78" s="77" t="str">
        <f>+VLOOKUP(F78,Participants!$A$1:$F$798,2,FALSE)</f>
        <v>Jake Liller</v>
      </c>
      <c r="H78" s="77" t="str">
        <f>+VLOOKUP(F78,Participants!$A$1:$F$798,4,FALSE)</f>
        <v>SSPP</v>
      </c>
      <c r="I78" s="77" t="str">
        <f>+VLOOKUP(F78,Participants!$A$1:$F$798,5,FALSE)</f>
        <v>M</v>
      </c>
      <c r="J78" s="77">
        <f>+VLOOKUP(F78,Participants!$A$1:$F$798,3,FALSE)</f>
        <v>5</v>
      </c>
      <c r="K78" s="12" t="str">
        <f>+VLOOKUP(F78,Participants!$A$1:$G$798,7,FALSE)</f>
        <v>JV BOYS</v>
      </c>
      <c r="L78" s="107">
        <f t="shared" si="1"/>
        <v>17</v>
      </c>
      <c r="M78" s="77"/>
      <c r="N78" s="108">
        <v>8</v>
      </c>
      <c r="O78" s="24">
        <v>8.5</v>
      </c>
    </row>
    <row r="79" spans="1:15" ht="14.25" customHeight="1">
      <c r="A79" s="104"/>
      <c r="B79" s="105"/>
      <c r="C79" s="105"/>
      <c r="D79" s="106"/>
      <c r="E79" s="106"/>
      <c r="F79" s="111">
        <v>897</v>
      </c>
      <c r="G79" s="71" t="str">
        <f>+VLOOKUP(F79,Participants!$A$1:$F$798,2,FALSE)</f>
        <v>Christopher Kacsur</v>
      </c>
      <c r="H79" s="71" t="str">
        <f>+VLOOKUP(F79,Participants!$A$1:$F$798,4,FALSE)</f>
        <v>AGS</v>
      </c>
      <c r="I79" s="71" t="str">
        <f>+VLOOKUP(F79,Participants!$A$1:$F$798,5,FALSE)</f>
        <v>M</v>
      </c>
      <c r="J79" s="71">
        <f>+VLOOKUP(F79,Participants!$A$1:$F$798,3,FALSE)</f>
        <v>5</v>
      </c>
      <c r="K79" s="12" t="str">
        <f>+VLOOKUP(F79,Participants!$A$1:$G$798,7,FALSE)</f>
        <v>JV BOYS</v>
      </c>
      <c r="L79" s="107">
        <f t="shared" si="1"/>
        <v>18</v>
      </c>
      <c r="M79" s="71"/>
      <c r="N79" s="51">
        <v>8</v>
      </c>
      <c r="O79" s="24">
        <v>7.5</v>
      </c>
    </row>
    <row r="80" spans="1:15" ht="14.25" customHeight="1">
      <c r="A80" s="109"/>
      <c r="B80" s="110"/>
      <c r="C80" s="110"/>
      <c r="D80" s="111"/>
      <c r="E80" s="111"/>
      <c r="F80" s="111">
        <v>1432</v>
      </c>
      <c r="G80" s="71" t="str">
        <f>+VLOOKUP(F80,Participants!$A$1:$F$798,2,FALSE)</f>
        <v>Luke Martin</v>
      </c>
      <c r="H80" s="71" t="str">
        <f>+VLOOKUP(F80,Participants!$A$1:$F$798,4,FALSE)</f>
        <v>SSPP</v>
      </c>
      <c r="I80" s="71" t="str">
        <f>+VLOOKUP(F80,Participants!$A$1:$F$798,5,FALSE)</f>
        <v>M</v>
      </c>
      <c r="J80" s="71">
        <f>+VLOOKUP(F80,Participants!$A$1:$F$798,3,FALSE)</f>
        <v>5</v>
      </c>
      <c r="K80" s="12" t="str">
        <f>+VLOOKUP(F80,Participants!$A$1:$G$798,7,FALSE)</f>
        <v>JV BOYS</v>
      </c>
      <c r="L80" s="107">
        <f t="shared" si="1"/>
        <v>19</v>
      </c>
      <c r="M80" s="71"/>
      <c r="N80" s="51">
        <v>7</v>
      </c>
      <c r="O80" s="24">
        <v>9.5</v>
      </c>
    </row>
    <row r="81" spans="1:15" ht="14.25" customHeight="1">
      <c r="A81" s="104"/>
      <c r="B81" s="105"/>
      <c r="C81" s="105"/>
      <c r="D81" s="106"/>
      <c r="E81" s="106"/>
      <c r="F81" s="111">
        <v>743</v>
      </c>
      <c r="G81" s="71" t="str">
        <f>+VLOOKUP(F81,Participants!$A$1:$F$798,2,FALSE)</f>
        <v>Quentin Peterson</v>
      </c>
      <c r="H81" s="71" t="str">
        <f>+VLOOKUP(F81,Participants!$A$1:$F$798,4,FALSE)</f>
        <v>KIL</v>
      </c>
      <c r="I81" s="71" t="str">
        <f>+VLOOKUP(F81,Participants!$A$1:$F$798,5,FALSE)</f>
        <v>M</v>
      </c>
      <c r="J81" s="71">
        <f>+VLOOKUP(F81,Participants!$A$1:$F$798,3,FALSE)</f>
        <v>6</v>
      </c>
      <c r="K81" s="12" t="str">
        <f>+VLOOKUP(F81,Participants!$A$1:$G$798,7,FALSE)</f>
        <v>JV BOYS</v>
      </c>
      <c r="L81" s="107">
        <f t="shared" si="1"/>
        <v>20</v>
      </c>
      <c r="M81" s="71"/>
      <c r="N81" s="51">
        <v>7</v>
      </c>
      <c r="O81" s="24">
        <v>4</v>
      </c>
    </row>
    <row r="82" spans="1:15" ht="14.25" customHeight="1">
      <c r="A82" s="109"/>
      <c r="B82" s="110"/>
      <c r="C82" s="110"/>
      <c r="D82" s="111"/>
      <c r="E82" s="111"/>
      <c r="F82" s="106">
        <v>1352</v>
      </c>
      <c r="G82" s="77" t="str">
        <f>+VLOOKUP(F82,Participants!$A$1:$F$798,2,FALSE)</f>
        <v>Parker Skrastins</v>
      </c>
      <c r="H82" s="77" t="str">
        <f>+VLOOKUP(F82,Participants!$A$1:$F$798,4,FALSE)</f>
        <v>BFS</v>
      </c>
      <c r="I82" s="77" t="str">
        <f>+VLOOKUP(F82,Participants!$A$1:$F$798,5,FALSE)</f>
        <v>M</v>
      </c>
      <c r="J82" s="77">
        <f>+VLOOKUP(F82,Participants!$A$1:$F$798,3,FALSE)</f>
        <v>5</v>
      </c>
      <c r="K82" s="12" t="str">
        <f>+VLOOKUP(F82,Participants!$A$1:$G$798,7,FALSE)</f>
        <v>JV BOYS</v>
      </c>
      <c r="L82" s="107">
        <f t="shared" si="1"/>
        <v>21</v>
      </c>
      <c r="M82" s="77"/>
      <c r="N82" s="51">
        <v>7</v>
      </c>
      <c r="O82" s="24">
        <v>3</v>
      </c>
    </row>
    <row r="83" spans="1:15" ht="14.25" customHeight="1">
      <c r="A83" s="104"/>
      <c r="B83" s="105"/>
      <c r="C83" s="105"/>
      <c r="D83" s="106"/>
      <c r="E83" s="106"/>
      <c r="F83" s="106">
        <v>168</v>
      </c>
      <c r="G83" s="77" t="str">
        <f>+VLOOKUP(F83,Participants!$A$1:$F$798,2,FALSE)</f>
        <v>Cortez Boyce</v>
      </c>
      <c r="H83" s="77" t="str">
        <f>+VLOOKUP(F83,Participants!$A$1:$F$798,4,FALSE)</f>
        <v>NCA</v>
      </c>
      <c r="I83" s="77" t="str">
        <f>+VLOOKUP(F83,Participants!$A$1:$F$798,5,FALSE)</f>
        <v>M</v>
      </c>
      <c r="J83" s="77">
        <f>+VLOOKUP(F83,Participants!$A$1:$F$798,3,FALSE)</f>
        <v>5</v>
      </c>
      <c r="K83" s="12" t="str">
        <f>+VLOOKUP(F83,Participants!$A$1:$G$798,7,FALSE)</f>
        <v>JV BOYS</v>
      </c>
      <c r="L83" s="107">
        <f t="shared" si="1"/>
        <v>22</v>
      </c>
      <c r="M83" s="77"/>
      <c r="N83" s="108">
        <v>7</v>
      </c>
      <c r="O83" s="24">
        <v>2.5</v>
      </c>
    </row>
    <row r="84" spans="1:15" ht="14.25" customHeight="1">
      <c r="A84" s="109"/>
      <c r="B84" s="110"/>
      <c r="C84" s="110"/>
      <c r="D84" s="111"/>
      <c r="E84" s="111"/>
      <c r="F84" s="111">
        <v>751</v>
      </c>
      <c r="G84" s="71" t="str">
        <f>+VLOOKUP(F84,Participants!$A$1:$F$798,2,FALSE)</f>
        <v>Xavier Kush</v>
      </c>
      <c r="H84" s="71" t="str">
        <f>+VLOOKUP(F84,Participants!$A$1:$F$798,4,FALSE)</f>
        <v>KIL</v>
      </c>
      <c r="I84" s="71" t="str">
        <f>+VLOOKUP(F84,Participants!$A$1:$F$798,5,FALSE)</f>
        <v>M</v>
      </c>
      <c r="J84" s="71">
        <f>+VLOOKUP(F84,Participants!$A$1:$F$798,3,FALSE)</f>
        <v>5</v>
      </c>
      <c r="K84" s="12" t="str">
        <f>+VLOOKUP(F84,Participants!$A$1:$G$798,7,FALSE)</f>
        <v>JV BOYS</v>
      </c>
      <c r="L84" s="107">
        <f t="shared" si="1"/>
        <v>23</v>
      </c>
      <c r="M84" s="71"/>
      <c r="N84" s="51">
        <v>5</v>
      </c>
      <c r="O84" s="24">
        <v>8</v>
      </c>
    </row>
    <row r="85" spans="1:15" ht="14.25" customHeight="1">
      <c r="A85" s="104"/>
      <c r="B85" s="105"/>
      <c r="C85" s="105"/>
      <c r="D85" s="106"/>
      <c r="E85" s="106"/>
      <c r="F85" s="106">
        <v>854</v>
      </c>
      <c r="G85" s="77" t="str">
        <f>+VLOOKUP(F85,Participants!$A$1:$F$798,2,FALSE)</f>
        <v>Dylan Sparacino</v>
      </c>
      <c r="H85" s="77" t="str">
        <f>+VLOOKUP(F85,Participants!$A$1:$F$798,4,FALSE)</f>
        <v>GRE</v>
      </c>
      <c r="I85" s="77" t="str">
        <f>+VLOOKUP(F85,Participants!$A$1:$F$798,5,FALSE)</f>
        <v>M</v>
      </c>
      <c r="J85" s="77">
        <f>+VLOOKUP(F85,Participants!$A$1:$F$798,3,FALSE)</f>
        <v>5</v>
      </c>
      <c r="K85" s="12" t="str">
        <f>+VLOOKUP(F85,Participants!$A$1:$G$798,7,FALSE)</f>
        <v>JV BOYS</v>
      </c>
      <c r="L85" s="107">
        <f t="shared" si="1"/>
        <v>24</v>
      </c>
      <c r="M85" s="77"/>
      <c r="N85" s="108">
        <v>4</v>
      </c>
      <c r="O85" s="24">
        <v>11</v>
      </c>
    </row>
    <row r="86" spans="1:15" ht="14.25" customHeight="1">
      <c r="A86" s="109"/>
      <c r="B86" s="110"/>
      <c r="C86" s="110"/>
      <c r="D86" s="111"/>
      <c r="E86" s="111"/>
      <c r="F86" s="106">
        <v>1351</v>
      </c>
      <c r="G86" s="77" t="str">
        <f>+VLOOKUP(F86,Participants!$A$1:$F$798,2,FALSE)</f>
        <v>Charlie Martin</v>
      </c>
      <c r="H86" s="77" t="str">
        <f>+VLOOKUP(F86,Participants!$A$1:$F$798,4,FALSE)</f>
        <v>BFS</v>
      </c>
      <c r="I86" s="77" t="str">
        <f>+VLOOKUP(F86,Participants!$A$1:$F$798,5,FALSE)</f>
        <v>M</v>
      </c>
      <c r="J86" s="77">
        <f>+VLOOKUP(F86,Participants!$A$1:$F$798,3,FALSE)</f>
        <v>5</v>
      </c>
      <c r="K86" s="12" t="str">
        <f>+VLOOKUP(F86,Participants!$A$1:$G$798,7,FALSE)</f>
        <v>JV BOYS</v>
      </c>
      <c r="L86" s="107">
        <f t="shared" si="1"/>
        <v>25</v>
      </c>
      <c r="M86" s="77"/>
      <c r="N86" s="108">
        <v>4</v>
      </c>
      <c r="O86" s="24">
        <v>0</v>
      </c>
    </row>
    <row r="87" spans="1:15" ht="14.25" customHeight="1">
      <c r="A87" s="104"/>
      <c r="B87" s="105"/>
      <c r="C87" s="105"/>
      <c r="D87" s="106"/>
      <c r="E87" s="106"/>
      <c r="F87" s="106"/>
      <c r="G87" s="77"/>
      <c r="H87" s="77"/>
      <c r="I87" s="77"/>
      <c r="J87" s="77"/>
      <c r="K87" s="12"/>
      <c r="L87" s="107"/>
      <c r="M87" s="77"/>
      <c r="N87" s="108"/>
      <c r="O87" s="24"/>
    </row>
    <row r="88" spans="1:15" ht="14.25" customHeight="1">
      <c r="A88" s="109"/>
      <c r="B88" s="110"/>
      <c r="C88" s="110"/>
      <c r="D88" s="111"/>
      <c r="E88" s="111"/>
      <c r="F88" s="106">
        <v>1395</v>
      </c>
      <c r="G88" s="77" t="str">
        <f>+VLOOKUP(F88,Participants!$A$1:$F$798,2,FALSE)</f>
        <v>Ryan Snyder</v>
      </c>
      <c r="H88" s="77" t="str">
        <f>+VLOOKUP(F88,Participants!$A$1:$F$798,4,FALSE)</f>
        <v>BFS</v>
      </c>
      <c r="I88" s="77" t="str">
        <f>+VLOOKUP(F88,Participants!$A$1:$F$798,5,FALSE)</f>
        <v>M</v>
      </c>
      <c r="J88" s="77">
        <f>+VLOOKUP(F88,Participants!$A$1:$F$798,3,FALSE)</f>
        <v>8</v>
      </c>
      <c r="K88" s="12" t="str">
        <f>+VLOOKUP(F88,Participants!$A$1:$G$798,7,FALSE)</f>
        <v>VARSITY BOYS</v>
      </c>
      <c r="L88" s="162">
        <v>1</v>
      </c>
      <c r="M88" s="77">
        <v>10</v>
      </c>
      <c r="N88" s="108">
        <v>17</v>
      </c>
      <c r="O88" s="24">
        <v>9</v>
      </c>
    </row>
    <row r="89" spans="1:15" ht="14.25" customHeight="1">
      <c r="A89" s="104"/>
      <c r="B89" s="105"/>
      <c r="C89" s="105"/>
      <c r="D89" s="106"/>
      <c r="E89" s="106"/>
      <c r="F89" s="111">
        <v>1210</v>
      </c>
      <c r="G89" s="71" t="str">
        <f>+VLOOKUP(F89,Participants!$A$1:$F$798,2,FALSE)</f>
        <v>Matthew Conley</v>
      </c>
      <c r="H89" s="71" t="str">
        <f>+VLOOKUP(F89,Participants!$A$1:$F$798,4,FALSE)</f>
        <v>AAC</v>
      </c>
      <c r="I89" s="71" t="str">
        <f>+VLOOKUP(F89,Participants!$A$1:$F$798,5,FALSE)</f>
        <v>M</v>
      </c>
      <c r="J89" s="71">
        <f>+VLOOKUP(F89,Participants!$A$1:$F$798,3,FALSE)</f>
        <v>7</v>
      </c>
      <c r="K89" s="12" t="str">
        <f>+VLOOKUP(F89,Participants!$A$1:$G$798,7,FALSE)</f>
        <v>VARSITY BOYS</v>
      </c>
      <c r="L89" s="161">
        <f t="shared" ref="L89:L117" si="2">L88+1</f>
        <v>2</v>
      </c>
      <c r="M89" s="71">
        <v>8</v>
      </c>
      <c r="N89" s="51">
        <v>16</v>
      </c>
      <c r="O89" s="24">
        <v>9</v>
      </c>
    </row>
    <row r="90" spans="1:15" ht="14.25" customHeight="1">
      <c r="A90" s="109"/>
      <c r="B90" s="110"/>
      <c r="C90" s="110"/>
      <c r="D90" s="111"/>
      <c r="E90" s="111"/>
      <c r="F90" s="111">
        <v>953</v>
      </c>
      <c r="G90" s="71" t="str">
        <f>+VLOOKUP(F90,Participants!$A$1:$F$798,2,FALSE)</f>
        <v>Wienand Jacob</v>
      </c>
      <c r="H90" s="71" t="str">
        <f>+VLOOKUP(F90,Participants!$A$1:$F$798,4,FALSE)</f>
        <v>CDT</v>
      </c>
      <c r="I90" s="71" t="str">
        <f>+VLOOKUP(F90,Participants!$A$1:$F$798,5,FALSE)</f>
        <v>M</v>
      </c>
      <c r="J90" s="71">
        <f>+VLOOKUP(F90,Participants!$A$1:$F$798,3,FALSE)</f>
        <v>7</v>
      </c>
      <c r="K90" s="12" t="str">
        <f>+VLOOKUP(F90,Participants!$A$1:$G$798,7,FALSE)</f>
        <v>VARSITY BOYS</v>
      </c>
      <c r="L90" s="161">
        <f t="shared" si="2"/>
        <v>3</v>
      </c>
      <c r="M90" s="71">
        <v>6</v>
      </c>
      <c r="N90" s="51">
        <v>16</v>
      </c>
      <c r="O90" s="24">
        <v>3</v>
      </c>
    </row>
    <row r="91" spans="1:15" ht="14.25" customHeight="1">
      <c r="A91" s="104"/>
      <c r="B91" s="105"/>
      <c r="C91" s="105"/>
      <c r="D91" s="106"/>
      <c r="E91" s="106"/>
      <c r="F91" s="106">
        <v>491</v>
      </c>
      <c r="G91" s="77" t="str">
        <f>+VLOOKUP(F91,Participants!$A$1:$F$798,2,FALSE)</f>
        <v>Mateo Saspe</v>
      </c>
      <c r="H91" s="77" t="str">
        <f>+VLOOKUP(F91,Participants!$A$1:$F$798,4,FALSE)</f>
        <v>BCS</v>
      </c>
      <c r="I91" s="77" t="str">
        <f>+VLOOKUP(F91,Participants!$A$1:$F$798,5,FALSE)</f>
        <v>M</v>
      </c>
      <c r="J91" s="77">
        <f>+VLOOKUP(F91,Participants!$A$1:$F$798,3,FALSE)</f>
        <v>8</v>
      </c>
      <c r="K91" s="12" t="str">
        <f>+VLOOKUP(F91,Participants!$A$1:$G$798,7,FALSE)</f>
        <v>VARSITY BOYS</v>
      </c>
      <c r="L91" s="161">
        <f t="shared" si="2"/>
        <v>4</v>
      </c>
      <c r="M91" s="77">
        <v>5</v>
      </c>
      <c r="N91" s="108">
        <v>15</v>
      </c>
      <c r="O91" s="24">
        <v>4</v>
      </c>
    </row>
    <row r="92" spans="1:15" ht="14.25" customHeight="1">
      <c r="A92" s="109"/>
      <c r="B92" s="110"/>
      <c r="C92" s="110"/>
      <c r="D92" s="111"/>
      <c r="E92" s="111"/>
      <c r="F92" s="111">
        <v>1394</v>
      </c>
      <c r="G92" s="71" t="str">
        <f>+VLOOKUP(F92,Participants!$A$1:$F$798,2,FALSE)</f>
        <v>Anthony Farrah</v>
      </c>
      <c r="H92" s="71" t="str">
        <f>+VLOOKUP(F92,Participants!$A$1:$F$798,4,FALSE)</f>
        <v>BFS</v>
      </c>
      <c r="I92" s="71" t="str">
        <f>+VLOOKUP(F92,Participants!$A$1:$F$798,5,FALSE)</f>
        <v>M</v>
      </c>
      <c r="J92" s="71">
        <f>+VLOOKUP(F92,Participants!$A$1:$F$798,3,FALSE)</f>
        <v>8</v>
      </c>
      <c r="K92" s="12" t="str">
        <f>+VLOOKUP(F92,Participants!$A$1:$G$798,7,FALSE)</f>
        <v>VARSITY BOYS</v>
      </c>
      <c r="L92" s="161">
        <f t="shared" si="2"/>
        <v>5</v>
      </c>
      <c r="M92" s="71">
        <v>4</v>
      </c>
      <c r="N92" s="51">
        <v>15</v>
      </c>
      <c r="O92" s="24">
        <v>3</v>
      </c>
    </row>
    <row r="93" spans="1:15" ht="14.25" customHeight="1">
      <c r="A93" s="104"/>
      <c r="B93" s="105"/>
      <c r="C93" s="105"/>
      <c r="D93" s="106"/>
      <c r="E93" s="106"/>
      <c r="F93" s="106">
        <v>617</v>
      </c>
      <c r="G93" s="77" t="str">
        <f>+VLOOKUP(F93,Participants!$A$1:$F$798,2,FALSE)</f>
        <v>Jack Kandravy</v>
      </c>
      <c r="H93" s="77" t="str">
        <f>+VLOOKUP(F93,Participants!$A$1:$F$798,4,FALSE)</f>
        <v>BTA</v>
      </c>
      <c r="I93" s="77" t="str">
        <f>+VLOOKUP(F93,Participants!$A$1:$F$798,5,FALSE)</f>
        <v>M</v>
      </c>
      <c r="J93" s="77">
        <f>+VLOOKUP(F93,Participants!$A$1:$F$798,3,FALSE)</f>
        <v>8</v>
      </c>
      <c r="K93" s="12" t="str">
        <f>+VLOOKUP(F93,Participants!$A$1:$G$798,7,FALSE)</f>
        <v>VARSITY BOYS</v>
      </c>
      <c r="L93" s="161">
        <f t="shared" si="2"/>
        <v>6</v>
      </c>
      <c r="M93" s="77">
        <v>3</v>
      </c>
      <c r="N93" s="108">
        <v>15</v>
      </c>
      <c r="O93" s="24">
        <v>0</v>
      </c>
    </row>
    <row r="94" spans="1:15" ht="14.25" customHeight="1">
      <c r="A94" s="109"/>
      <c r="B94" s="110"/>
      <c r="C94" s="110"/>
      <c r="D94" s="111"/>
      <c r="E94" s="111"/>
      <c r="F94" s="111">
        <v>1398</v>
      </c>
      <c r="G94" s="71" t="str">
        <f>+VLOOKUP(F94,Participants!$A$1:$F$798,2,FALSE)</f>
        <v>Sean Miller</v>
      </c>
      <c r="H94" s="71" t="str">
        <f>+VLOOKUP(F94,Participants!$A$1:$F$798,4,FALSE)</f>
        <v>BFS</v>
      </c>
      <c r="I94" s="71" t="str">
        <f>+VLOOKUP(F94,Participants!$A$1:$F$798,5,FALSE)</f>
        <v>M</v>
      </c>
      <c r="J94" s="71">
        <f>+VLOOKUP(F94,Participants!$A$1:$F$798,3,FALSE)</f>
        <v>8</v>
      </c>
      <c r="K94" s="12" t="str">
        <f>+VLOOKUP(F94,Participants!$A$1:$G$798,7,FALSE)</f>
        <v>VARSITY BOYS</v>
      </c>
      <c r="L94" s="161">
        <f t="shared" si="2"/>
        <v>7</v>
      </c>
      <c r="M94" s="71">
        <v>2</v>
      </c>
      <c r="N94" s="51">
        <v>15</v>
      </c>
      <c r="O94" s="24">
        <v>0</v>
      </c>
    </row>
    <row r="95" spans="1:15" ht="14.25" customHeight="1">
      <c r="A95" s="104"/>
      <c r="B95" s="105"/>
      <c r="C95" s="105"/>
      <c r="D95" s="106"/>
      <c r="E95" s="106"/>
      <c r="F95" s="106">
        <v>657</v>
      </c>
      <c r="G95" s="77" t="str">
        <f>+VLOOKUP(F95,Participants!$A$1:$F$798,2,FALSE)</f>
        <v>Killian O'Halloran</v>
      </c>
      <c r="H95" s="77" t="str">
        <f>+VLOOKUP(F95,Participants!$A$1:$F$798,4,FALSE)</f>
        <v>SJS</v>
      </c>
      <c r="I95" s="77" t="str">
        <f>+VLOOKUP(F95,Participants!$A$1:$F$798,5,FALSE)</f>
        <v>M</v>
      </c>
      <c r="J95" s="77">
        <f>+VLOOKUP(F95,Participants!$A$1:$F$798,3,FALSE)</f>
        <v>8</v>
      </c>
      <c r="K95" s="12" t="str">
        <f>+VLOOKUP(F95,Participants!$A$1:$G$798,7,FALSE)</f>
        <v>VARSITY BOYS</v>
      </c>
      <c r="L95" s="161">
        <f t="shared" si="2"/>
        <v>8</v>
      </c>
      <c r="M95" s="77">
        <v>1</v>
      </c>
      <c r="N95" s="108">
        <v>14</v>
      </c>
      <c r="O95" s="24">
        <v>3</v>
      </c>
    </row>
    <row r="96" spans="1:15" ht="14.25" customHeight="1">
      <c r="A96" s="109"/>
      <c r="B96" s="110"/>
      <c r="C96" s="110"/>
      <c r="D96" s="111"/>
      <c r="E96" s="111"/>
      <c r="F96" s="106">
        <v>656</v>
      </c>
      <c r="G96" s="77" t="str">
        <f>+VLOOKUP(F96,Participants!$A$1:$F$798,2,FALSE)</f>
        <v>Tiernan McCullough</v>
      </c>
      <c r="H96" s="77" t="str">
        <f>+VLOOKUP(F96,Participants!$A$1:$F$798,4,FALSE)</f>
        <v>SJS</v>
      </c>
      <c r="I96" s="77" t="str">
        <f>+VLOOKUP(F96,Participants!$A$1:$F$798,5,FALSE)</f>
        <v>M</v>
      </c>
      <c r="J96" s="77">
        <f>+VLOOKUP(F96,Participants!$A$1:$F$798,3,FALSE)</f>
        <v>8</v>
      </c>
      <c r="K96" s="12" t="str">
        <f>+VLOOKUP(F96,Participants!$A$1:$G$798,7,FALSE)</f>
        <v>VARSITY BOYS</v>
      </c>
      <c r="L96" s="161">
        <f t="shared" si="2"/>
        <v>9</v>
      </c>
      <c r="M96" s="77"/>
      <c r="N96" s="108">
        <v>14</v>
      </c>
      <c r="O96" s="24">
        <v>2</v>
      </c>
    </row>
    <row r="97" spans="1:15" ht="14.25" customHeight="1">
      <c r="A97" s="104"/>
      <c r="B97" s="105"/>
      <c r="C97" s="105"/>
      <c r="D97" s="106"/>
      <c r="E97" s="106"/>
      <c r="F97" s="111">
        <v>614</v>
      </c>
      <c r="G97" s="71" t="str">
        <f>+VLOOKUP(F97,Participants!$A$1:$F$798,2,FALSE)</f>
        <v>Jacob Bridgeman</v>
      </c>
      <c r="H97" s="71" t="str">
        <f>+VLOOKUP(F97,Participants!$A$1:$F$798,4,FALSE)</f>
        <v>BTA</v>
      </c>
      <c r="I97" s="71" t="str">
        <f>+VLOOKUP(F97,Participants!$A$1:$F$798,5,FALSE)</f>
        <v>M</v>
      </c>
      <c r="J97" s="71">
        <f>+VLOOKUP(F97,Participants!$A$1:$F$798,3,FALSE)</f>
        <v>8</v>
      </c>
      <c r="K97" s="12" t="str">
        <f>+VLOOKUP(F97,Participants!$A$1:$G$798,7,FALSE)</f>
        <v>VARSITY BOYS</v>
      </c>
      <c r="L97" s="161">
        <f t="shared" si="2"/>
        <v>10</v>
      </c>
      <c r="M97" s="71"/>
      <c r="N97" s="51">
        <v>14</v>
      </c>
      <c r="O97" s="24">
        <v>1</v>
      </c>
    </row>
    <row r="98" spans="1:15" ht="14.25" customHeight="1">
      <c r="A98" s="109"/>
      <c r="B98" s="110"/>
      <c r="C98" s="110"/>
      <c r="D98" s="111"/>
      <c r="E98" s="111"/>
      <c r="F98" s="106">
        <v>860</v>
      </c>
      <c r="G98" s="77" t="str">
        <f>+VLOOKUP(F98,Participants!$A$1:$F$798,2,FALSE)</f>
        <v>Michael Pierro</v>
      </c>
      <c r="H98" s="77" t="str">
        <f>+VLOOKUP(F98,Participants!$A$1:$F$798,4,FALSE)</f>
        <v>GRE</v>
      </c>
      <c r="I98" s="77" t="str">
        <f>+VLOOKUP(F98,Participants!$A$1:$F$798,5,FALSE)</f>
        <v>M</v>
      </c>
      <c r="J98" s="77">
        <f>+VLOOKUP(F98,Participants!$A$1:$F$798,3,FALSE)</f>
        <v>7</v>
      </c>
      <c r="K98" s="12" t="str">
        <f>+VLOOKUP(F98,Participants!$A$1:$G$798,7,FALSE)</f>
        <v>VARSITY BOYS</v>
      </c>
      <c r="L98" s="161">
        <f t="shared" si="2"/>
        <v>11</v>
      </c>
      <c r="M98" s="77"/>
      <c r="N98" s="51">
        <v>14</v>
      </c>
      <c r="O98" s="24">
        <v>0</v>
      </c>
    </row>
    <row r="99" spans="1:15" ht="14.25" customHeight="1">
      <c r="A99" s="104"/>
      <c r="B99" s="105"/>
      <c r="C99" s="105"/>
      <c r="D99" s="106"/>
      <c r="E99" s="106"/>
      <c r="F99" s="106">
        <v>881</v>
      </c>
      <c r="G99" s="77" t="str">
        <f>+VLOOKUP(F99,Participants!$A$1:$F$798,2,FALSE)</f>
        <v>Andre Kolocouris</v>
      </c>
      <c r="H99" s="77" t="str">
        <f>+VLOOKUP(F99,Participants!$A$1:$F$798,4,FALSE)</f>
        <v>AGS</v>
      </c>
      <c r="I99" s="77" t="str">
        <f>+VLOOKUP(F99,Participants!$A$1:$F$798,5,FALSE)</f>
        <v>M</v>
      </c>
      <c r="J99" s="77">
        <f>+VLOOKUP(F99,Participants!$A$1:$F$798,3,FALSE)</f>
        <v>7</v>
      </c>
      <c r="K99" s="12" t="str">
        <f>+VLOOKUP(F99,Participants!$A$1:$G$798,7,FALSE)</f>
        <v>VARSITY BOYS</v>
      </c>
      <c r="L99" s="161">
        <f t="shared" si="2"/>
        <v>12</v>
      </c>
      <c r="M99" s="77"/>
      <c r="N99" s="108">
        <v>12</v>
      </c>
      <c r="O99" s="24">
        <v>10</v>
      </c>
    </row>
    <row r="100" spans="1:15" ht="14.25" customHeight="1">
      <c r="A100" s="109"/>
      <c r="B100" s="110"/>
      <c r="C100" s="110"/>
      <c r="D100" s="111"/>
      <c r="E100" s="111"/>
      <c r="F100" s="106">
        <v>679</v>
      </c>
      <c r="G100" s="77" t="str">
        <f>+VLOOKUP(F100,Participants!$A$1:$F$798,2,FALSE)</f>
        <v>Gavin Bartus</v>
      </c>
      <c r="H100" s="77" t="str">
        <f>+VLOOKUP(F100,Participants!$A$1:$F$798,4,FALSE)</f>
        <v>KIL</v>
      </c>
      <c r="I100" s="77" t="str">
        <f>+VLOOKUP(F100,Participants!$A$1:$F$798,5,FALSE)</f>
        <v>M</v>
      </c>
      <c r="J100" s="77">
        <f>+VLOOKUP(F100,Participants!$A$1:$F$798,3,FALSE)</f>
        <v>7</v>
      </c>
      <c r="K100" s="12" t="str">
        <f>+VLOOKUP(F100,Participants!$A$1:$G$798,7,FALSE)</f>
        <v>VARSITY BOYS</v>
      </c>
      <c r="L100" s="161">
        <f t="shared" si="2"/>
        <v>13</v>
      </c>
      <c r="M100" s="77"/>
      <c r="N100" s="108">
        <v>12</v>
      </c>
      <c r="O100" s="24">
        <v>8</v>
      </c>
    </row>
    <row r="101" spans="1:15" ht="14.25" customHeight="1">
      <c r="A101" s="104"/>
      <c r="B101" s="105"/>
      <c r="C101" s="105"/>
      <c r="D101" s="106"/>
      <c r="E101" s="106"/>
      <c r="F101" s="111">
        <v>489</v>
      </c>
      <c r="G101" s="71" t="str">
        <f>+VLOOKUP(F101,Participants!$A$1:$F$798,2,FALSE)</f>
        <v>Cameron Smith</v>
      </c>
      <c r="H101" s="71" t="str">
        <f>+VLOOKUP(F101,Participants!$A$1:$F$798,4,FALSE)</f>
        <v>BCS</v>
      </c>
      <c r="I101" s="71" t="str">
        <f>+VLOOKUP(F101,Participants!$A$1:$F$798,5,FALSE)</f>
        <v>M</v>
      </c>
      <c r="J101" s="71">
        <f>+VLOOKUP(F101,Participants!$A$1:$F$798,3,FALSE)</f>
        <v>7</v>
      </c>
      <c r="K101" s="12" t="str">
        <f>+VLOOKUP(F101,Participants!$A$1:$G$798,7,FALSE)</f>
        <v>VARSITY BOYS</v>
      </c>
      <c r="L101" s="161">
        <f t="shared" si="2"/>
        <v>14</v>
      </c>
      <c r="M101" s="71"/>
      <c r="N101" s="51">
        <v>12</v>
      </c>
      <c r="O101" s="24">
        <v>8</v>
      </c>
    </row>
    <row r="102" spans="1:15" ht="14.25" customHeight="1">
      <c r="A102" s="109"/>
      <c r="B102" s="110"/>
      <c r="C102" s="110"/>
      <c r="D102" s="111"/>
      <c r="E102" s="111"/>
      <c r="F102" s="106">
        <v>494</v>
      </c>
      <c r="G102" s="77" t="str">
        <f>+VLOOKUP(F102,Participants!$A$1:$F$798,2,FALSE)</f>
        <v>Evan Briggs</v>
      </c>
      <c r="H102" s="77" t="str">
        <f>+VLOOKUP(F102,Participants!$A$1:$F$798,4,FALSE)</f>
        <v>BCS</v>
      </c>
      <c r="I102" s="77" t="str">
        <f>+VLOOKUP(F102,Participants!$A$1:$F$798,5,FALSE)</f>
        <v>M</v>
      </c>
      <c r="J102" s="77">
        <f>+VLOOKUP(F102,Participants!$A$1:$F$798,3,FALSE)</f>
        <v>8</v>
      </c>
      <c r="K102" s="12" t="str">
        <f>+VLOOKUP(F102,Participants!$A$1:$G$798,7,FALSE)</f>
        <v>VARSITY BOYS</v>
      </c>
      <c r="L102" s="161">
        <f t="shared" si="2"/>
        <v>15</v>
      </c>
      <c r="M102" s="77"/>
      <c r="N102" s="108">
        <v>12</v>
      </c>
      <c r="O102" s="24">
        <v>8</v>
      </c>
    </row>
    <row r="103" spans="1:15" ht="14.25" customHeight="1">
      <c r="A103" s="104"/>
      <c r="B103" s="105"/>
      <c r="C103" s="105"/>
      <c r="D103" s="106"/>
      <c r="E103" s="106"/>
      <c r="F103" s="106">
        <v>689</v>
      </c>
      <c r="G103" s="77" t="str">
        <f>+VLOOKUP(F103,Participants!$A$1:$F$798,2,FALSE)</f>
        <v>Jackson Lindauer</v>
      </c>
      <c r="H103" s="77" t="str">
        <f>+VLOOKUP(F103,Participants!$A$1:$F$798,4,FALSE)</f>
        <v>KIL</v>
      </c>
      <c r="I103" s="77" t="str">
        <f>+VLOOKUP(F103,Participants!$A$1:$F$798,5,FALSE)</f>
        <v>M</v>
      </c>
      <c r="J103" s="77">
        <f>+VLOOKUP(F103,Participants!$A$1:$F$798,3,FALSE)</f>
        <v>8</v>
      </c>
      <c r="K103" s="12" t="str">
        <f>+VLOOKUP(F103,Participants!$A$1:$G$798,7,FALSE)</f>
        <v>VARSITY BOYS</v>
      </c>
      <c r="L103" s="161">
        <f t="shared" si="2"/>
        <v>16</v>
      </c>
      <c r="M103" s="77"/>
      <c r="N103" s="108">
        <v>12</v>
      </c>
      <c r="O103" s="24">
        <v>6</v>
      </c>
    </row>
    <row r="104" spans="1:15" ht="14.25" customHeight="1">
      <c r="A104" s="109"/>
      <c r="B104" s="110"/>
      <c r="C104" s="110"/>
      <c r="D104" s="111"/>
      <c r="E104" s="111"/>
      <c r="F104" s="111">
        <v>884</v>
      </c>
      <c r="G104" s="71" t="str">
        <f>+VLOOKUP(F104,Participants!$A$1:$F$798,2,FALSE)</f>
        <v>Wyatt Walsh</v>
      </c>
      <c r="H104" s="71" t="str">
        <f>+VLOOKUP(F104,Participants!$A$1:$F$798,4,FALSE)</f>
        <v>AGS</v>
      </c>
      <c r="I104" s="71" t="str">
        <f>+VLOOKUP(F104,Participants!$A$1:$F$798,5,FALSE)</f>
        <v>M</v>
      </c>
      <c r="J104" s="71">
        <f>+VLOOKUP(F104,Participants!$A$1:$F$798,3,FALSE)</f>
        <v>7</v>
      </c>
      <c r="K104" s="12" t="str">
        <f>+VLOOKUP(F104,Participants!$A$1:$G$798,7,FALSE)</f>
        <v>VARSITY BOYS</v>
      </c>
      <c r="L104" s="161">
        <f t="shared" si="2"/>
        <v>17</v>
      </c>
      <c r="M104" s="71"/>
      <c r="N104" s="51">
        <v>12</v>
      </c>
      <c r="O104" s="24">
        <v>4</v>
      </c>
    </row>
    <row r="105" spans="1:15" ht="14.25" customHeight="1">
      <c r="A105" s="104"/>
      <c r="B105" s="105"/>
      <c r="C105" s="105"/>
      <c r="D105" s="106"/>
      <c r="E105" s="106"/>
      <c r="F105" s="106">
        <v>1387</v>
      </c>
      <c r="G105" s="77" t="str">
        <f>+VLOOKUP(F105,Participants!$A$1:$F$798,2,FALSE)</f>
        <v>Rylan Greene</v>
      </c>
      <c r="H105" s="77" t="str">
        <f>+VLOOKUP(F105,Participants!$A$1:$F$798,4,FALSE)</f>
        <v>BFS</v>
      </c>
      <c r="I105" s="77" t="str">
        <f>+VLOOKUP(F105,Participants!$A$1:$F$798,5,FALSE)</f>
        <v>M</v>
      </c>
      <c r="J105" s="77">
        <f>+VLOOKUP(F105,Participants!$A$1:$F$798,3,FALSE)</f>
        <v>7</v>
      </c>
      <c r="K105" s="12" t="str">
        <f>+VLOOKUP(F105,Participants!$A$1:$G$798,7,FALSE)</f>
        <v>VARSITY BOYS</v>
      </c>
      <c r="L105" s="161">
        <f t="shared" si="2"/>
        <v>18</v>
      </c>
      <c r="M105" s="77"/>
      <c r="N105" s="108">
        <v>12</v>
      </c>
      <c r="O105" s="24">
        <v>2</v>
      </c>
    </row>
    <row r="106" spans="1:15" ht="14.25" customHeight="1">
      <c r="A106" s="109"/>
      <c r="B106" s="110"/>
      <c r="C106" s="110"/>
      <c r="D106" s="111"/>
      <c r="E106" s="111"/>
      <c r="F106" s="111">
        <v>1206</v>
      </c>
      <c r="G106" s="71" t="str">
        <f>+VLOOKUP(F106,Participants!$A$1:$F$798,2,FALSE)</f>
        <v>Linus Burchill</v>
      </c>
      <c r="H106" s="71" t="str">
        <f>+VLOOKUP(F106,Participants!$A$1:$F$798,4,FALSE)</f>
        <v>AAC</v>
      </c>
      <c r="I106" s="71" t="str">
        <f>+VLOOKUP(F106,Participants!$A$1:$F$798,5,FALSE)</f>
        <v>M</v>
      </c>
      <c r="J106" s="71">
        <f>+VLOOKUP(F106,Participants!$A$1:$F$798,3,FALSE)</f>
        <v>7</v>
      </c>
      <c r="K106" s="12" t="str">
        <f>+VLOOKUP(F106,Participants!$A$1:$G$798,7,FALSE)</f>
        <v>VARSITY BOYS</v>
      </c>
      <c r="L106" s="161">
        <f t="shared" si="2"/>
        <v>19</v>
      </c>
      <c r="M106" s="71"/>
      <c r="N106" s="51">
        <v>12</v>
      </c>
      <c r="O106" s="24">
        <v>0</v>
      </c>
    </row>
    <row r="107" spans="1:15" ht="14.25" customHeight="1">
      <c r="A107" s="104"/>
      <c r="B107" s="105"/>
      <c r="C107" s="105"/>
      <c r="D107" s="106"/>
      <c r="E107" s="106"/>
      <c r="F107" s="106">
        <v>955</v>
      </c>
      <c r="G107" s="77" t="str">
        <f>+VLOOKUP(F107,Participants!$A$1:$F$798,2,FALSE)</f>
        <v>Cooper John</v>
      </c>
      <c r="H107" s="77" t="str">
        <f>+VLOOKUP(F107,Participants!$A$1:$F$798,4,FALSE)</f>
        <v>CDT</v>
      </c>
      <c r="I107" s="77" t="str">
        <f>+VLOOKUP(F107,Participants!$A$1:$F$798,5,FALSE)</f>
        <v>M</v>
      </c>
      <c r="J107" s="77">
        <f>+VLOOKUP(F107,Participants!$A$1:$F$798,3,FALSE)</f>
        <v>7</v>
      </c>
      <c r="K107" s="12" t="str">
        <f>+VLOOKUP(F107,Participants!$A$1:$G$798,7,FALSE)</f>
        <v>VARSITY BOYS</v>
      </c>
      <c r="L107" s="161">
        <f t="shared" si="2"/>
        <v>20</v>
      </c>
      <c r="M107" s="77"/>
      <c r="N107" s="108">
        <v>11</v>
      </c>
      <c r="O107" s="24">
        <v>9</v>
      </c>
    </row>
    <row r="108" spans="1:15" ht="14.25" customHeight="1">
      <c r="A108" s="109"/>
      <c r="B108" s="110"/>
      <c r="C108" s="110"/>
      <c r="D108" s="111"/>
      <c r="E108" s="111"/>
      <c r="F108" s="111">
        <v>885</v>
      </c>
      <c r="G108" s="71" t="str">
        <f>+VLOOKUP(F108,Participants!$A$1:$F$798,2,FALSE)</f>
        <v>Jeremy Ye</v>
      </c>
      <c r="H108" s="71" t="str">
        <f>+VLOOKUP(F108,Participants!$A$1:$F$798,4,FALSE)</f>
        <v>AGS</v>
      </c>
      <c r="I108" s="71" t="str">
        <f>+VLOOKUP(F108,Participants!$A$1:$F$798,5,FALSE)</f>
        <v>M</v>
      </c>
      <c r="J108" s="71">
        <f>+VLOOKUP(F108,Participants!$A$1:$F$798,3,FALSE)</f>
        <v>7</v>
      </c>
      <c r="K108" s="12" t="str">
        <f>+VLOOKUP(F108,Participants!$A$1:$G$798,7,FALSE)</f>
        <v>VARSITY BOYS</v>
      </c>
      <c r="L108" s="161">
        <f t="shared" si="2"/>
        <v>21</v>
      </c>
      <c r="M108" s="71"/>
      <c r="N108" s="51">
        <v>11</v>
      </c>
      <c r="O108" s="24">
        <v>7</v>
      </c>
    </row>
    <row r="109" spans="1:15" ht="14.25" customHeight="1">
      <c r="A109" s="104"/>
      <c r="B109" s="105"/>
      <c r="C109" s="105"/>
      <c r="D109" s="106"/>
      <c r="E109" s="106"/>
      <c r="F109" s="106">
        <v>1386</v>
      </c>
      <c r="G109" s="77" t="str">
        <f>+VLOOKUP(F109,Participants!$A$1:$F$798,2,FALSE)</f>
        <v>Jack Davison</v>
      </c>
      <c r="H109" s="77" t="str">
        <f>+VLOOKUP(F109,Participants!$A$1:$F$798,4,FALSE)</f>
        <v>BFS</v>
      </c>
      <c r="I109" s="77" t="str">
        <f>+VLOOKUP(F109,Participants!$A$1:$F$798,5,FALSE)</f>
        <v>M</v>
      </c>
      <c r="J109" s="77">
        <f>+VLOOKUP(F109,Participants!$A$1:$F$798,3,FALSE)</f>
        <v>7</v>
      </c>
      <c r="K109" s="12" t="str">
        <f>+VLOOKUP(F109,Participants!$A$1:$G$798,7,FALSE)</f>
        <v>VARSITY BOYS</v>
      </c>
      <c r="L109" s="161">
        <f t="shared" si="2"/>
        <v>22</v>
      </c>
      <c r="M109" s="77"/>
      <c r="N109" s="108">
        <v>11</v>
      </c>
      <c r="O109" s="24">
        <v>7</v>
      </c>
    </row>
    <row r="110" spans="1:15" ht="14.25" customHeight="1">
      <c r="A110" s="109"/>
      <c r="B110" s="110"/>
      <c r="C110" s="110"/>
      <c r="D110" s="111"/>
      <c r="E110" s="111"/>
      <c r="F110" s="106">
        <v>882</v>
      </c>
      <c r="G110" s="77" t="str">
        <f>+VLOOKUP(F110,Participants!$A$1:$F$798,2,FALSE)</f>
        <v>Mark "MJ" Martella</v>
      </c>
      <c r="H110" s="77" t="str">
        <f>+VLOOKUP(F110,Participants!$A$1:$F$798,4,FALSE)</f>
        <v>AGS</v>
      </c>
      <c r="I110" s="77" t="str">
        <f>+VLOOKUP(F110,Participants!$A$1:$F$798,5,FALSE)</f>
        <v>M</v>
      </c>
      <c r="J110" s="77">
        <f>+VLOOKUP(F110,Participants!$A$1:$F$798,3,FALSE)</f>
        <v>8</v>
      </c>
      <c r="K110" s="12" t="str">
        <f>+VLOOKUP(F110,Participants!$A$1:$G$798,7,FALSE)</f>
        <v>VARSITY BOYS</v>
      </c>
      <c r="L110" s="161">
        <f t="shared" si="2"/>
        <v>23</v>
      </c>
      <c r="M110" s="77"/>
      <c r="N110" s="108">
        <v>11</v>
      </c>
      <c r="O110" s="24">
        <v>4</v>
      </c>
    </row>
    <row r="111" spans="1:15" ht="14.25" customHeight="1">
      <c r="A111" s="104"/>
      <c r="B111" s="105"/>
      <c r="C111" s="105"/>
      <c r="D111" s="106"/>
      <c r="E111" s="106"/>
      <c r="F111" s="106">
        <v>655</v>
      </c>
      <c r="G111" s="77" t="str">
        <f>+VLOOKUP(F111,Participants!$A$1:$F$798,2,FALSE)</f>
        <v>Henry Glevicky</v>
      </c>
      <c r="H111" s="77" t="str">
        <f>+VLOOKUP(F111,Participants!$A$1:$F$798,4,FALSE)</f>
        <v>SJS</v>
      </c>
      <c r="I111" s="77" t="str">
        <f>+VLOOKUP(F111,Participants!$A$1:$F$798,5,FALSE)</f>
        <v>M</v>
      </c>
      <c r="J111" s="77">
        <f>+VLOOKUP(F111,Participants!$A$1:$F$798,3,FALSE)</f>
        <v>8</v>
      </c>
      <c r="K111" s="12" t="str">
        <f>+VLOOKUP(F111,Participants!$A$1:$G$798,7,FALSE)</f>
        <v>VARSITY BOYS</v>
      </c>
      <c r="L111" s="161">
        <f t="shared" si="2"/>
        <v>24</v>
      </c>
      <c r="M111" s="77"/>
      <c r="N111" s="108">
        <v>10</v>
      </c>
      <c r="O111" s="24">
        <v>8</v>
      </c>
    </row>
    <row r="112" spans="1:15" ht="14.25" customHeight="1">
      <c r="A112" s="109"/>
      <c r="B112" s="110"/>
      <c r="C112" s="110"/>
      <c r="D112" s="111"/>
      <c r="E112" s="111"/>
      <c r="F112" s="106">
        <v>1448</v>
      </c>
      <c r="G112" s="77" t="str">
        <f>+VLOOKUP(F112,Participants!$A$1:$F$798,2,FALSE)</f>
        <v>Trey Arlen Moses</v>
      </c>
      <c r="H112" s="77" t="str">
        <f>+VLOOKUP(F112,Participants!$A$1:$F$798,4,FALSE)</f>
        <v>SSPP</v>
      </c>
      <c r="I112" s="77" t="str">
        <f>+VLOOKUP(F112,Participants!$A$1:$F$798,5,FALSE)</f>
        <v>M</v>
      </c>
      <c r="J112" s="77">
        <f>+VLOOKUP(F112,Participants!$A$1:$F$798,3,FALSE)</f>
        <v>8</v>
      </c>
      <c r="K112" s="12" t="str">
        <f>+VLOOKUP(F112,Participants!$A$1:$G$798,7,FALSE)</f>
        <v>VARSITY BOYS</v>
      </c>
      <c r="L112" s="161">
        <f t="shared" si="2"/>
        <v>25</v>
      </c>
      <c r="M112" s="77"/>
      <c r="N112" s="108">
        <v>10</v>
      </c>
      <c r="O112" s="24">
        <v>6</v>
      </c>
    </row>
    <row r="113" spans="1:16" ht="14.25" customHeight="1">
      <c r="A113" s="104"/>
      <c r="B113" s="105"/>
      <c r="C113" s="105"/>
      <c r="D113" s="106"/>
      <c r="E113" s="106"/>
      <c r="F113" s="106">
        <v>950</v>
      </c>
      <c r="G113" s="77" t="str">
        <f>+VLOOKUP(F113,Participants!$A$1:$F$798,2,FALSE)</f>
        <v>Rusiewicz Ivan</v>
      </c>
      <c r="H113" s="77" t="str">
        <f>+VLOOKUP(F113,Participants!$A$1:$F$798,4,FALSE)</f>
        <v>CDT</v>
      </c>
      <c r="I113" s="77" t="str">
        <f>+VLOOKUP(F113,Participants!$A$1:$F$798,5,FALSE)</f>
        <v>M</v>
      </c>
      <c r="J113" s="77">
        <f>+VLOOKUP(F113,Participants!$A$1:$F$798,3,FALSE)</f>
        <v>7</v>
      </c>
      <c r="K113" s="12" t="str">
        <f>+VLOOKUP(F113,Participants!$A$1:$G$798,7,FALSE)</f>
        <v>VARSITY BOYS</v>
      </c>
      <c r="L113" s="161">
        <f t="shared" si="2"/>
        <v>26</v>
      </c>
      <c r="M113" s="77"/>
      <c r="N113" s="108">
        <v>9</v>
      </c>
      <c r="O113" s="24">
        <v>6</v>
      </c>
    </row>
    <row r="114" spans="1:16" ht="14.25" customHeight="1">
      <c r="A114" s="109"/>
      <c r="B114" s="110"/>
      <c r="C114" s="110"/>
      <c r="D114" s="111"/>
      <c r="E114" s="111"/>
      <c r="F114" s="111">
        <v>956</v>
      </c>
      <c r="G114" s="71" t="str">
        <f>+VLOOKUP(F114,Participants!$A$1:$F$798,2,FALSE)</f>
        <v>Howe John</v>
      </c>
      <c r="H114" s="71" t="str">
        <f>+VLOOKUP(F114,Participants!$A$1:$F$798,4,FALSE)</f>
        <v>CDT</v>
      </c>
      <c r="I114" s="71" t="str">
        <f>+VLOOKUP(F114,Participants!$A$1:$F$798,5,FALSE)</f>
        <v>M</v>
      </c>
      <c r="J114" s="71">
        <f>+VLOOKUP(F114,Participants!$A$1:$F$798,3,FALSE)</f>
        <v>7</v>
      </c>
      <c r="K114" s="12" t="str">
        <f>+VLOOKUP(F114,Participants!$A$1:$G$798,7,FALSE)</f>
        <v>VARSITY BOYS</v>
      </c>
      <c r="L114" s="161">
        <f t="shared" si="2"/>
        <v>27</v>
      </c>
      <c r="M114" s="71"/>
      <c r="N114" s="51">
        <v>8</v>
      </c>
      <c r="O114" s="24">
        <v>11</v>
      </c>
    </row>
    <row r="115" spans="1:16" ht="14.25" customHeight="1">
      <c r="A115" s="104"/>
      <c r="B115" s="105"/>
      <c r="C115" s="105"/>
      <c r="D115" s="106"/>
      <c r="E115" s="106"/>
      <c r="F115" s="111">
        <v>1450</v>
      </c>
      <c r="G115" s="71" t="str">
        <f>+VLOOKUP(F115,Participants!$A$1:$F$798,2,FALSE)</f>
        <v>Nico Berarducci</v>
      </c>
      <c r="H115" s="71" t="str">
        <f>+VLOOKUP(F115,Participants!$A$1:$F$798,4,FALSE)</f>
        <v>SSPP</v>
      </c>
      <c r="I115" s="71" t="str">
        <f>+VLOOKUP(F115,Participants!$A$1:$F$798,5,FALSE)</f>
        <v>M</v>
      </c>
      <c r="J115" s="71">
        <f>+VLOOKUP(F115,Participants!$A$1:$F$798,3,FALSE)</f>
        <v>7</v>
      </c>
      <c r="K115" s="12" t="str">
        <f>+VLOOKUP(F115,Participants!$A$1:$G$798,7,FALSE)</f>
        <v>VARSITY BOYS</v>
      </c>
      <c r="L115" s="161">
        <f t="shared" si="2"/>
        <v>28</v>
      </c>
      <c r="M115" s="71"/>
      <c r="N115" s="51">
        <v>8</v>
      </c>
      <c r="O115" s="24">
        <v>2</v>
      </c>
    </row>
    <row r="116" spans="1:16" ht="14.25" customHeight="1">
      <c r="A116" s="109"/>
      <c r="B116" s="110"/>
      <c r="C116" s="110"/>
      <c r="D116" s="111"/>
      <c r="E116" s="111"/>
      <c r="F116" s="111">
        <v>883</v>
      </c>
      <c r="G116" s="71" t="str">
        <f>+VLOOKUP(F116,Participants!$A$1:$F$798,2,FALSE)</f>
        <v>Alexander Smith</v>
      </c>
      <c r="H116" s="71" t="str">
        <f>+VLOOKUP(F116,Participants!$A$1:$F$798,4,FALSE)</f>
        <v>AGS</v>
      </c>
      <c r="I116" s="71" t="str">
        <f>+VLOOKUP(F116,Participants!$A$1:$F$798,5,FALSE)</f>
        <v>M</v>
      </c>
      <c r="J116" s="71">
        <f>+VLOOKUP(F116,Participants!$A$1:$F$798,3,FALSE)</f>
        <v>8</v>
      </c>
      <c r="K116" s="12" t="str">
        <f>+VLOOKUP(F116,Participants!$A$1:$G$798,7,FALSE)</f>
        <v>VARSITY BOYS</v>
      </c>
      <c r="L116" s="161">
        <f t="shared" si="2"/>
        <v>29</v>
      </c>
      <c r="M116" s="71"/>
      <c r="N116" s="51">
        <v>8</v>
      </c>
      <c r="O116" s="24">
        <v>0</v>
      </c>
    </row>
    <row r="117" spans="1:16" ht="14.25" customHeight="1">
      <c r="A117" s="104"/>
      <c r="B117" s="105"/>
      <c r="C117" s="105"/>
      <c r="D117" s="106"/>
      <c r="E117" s="106"/>
      <c r="F117" s="111">
        <v>694</v>
      </c>
      <c r="G117" s="71" t="str">
        <f>+VLOOKUP(F117,Participants!$A$1:$F$798,2,FALSE)</f>
        <v>Luke Harper</v>
      </c>
      <c r="H117" s="71" t="str">
        <f>+VLOOKUP(F117,Participants!$A$1:$F$798,4,FALSE)</f>
        <v>KIL</v>
      </c>
      <c r="I117" s="71" t="str">
        <f>+VLOOKUP(F117,Participants!$A$1:$F$798,5,FALSE)</f>
        <v>M</v>
      </c>
      <c r="J117" s="71">
        <f>+VLOOKUP(F117,Participants!$A$1:$F$798,3,FALSE)</f>
        <v>7</v>
      </c>
      <c r="K117" s="12" t="str">
        <f>+VLOOKUP(F117,Participants!$A$1:$G$798,7,FALSE)</f>
        <v>VARSITY BOYS</v>
      </c>
      <c r="L117" s="161">
        <f t="shared" si="2"/>
        <v>30</v>
      </c>
      <c r="M117" s="71"/>
      <c r="N117" s="51"/>
      <c r="O117" s="24"/>
    </row>
    <row r="118" spans="1:16" ht="14.25" customHeight="1">
      <c r="A118" s="104"/>
      <c r="B118" s="105"/>
      <c r="C118" s="105"/>
      <c r="D118" s="106"/>
      <c r="E118" s="106"/>
      <c r="F118" s="111"/>
      <c r="G118" s="71"/>
      <c r="H118" s="71"/>
      <c r="I118" s="71"/>
      <c r="J118" s="71"/>
      <c r="K118" s="12"/>
      <c r="L118" s="161"/>
      <c r="M118" s="71"/>
      <c r="N118" s="51"/>
      <c r="O118" s="24"/>
    </row>
    <row r="119" spans="1:16" ht="14.25" customHeight="1">
      <c r="A119" s="109"/>
      <c r="B119" s="110"/>
      <c r="C119" s="110"/>
      <c r="D119" s="111"/>
      <c r="E119" s="111"/>
      <c r="F119" s="111">
        <v>1415</v>
      </c>
      <c r="G119" s="71" t="str">
        <f>+VLOOKUP(F119,Participants!$A$1:$F$798,2,FALSE)</f>
        <v>Anna Lazzara</v>
      </c>
      <c r="H119" s="71" t="str">
        <f>+VLOOKUP(F119,Participants!$A$1:$F$798,4,FALSE)</f>
        <v>BFS</v>
      </c>
      <c r="I119" s="71" t="str">
        <f>+VLOOKUP(F119,Participants!$A$1:$F$798,5,FALSE)</f>
        <v>F</v>
      </c>
      <c r="J119" s="71">
        <f>+VLOOKUP(F119,Participants!$A$1:$F$798,3,FALSE)</f>
        <v>8</v>
      </c>
      <c r="K119" s="12" t="str">
        <f>+VLOOKUP(F119,Participants!$A$1:$G$798,7,FALSE)</f>
        <v>VARSITY GIRLS</v>
      </c>
      <c r="L119" s="107">
        <v>1</v>
      </c>
      <c r="M119" s="71">
        <v>10</v>
      </c>
      <c r="N119" s="51">
        <v>16</v>
      </c>
      <c r="O119" s="24">
        <v>8</v>
      </c>
    </row>
    <row r="120" spans="1:16" ht="14.25" customHeight="1">
      <c r="A120" s="109"/>
      <c r="B120" s="110"/>
      <c r="C120" s="110"/>
      <c r="D120" s="111"/>
      <c r="E120" s="111"/>
      <c r="F120" s="106">
        <v>615</v>
      </c>
      <c r="G120" s="77" t="str">
        <f>+VLOOKUP(F120,Participants!$A$1:$F$798,2,FALSE)</f>
        <v>Ella Eiler</v>
      </c>
      <c r="H120" s="77" t="str">
        <f>+VLOOKUP(F120,Participants!$A$1:$F$798,4,FALSE)</f>
        <v>BTA</v>
      </c>
      <c r="I120" s="77" t="str">
        <f>+VLOOKUP(F120,Participants!$A$1:$F$798,5,FALSE)</f>
        <v>F</v>
      </c>
      <c r="J120" s="77">
        <f>+VLOOKUP(F120,Participants!$A$1:$F$798,3,FALSE)</f>
        <v>8</v>
      </c>
      <c r="K120" s="12" t="str">
        <f>+VLOOKUP(F120,Participants!$A$1:$G$798,7,FALSE)</f>
        <v>VARSITY GIRLS</v>
      </c>
      <c r="L120" s="107">
        <f t="shared" ref="L120:L151" si="3">L119+1</f>
        <v>2</v>
      </c>
      <c r="M120" s="77">
        <v>8</v>
      </c>
      <c r="N120" s="108">
        <v>15</v>
      </c>
      <c r="O120" s="24">
        <v>3</v>
      </c>
    </row>
    <row r="121" spans="1:16" ht="14.25" customHeight="1">
      <c r="A121" s="104"/>
      <c r="B121" s="105"/>
      <c r="C121" s="105"/>
      <c r="D121" s="106"/>
      <c r="E121" s="106"/>
      <c r="F121" s="106">
        <v>667</v>
      </c>
      <c r="G121" s="77" t="str">
        <f>+VLOOKUP(F121,Participants!$A$1:$F$798,2,FALSE)</f>
        <v>Kassidy Flynn</v>
      </c>
      <c r="H121" s="77" t="str">
        <f>+VLOOKUP(F121,Participants!$A$1:$F$798,4,FALSE)</f>
        <v>KIL</v>
      </c>
      <c r="I121" s="77" t="str">
        <f>+VLOOKUP(F121,Participants!$A$1:$F$798,5,FALSE)</f>
        <v>F</v>
      </c>
      <c r="J121" s="77">
        <f>+VLOOKUP(F121,Participants!$A$1:$F$798,3,FALSE)</f>
        <v>8</v>
      </c>
      <c r="K121" s="12" t="str">
        <f>+VLOOKUP(F121,Participants!$A$1:$G$798,7,FALSE)</f>
        <v>VARSITY GIRLS</v>
      </c>
      <c r="L121" s="162">
        <f t="shared" si="3"/>
        <v>3</v>
      </c>
      <c r="M121" s="77">
        <v>6</v>
      </c>
      <c r="N121" s="108">
        <v>14</v>
      </c>
      <c r="O121" s="24">
        <v>1</v>
      </c>
    </row>
    <row r="122" spans="1:16" ht="14.25" customHeight="1">
      <c r="A122" s="109"/>
      <c r="B122" s="110"/>
      <c r="C122" s="110"/>
      <c r="D122" s="111"/>
      <c r="E122" s="111"/>
      <c r="F122" s="106">
        <v>685</v>
      </c>
      <c r="G122" s="77" t="str">
        <f>+VLOOKUP(F122,Participants!$A$1:$F$798,2,FALSE)</f>
        <v>Chloe Summerville</v>
      </c>
      <c r="H122" s="77" t="str">
        <f>+VLOOKUP(F122,Participants!$A$1:$F$798,4,FALSE)</f>
        <v>KIL</v>
      </c>
      <c r="I122" s="77" t="str">
        <f>+VLOOKUP(F122,Participants!$A$1:$F$798,5,FALSE)</f>
        <v>F</v>
      </c>
      <c r="J122" s="77">
        <f>+VLOOKUP(F122,Participants!$A$1:$F$798,3,FALSE)</f>
        <v>7</v>
      </c>
      <c r="K122" s="12" t="str">
        <f>+VLOOKUP(F122,Participants!$A$1:$G$798,7,FALSE)</f>
        <v>VARSITY GIRLS</v>
      </c>
      <c r="L122" s="107">
        <f t="shared" si="3"/>
        <v>4</v>
      </c>
      <c r="M122" s="77">
        <v>5</v>
      </c>
      <c r="N122" s="108">
        <v>13</v>
      </c>
      <c r="O122" s="24">
        <v>11</v>
      </c>
    </row>
    <row r="123" spans="1:16" ht="14.25" customHeight="1">
      <c r="A123" s="104"/>
      <c r="B123" s="105"/>
      <c r="C123" s="105"/>
      <c r="D123" s="106"/>
      <c r="E123" s="106"/>
      <c r="F123" s="111">
        <v>695</v>
      </c>
      <c r="G123" s="71" t="str">
        <f>+VLOOKUP(F123,Participants!$A$1:$F$798,2,FALSE)</f>
        <v>Gracie Plastino</v>
      </c>
      <c r="H123" s="71" t="str">
        <f>+VLOOKUP(F123,Participants!$A$1:$F$798,4,FALSE)</f>
        <v>KIL</v>
      </c>
      <c r="I123" s="71" t="str">
        <f>+VLOOKUP(F123,Participants!$A$1:$F$798,5,FALSE)</f>
        <v>F</v>
      </c>
      <c r="J123" s="71">
        <f>+VLOOKUP(F123,Participants!$A$1:$F$798,3,FALSE)</f>
        <v>8</v>
      </c>
      <c r="K123" s="12" t="str">
        <f>+VLOOKUP(F123,Participants!$A$1:$G$798,7,FALSE)</f>
        <v>VARSITY GIRLS</v>
      </c>
      <c r="L123" s="107">
        <f t="shared" si="3"/>
        <v>5</v>
      </c>
      <c r="M123" s="71">
        <v>4</v>
      </c>
      <c r="N123" s="51">
        <v>13</v>
      </c>
      <c r="O123" s="24">
        <v>9</v>
      </c>
    </row>
    <row r="124" spans="1:16" ht="14.25" customHeight="1">
      <c r="A124" s="109"/>
      <c r="B124" s="110"/>
      <c r="C124" s="110"/>
      <c r="D124" s="111"/>
      <c r="E124" s="111"/>
      <c r="F124" s="106">
        <v>1400</v>
      </c>
      <c r="G124" s="77" t="str">
        <f>+VLOOKUP(F124,Participants!$A$1:$F$798,2,FALSE)</f>
        <v>Caroline Sell</v>
      </c>
      <c r="H124" s="77" t="str">
        <f>+VLOOKUP(F124,Participants!$A$1:$F$798,4,FALSE)</f>
        <v>BFS</v>
      </c>
      <c r="I124" s="77" t="str">
        <f>+VLOOKUP(F124,Participants!$A$1:$F$798,5,FALSE)</f>
        <v>F</v>
      </c>
      <c r="J124" s="77">
        <f>+VLOOKUP(F124,Participants!$A$1:$F$798,3,FALSE)</f>
        <v>7</v>
      </c>
      <c r="K124" s="12" t="str">
        <f>+VLOOKUP(F124,Participants!$A$1:$G$798,7,FALSE)</f>
        <v>VARSITY GIRLS</v>
      </c>
      <c r="L124" s="107">
        <f t="shared" si="3"/>
        <v>6</v>
      </c>
      <c r="M124" s="77">
        <v>3</v>
      </c>
      <c r="N124" s="108">
        <v>13</v>
      </c>
      <c r="O124" s="24">
        <v>5</v>
      </c>
      <c r="P124" t="s">
        <v>1072</v>
      </c>
    </row>
    <row r="125" spans="1:16" ht="14.25" customHeight="1">
      <c r="A125" s="104"/>
      <c r="B125" s="105"/>
      <c r="C125" s="105"/>
      <c r="D125" s="106"/>
      <c r="E125" s="106"/>
      <c r="F125" s="111">
        <v>702</v>
      </c>
      <c r="G125" s="71" t="str">
        <f>+VLOOKUP(F125,Participants!$A$1:$F$798,2,FALSE)</f>
        <v>Arianna Rhedrick</v>
      </c>
      <c r="H125" s="71" t="str">
        <f>+VLOOKUP(F125,Participants!$A$1:$F$798,4,FALSE)</f>
        <v>KIL</v>
      </c>
      <c r="I125" s="71" t="str">
        <f>+VLOOKUP(F125,Participants!$A$1:$F$798,5,FALSE)</f>
        <v>F</v>
      </c>
      <c r="J125" s="71">
        <f>+VLOOKUP(F125,Participants!$A$1:$F$798,3,FALSE)</f>
        <v>8</v>
      </c>
      <c r="K125" s="12" t="str">
        <f>+VLOOKUP(F125,Participants!$A$1:$G$798,7,FALSE)</f>
        <v>VARSITY GIRLS</v>
      </c>
      <c r="L125" s="107">
        <f t="shared" si="3"/>
        <v>7</v>
      </c>
      <c r="M125" s="71">
        <v>2</v>
      </c>
      <c r="N125" s="51">
        <v>13</v>
      </c>
      <c r="O125" s="24">
        <v>5</v>
      </c>
    </row>
    <row r="126" spans="1:16" ht="14.25" customHeight="1">
      <c r="A126" s="109"/>
      <c r="B126" s="110"/>
      <c r="C126" s="110"/>
      <c r="D126" s="111"/>
      <c r="E126" s="111"/>
      <c r="F126" s="106">
        <v>650</v>
      </c>
      <c r="G126" s="77" t="str">
        <f>+VLOOKUP(F126,Participants!$A$1:$F$798,2,FALSE)</f>
        <v>Eva Fardo</v>
      </c>
      <c r="H126" s="77" t="str">
        <f>+VLOOKUP(F126,Participants!$A$1:$F$798,4,FALSE)</f>
        <v>SJS</v>
      </c>
      <c r="I126" s="77" t="str">
        <f>+VLOOKUP(F126,Participants!$A$1:$F$798,5,FALSE)</f>
        <v>F</v>
      </c>
      <c r="J126" s="77">
        <f>+VLOOKUP(F126,Participants!$A$1:$F$798,3,FALSE)</f>
        <v>8</v>
      </c>
      <c r="K126" s="12" t="str">
        <f>+VLOOKUP(F126,Participants!$A$1:$G$798,7,FALSE)</f>
        <v>VARSITY GIRLS</v>
      </c>
      <c r="L126" s="107">
        <f t="shared" si="3"/>
        <v>8</v>
      </c>
      <c r="M126" s="77">
        <v>1</v>
      </c>
      <c r="N126" s="108">
        <v>13</v>
      </c>
      <c r="O126" s="24">
        <v>2</v>
      </c>
    </row>
    <row r="127" spans="1:16" ht="14.25" customHeight="1">
      <c r="A127" s="104"/>
      <c r="B127" s="105"/>
      <c r="C127" s="105"/>
      <c r="D127" s="106"/>
      <c r="E127" s="106"/>
      <c r="F127" s="106">
        <v>1401</v>
      </c>
      <c r="G127" s="77" t="str">
        <f>+VLOOKUP(F127,Participants!$A$1:$F$798,2,FALSE)</f>
        <v>Madeline Sell</v>
      </c>
      <c r="H127" s="77" t="str">
        <f>+VLOOKUP(F127,Participants!$A$1:$F$798,4,FALSE)</f>
        <v>BFS</v>
      </c>
      <c r="I127" s="77" t="str">
        <f>+VLOOKUP(F127,Participants!$A$1:$F$798,5,FALSE)</f>
        <v>F</v>
      </c>
      <c r="J127" s="77">
        <f>+VLOOKUP(F127,Participants!$A$1:$F$798,3,FALSE)</f>
        <v>7</v>
      </c>
      <c r="K127" s="12" t="str">
        <f>+VLOOKUP(F127,Participants!$A$1:$G$798,7,FALSE)</f>
        <v>VARSITY GIRLS</v>
      </c>
      <c r="L127" s="107">
        <f t="shared" si="3"/>
        <v>9</v>
      </c>
      <c r="M127" s="77"/>
      <c r="N127" s="51">
        <v>13</v>
      </c>
      <c r="O127" s="24">
        <v>0</v>
      </c>
    </row>
    <row r="128" spans="1:16" ht="14.25" customHeight="1">
      <c r="A128" s="109"/>
      <c r="B128" s="110"/>
      <c r="C128" s="110"/>
      <c r="D128" s="111"/>
      <c r="E128" s="111"/>
      <c r="F128" s="111">
        <v>1439</v>
      </c>
      <c r="G128" s="71" t="str">
        <f>+VLOOKUP(F128,Participants!$A$1:$F$798,2,FALSE)</f>
        <v>Grace Kenney</v>
      </c>
      <c r="H128" s="71" t="str">
        <f>+VLOOKUP(F128,Participants!$A$1:$F$798,4,FALSE)</f>
        <v>SSPP</v>
      </c>
      <c r="I128" s="71" t="str">
        <f>+VLOOKUP(F128,Participants!$A$1:$F$798,5,FALSE)</f>
        <v>F</v>
      </c>
      <c r="J128" s="71">
        <f>+VLOOKUP(F128,Participants!$A$1:$F$798,3,FALSE)</f>
        <v>8</v>
      </c>
      <c r="K128" s="12" t="str">
        <f>+VLOOKUP(F128,Participants!$A$1:$G$798,7,FALSE)</f>
        <v>VARSITY GIRLS</v>
      </c>
      <c r="L128" s="107">
        <f t="shared" si="3"/>
        <v>10</v>
      </c>
      <c r="M128" s="71"/>
      <c r="N128" s="51">
        <v>13</v>
      </c>
      <c r="O128" s="24">
        <v>0</v>
      </c>
    </row>
    <row r="129" spans="1:15" ht="14.25" customHeight="1">
      <c r="A129" s="104"/>
      <c r="B129" s="105"/>
      <c r="C129" s="105"/>
      <c r="D129" s="106"/>
      <c r="E129" s="106"/>
      <c r="F129" s="111">
        <v>644</v>
      </c>
      <c r="G129" s="71" t="str">
        <f>+VLOOKUP(F129,Participants!$A$1:$F$798,2,FALSE)</f>
        <v>Margaret Carroll</v>
      </c>
      <c r="H129" s="71" t="str">
        <f>+VLOOKUP(F129,Participants!$A$1:$F$798,4,FALSE)</f>
        <v>SJS</v>
      </c>
      <c r="I129" s="71" t="str">
        <f>+VLOOKUP(F129,Participants!$A$1:$F$798,5,FALSE)</f>
        <v>F</v>
      </c>
      <c r="J129" s="71">
        <f>+VLOOKUP(F129,Participants!$A$1:$F$798,3,FALSE)</f>
        <v>7</v>
      </c>
      <c r="K129" s="12" t="str">
        <f>+VLOOKUP(F129,Participants!$A$1:$G$798,7,FALSE)</f>
        <v>VARSITY GIRLS</v>
      </c>
      <c r="L129" s="107">
        <f t="shared" si="3"/>
        <v>11</v>
      </c>
      <c r="M129" s="71"/>
      <c r="N129" s="51">
        <v>12</v>
      </c>
      <c r="O129" s="24">
        <v>7</v>
      </c>
    </row>
    <row r="130" spans="1:15" ht="14.25" customHeight="1">
      <c r="A130" s="109"/>
      <c r="B130" s="110"/>
      <c r="C130" s="110"/>
      <c r="D130" s="111"/>
      <c r="E130" s="111"/>
      <c r="F130" s="111">
        <v>690</v>
      </c>
      <c r="G130" s="71" t="str">
        <f>+VLOOKUP(F130,Participants!$A$1:$F$798,2,FALSE)</f>
        <v>Julia Siket</v>
      </c>
      <c r="H130" s="71" t="str">
        <f>+VLOOKUP(F130,Participants!$A$1:$F$798,4,FALSE)</f>
        <v>KIL</v>
      </c>
      <c r="I130" s="71" t="str">
        <f>+VLOOKUP(F130,Participants!$A$1:$F$798,5,FALSE)</f>
        <v>F</v>
      </c>
      <c r="J130" s="71">
        <f>+VLOOKUP(F130,Participants!$A$1:$F$798,3,FALSE)</f>
        <v>8</v>
      </c>
      <c r="K130" s="12" t="str">
        <f>+VLOOKUP(F130,Participants!$A$1:$G$798,7,FALSE)</f>
        <v>VARSITY GIRLS</v>
      </c>
      <c r="L130" s="107">
        <f t="shared" si="3"/>
        <v>12</v>
      </c>
      <c r="M130" s="71"/>
      <c r="N130" s="51">
        <v>12</v>
      </c>
      <c r="O130" s="24">
        <v>5</v>
      </c>
    </row>
    <row r="131" spans="1:15" ht="14.25" customHeight="1">
      <c r="A131" s="104"/>
      <c r="B131" s="105"/>
      <c r="C131" s="105"/>
      <c r="D131" s="106"/>
      <c r="E131" s="106"/>
      <c r="F131" s="106">
        <v>869</v>
      </c>
      <c r="G131" s="77" t="str">
        <f>+VLOOKUP(F131,Participants!$A$1:$F$798,2,FALSE)</f>
        <v>Kate Lucas</v>
      </c>
      <c r="H131" s="77" t="str">
        <f>+VLOOKUP(F131,Participants!$A$1:$F$798,4,FALSE)</f>
        <v>AGS</v>
      </c>
      <c r="I131" s="77" t="str">
        <f>+VLOOKUP(F131,Participants!$A$1:$F$798,5,FALSE)</f>
        <v>F</v>
      </c>
      <c r="J131" s="77">
        <f>+VLOOKUP(F131,Participants!$A$1:$F$798,3,FALSE)</f>
        <v>8</v>
      </c>
      <c r="K131" s="12" t="str">
        <f>+VLOOKUP(F131,Participants!$A$1:$G$798,7,FALSE)</f>
        <v>VARSITY GIRLS</v>
      </c>
      <c r="L131" s="107">
        <f t="shared" si="3"/>
        <v>13</v>
      </c>
      <c r="M131" s="77"/>
      <c r="N131" s="108">
        <v>12</v>
      </c>
      <c r="O131" s="24">
        <v>2</v>
      </c>
    </row>
    <row r="132" spans="1:15" ht="14.25" customHeight="1">
      <c r="A132" s="109"/>
      <c r="B132" s="110"/>
      <c r="C132" s="110"/>
      <c r="D132" s="111"/>
      <c r="E132" s="111"/>
      <c r="F132" s="106">
        <v>1447</v>
      </c>
      <c r="G132" s="77" t="str">
        <f>+VLOOKUP(F132,Participants!$A$1:$F$798,2,FALSE)</f>
        <v>Jordyn Kunselman</v>
      </c>
      <c r="H132" s="77" t="str">
        <f>+VLOOKUP(F132,Participants!$A$1:$F$798,4,FALSE)</f>
        <v>SSPP</v>
      </c>
      <c r="I132" s="77" t="str">
        <f>+VLOOKUP(F132,Participants!$A$1:$F$798,5,FALSE)</f>
        <v>F</v>
      </c>
      <c r="J132" s="77">
        <f>+VLOOKUP(F132,Participants!$A$1:$F$798,3,FALSE)</f>
        <v>8</v>
      </c>
      <c r="K132" s="12" t="str">
        <f>+VLOOKUP(F132,Participants!$A$1:$G$798,7,FALSE)</f>
        <v>VARSITY GIRLS</v>
      </c>
      <c r="L132" s="107">
        <f t="shared" si="3"/>
        <v>14</v>
      </c>
      <c r="M132" s="77"/>
      <c r="N132" s="108">
        <v>11</v>
      </c>
      <c r="O132" s="24">
        <v>11</v>
      </c>
    </row>
    <row r="133" spans="1:15" ht="14.25" customHeight="1">
      <c r="A133" s="104"/>
      <c r="B133" s="105"/>
      <c r="C133" s="105"/>
      <c r="D133" s="106"/>
      <c r="E133" s="106"/>
      <c r="F133" s="106">
        <v>696</v>
      </c>
      <c r="G133" s="77" t="str">
        <f>+VLOOKUP(F133,Participants!$A$1:$F$798,2,FALSE)</f>
        <v>Grace Chrobak</v>
      </c>
      <c r="H133" s="77" t="str">
        <f>+VLOOKUP(F133,Participants!$A$1:$F$798,4,FALSE)</f>
        <v>KIL</v>
      </c>
      <c r="I133" s="77" t="str">
        <f>+VLOOKUP(F133,Participants!$A$1:$F$798,5,FALSE)</f>
        <v>F</v>
      </c>
      <c r="J133" s="77">
        <f>+VLOOKUP(F133,Participants!$A$1:$F$798,3,FALSE)</f>
        <v>8</v>
      </c>
      <c r="K133" s="12" t="str">
        <f>+VLOOKUP(F133,Participants!$A$1:$G$798,7,FALSE)</f>
        <v>VARSITY GIRLS</v>
      </c>
      <c r="L133" s="107">
        <f t="shared" si="3"/>
        <v>15</v>
      </c>
      <c r="M133" s="77"/>
      <c r="N133" s="108">
        <v>11</v>
      </c>
      <c r="O133" s="24">
        <v>11</v>
      </c>
    </row>
    <row r="134" spans="1:15" ht="14.25" customHeight="1">
      <c r="A134" s="109"/>
      <c r="B134" s="110"/>
      <c r="C134" s="110"/>
      <c r="D134" s="111"/>
      <c r="E134" s="111"/>
      <c r="F134" s="106">
        <v>1419</v>
      </c>
      <c r="G134" s="77" t="str">
        <f>+VLOOKUP(F134,Participants!$A$1:$F$798,2,FALSE)</f>
        <v>Stella Kunz</v>
      </c>
      <c r="H134" s="77" t="str">
        <f>+VLOOKUP(F134,Participants!$A$1:$F$798,4,FALSE)</f>
        <v>BFS</v>
      </c>
      <c r="I134" s="77" t="str">
        <f>+VLOOKUP(F134,Participants!$A$1:$F$798,5,FALSE)</f>
        <v>F</v>
      </c>
      <c r="J134" s="77">
        <f>+VLOOKUP(F134,Participants!$A$1:$F$798,3,FALSE)</f>
        <v>8</v>
      </c>
      <c r="K134" s="12" t="str">
        <f>+VLOOKUP(F134,Participants!$A$1:$G$798,7,FALSE)</f>
        <v>VARSITY GIRLS</v>
      </c>
      <c r="L134" s="107">
        <f t="shared" si="3"/>
        <v>16</v>
      </c>
      <c r="M134" s="77"/>
      <c r="N134" s="108">
        <v>11</v>
      </c>
      <c r="O134" s="24">
        <v>9</v>
      </c>
    </row>
    <row r="135" spans="1:15" ht="14.25" customHeight="1">
      <c r="A135" s="104"/>
      <c r="B135" s="105"/>
      <c r="C135" s="105"/>
      <c r="D135" s="106"/>
      <c r="E135" s="106"/>
      <c r="F135" s="111">
        <v>875</v>
      </c>
      <c r="G135" s="71" t="str">
        <f>+VLOOKUP(F135,Participants!$A$1:$F$798,2,FALSE)</f>
        <v>Maddy Wolsko</v>
      </c>
      <c r="H135" s="71" t="str">
        <f>+VLOOKUP(F135,Participants!$A$1:$F$798,4,FALSE)</f>
        <v>AGS</v>
      </c>
      <c r="I135" s="71" t="str">
        <f>+VLOOKUP(F135,Participants!$A$1:$F$798,5,FALSE)</f>
        <v>F</v>
      </c>
      <c r="J135" s="71">
        <f>+VLOOKUP(F135,Participants!$A$1:$F$798,3,FALSE)</f>
        <v>8</v>
      </c>
      <c r="K135" s="12" t="str">
        <f>+VLOOKUP(F135,Participants!$A$1:$G$798,7,FALSE)</f>
        <v>VARSITY GIRLS</v>
      </c>
      <c r="L135" s="107">
        <f t="shared" si="3"/>
        <v>17</v>
      </c>
      <c r="M135" s="71"/>
      <c r="N135" s="108">
        <v>11</v>
      </c>
      <c r="O135" s="24">
        <v>8</v>
      </c>
    </row>
    <row r="136" spans="1:15" ht="14.25" customHeight="1">
      <c r="A136" s="109"/>
      <c r="B136" s="110"/>
      <c r="C136" s="110"/>
      <c r="D136" s="111"/>
      <c r="E136" s="111"/>
      <c r="F136" s="106">
        <v>669</v>
      </c>
      <c r="G136" s="77" t="str">
        <f>+VLOOKUP(F136,Participants!$A$1:$F$798,2,FALSE)</f>
        <v>Lana Allen</v>
      </c>
      <c r="H136" s="77" t="str">
        <f>+VLOOKUP(F136,Participants!$A$1:$F$798,4,FALSE)</f>
        <v>KIL</v>
      </c>
      <c r="I136" s="77" t="str">
        <f>+VLOOKUP(F136,Participants!$A$1:$F$798,5,FALSE)</f>
        <v>F</v>
      </c>
      <c r="J136" s="77">
        <f>+VLOOKUP(F136,Participants!$A$1:$F$798,3,FALSE)</f>
        <v>8</v>
      </c>
      <c r="K136" s="12" t="str">
        <f>+VLOOKUP(F136,Participants!$A$1:$G$798,7,FALSE)</f>
        <v>VARSITY GIRLS</v>
      </c>
      <c r="L136" s="107">
        <f t="shared" si="3"/>
        <v>18</v>
      </c>
      <c r="M136" s="77"/>
      <c r="N136" s="108">
        <v>11</v>
      </c>
      <c r="O136" s="24">
        <v>5</v>
      </c>
    </row>
    <row r="137" spans="1:15" ht="14.25" customHeight="1">
      <c r="A137" s="104"/>
      <c r="B137" s="105"/>
      <c r="C137" s="105"/>
      <c r="D137" s="106"/>
      <c r="E137" s="106"/>
      <c r="F137" s="106">
        <v>1227</v>
      </c>
      <c r="G137" s="77" t="str">
        <f>+VLOOKUP(F137,Participants!$A$1:$F$798,2,FALSE)</f>
        <v>Aurora Predis</v>
      </c>
      <c r="H137" s="77" t="str">
        <f>+VLOOKUP(F137,Participants!$A$1:$F$798,4,FALSE)</f>
        <v>AAC</v>
      </c>
      <c r="I137" s="77" t="str">
        <f>+VLOOKUP(F137,Participants!$A$1:$F$798,5,FALSE)</f>
        <v>F</v>
      </c>
      <c r="J137" s="77">
        <f>+VLOOKUP(F137,Participants!$A$1:$F$798,3,FALSE)</f>
        <v>8</v>
      </c>
      <c r="K137" s="12" t="str">
        <f>+VLOOKUP(F137,Participants!$A$1:$G$798,7,FALSE)</f>
        <v>VARSITY GIRLS</v>
      </c>
      <c r="L137" s="107">
        <f t="shared" si="3"/>
        <v>19</v>
      </c>
      <c r="M137" s="77"/>
      <c r="N137" s="108">
        <v>11</v>
      </c>
      <c r="O137" s="24">
        <v>4</v>
      </c>
    </row>
    <row r="138" spans="1:15" ht="14.25" customHeight="1">
      <c r="A138" s="109"/>
      <c r="B138" s="110"/>
      <c r="C138" s="110"/>
      <c r="D138" s="111"/>
      <c r="E138" s="111"/>
      <c r="F138" s="111">
        <v>696</v>
      </c>
      <c r="G138" s="71" t="str">
        <f>+VLOOKUP(F138,Participants!$A$1:$F$798,2,FALSE)</f>
        <v>Grace Chrobak</v>
      </c>
      <c r="H138" s="71" t="str">
        <f>+VLOOKUP(F138,Participants!$A$1:$F$798,4,FALSE)</f>
        <v>KIL</v>
      </c>
      <c r="I138" s="71" t="str">
        <f>+VLOOKUP(F138,Participants!$A$1:$F$798,5,FALSE)</f>
        <v>F</v>
      </c>
      <c r="J138" s="71">
        <f>+VLOOKUP(F138,Participants!$A$1:$F$798,3,FALSE)</f>
        <v>8</v>
      </c>
      <c r="K138" s="12" t="str">
        <f>+VLOOKUP(F138,Participants!$A$1:$G$798,7,FALSE)</f>
        <v>VARSITY GIRLS</v>
      </c>
      <c r="L138" s="107">
        <f t="shared" si="3"/>
        <v>20</v>
      </c>
      <c r="M138" s="71"/>
      <c r="N138" s="51">
        <v>11</v>
      </c>
      <c r="O138" s="24">
        <v>3</v>
      </c>
    </row>
    <row r="139" spans="1:15" ht="14.25" customHeight="1">
      <c r="A139" s="104"/>
      <c r="B139" s="105"/>
      <c r="C139" s="105"/>
      <c r="D139" s="106"/>
      <c r="E139" s="106"/>
      <c r="F139" s="111">
        <v>616</v>
      </c>
      <c r="G139" s="71" t="str">
        <f>+VLOOKUP(F139,Participants!$A$1:$F$798,2,FALSE)</f>
        <v>Allie Gruseck</v>
      </c>
      <c r="H139" s="71" t="str">
        <f>+VLOOKUP(F139,Participants!$A$1:$F$798,4,FALSE)</f>
        <v>BTA</v>
      </c>
      <c r="I139" s="71" t="str">
        <f>+VLOOKUP(F139,Participants!$A$1:$F$798,5,FALSE)</f>
        <v>F</v>
      </c>
      <c r="J139" s="71">
        <f>+VLOOKUP(F139,Participants!$A$1:$F$798,3,FALSE)</f>
        <v>8</v>
      </c>
      <c r="K139" s="12" t="str">
        <f>+VLOOKUP(F139,Participants!$A$1:$G$798,7,FALSE)</f>
        <v>VARSITY GIRLS</v>
      </c>
      <c r="L139" s="107">
        <f t="shared" si="3"/>
        <v>21</v>
      </c>
      <c r="M139" s="71"/>
      <c r="N139" s="51">
        <v>11</v>
      </c>
      <c r="O139" s="24">
        <v>1</v>
      </c>
    </row>
    <row r="140" spans="1:15" ht="14.25" customHeight="1">
      <c r="A140" s="109"/>
      <c r="B140" s="110"/>
      <c r="C140" s="110"/>
      <c r="D140" s="111"/>
      <c r="E140" s="111"/>
      <c r="F140" s="106">
        <v>1217</v>
      </c>
      <c r="G140" s="77" t="str">
        <f>+VLOOKUP(F140,Participants!$A$1:$F$798,2,FALSE)</f>
        <v>Veronica Fowler</v>
      </c>
      <c r="H140" s="77" t="str">
        <f>+VLOOKUP(F140,Participants!$A$1:$F$798,4,FALSE)</f>
        <v>AAC</v>
      </c>
      <c r="I140" s="77" t="str">
        <f>+VLOOKUP(F140,Participants!$A$1:$F$798,5,FALSE)</f>
        <v>F</v>
      </c>
      <c r="J140" s="77">
        <f>+VLOOKUP(F140,Participants!$A$1:$F$798,3,FALSE)</f>
        <v>8</v>
      </c>
      <c r="K140" s="12" t="str">
        <f>+VLOOKUP(F140,Participants!$A$1:$G$798,7,FALSE)</f>
        <v>VARSITY GIRLS</v>
      </c>
      <c r="L140" s="107">
        <f t="shared" si="3"/>
        <v>22</v>
      </c>
      <c r="M140" s="77"/>
      <c r="N140" s="108">
        <v>11</v>
      </c>
      <c r="O140" s="24">
        <v>1</v>
      </c>
    </row>
    <row r="141" spans="1:15" ht="14.25" customHeight="1">
      <c r="A141" s="104"/>
      <c r="B141" s="105"/>
      <c r="C141" s="105"/>
      <c r="D141" s="106"/>
      <c r="E141" s="106"/>
      <c r="F141" s="182">
        <v>495</v>
      </c>
      <c r="G141" s="177" t="str">
        <f>+VLOOKUP(F141,Participants!$A$1:$F$798,2,FALSE)</f>
        <v>Addison Eicher</v>
      </c>
      <c r="H141" s="177" t="str">
        <f>+VLOOKUP(F141,Participants!$A$1:$F$798,4,FALSE)</f>
        <v>BCS</v>
      </c>
      <c r="I141" s="177" t="str">
        <f>+VLOOKUP(F141,Participants!$A$1:$F$798,5,FALSE)</f>
        <v>F</v>
      </c>
      <c r="J141" s="177">
        <f>+VLOOKUP(F141,Participants!$A$1:$F$798,3,FALSE)</f>
        <v>8</v>
      </c>
      <c r="K141" s="153" t="str">
        <f>+VLOOKUP(F141,Participants!$A$1:$G$798,7,FALSE)</f>
        <v>VARSITY GIRLS</v>
      </c>
      <c r="L141" s="183">
        <f t="shared" si="3"/>
        <v>23</v>
      </c>
      <c r="M141" s="177"/>
      <c r="N141" s="178">
        <v>11</v>
      </c>
      <c r="O141" s="184">
        <v>0</v>
      </c>
    </row>
    <row r="142" spans="1:15" ht="14.25" customHeight="1">
      <c r="A142" s="109"/>
      <c r="B142" s="110"/>
      <c r="C142" s="110"/>
      <c r="D142" s="111"/>
      <c r="E142" s="111"/>
      <c r="F142" s="111">
        <v>647</v>
      </c>
      <c r="G142" s="71" t="str">
        <f>+VLOOKUP(F142,Participants!$A$1:$F$798,2,FALSE)</f>
        <v>Maggie Killian</v>
      </c>
      <c r="H142" s="71" t="str">
        <f>+VLOOKUP(F142,Participants!$A$1:$F$798,4,FALSE)</f>
        <v>SJS</v>
      </c>
      <c r="I142" s="71" t="str">
        <f>+VLOOKUP(F142,Participants!$A$1:$F$798,5,FALSE)</f>
        <v>F</v>
      </c>
      <c r="J142" s="71">
        <f>+VLOOKUP(F142,Participants!$A$1:$F$798,3,FALSE)</f>
        <v>7</v>
      </c>
      <c r="K142" s="12" t="str">
        <f>+VLOOKUP(F142,Participants!$A$1:$G$798,7,FALSE)</f>
        <v>VARSITY GIRLS</v>
      </c>
      <c r="L142" s="107">
        <f t="shared" si="3"/>
        <v>24</v>
      </c>
      <c r="M142" s="71"/>
      <c r="N142" s="51">
        <v>11</v>
      </c>
      <c r="O142" s="24">
        <v>0</v>
      </c>
    </row>
    <row r="143" spans="1:15" ht="14.25" customHeight="1">
      <c r="A143" s="104"/>
      <c r="B143" s="105"/>
      <c r="C143" s="105"/>
      <c r="D143" s="106"/>
      <c r="E143" s="106"/>
      <c r="F143" s="111">
        <v>1436</v>
      </c>
      <c r="G143" s="71" t="str">
        <f>+VLOOKUP(F143,Participants!$A$1:$F$798,2,FALSE)</f>
        <v>Abigail Getch</v>
      </c>
      <c r="H143" s="71" t="str">
        <f>+VLOOKUP(F143,Participants!$A$1:$F$798,4,FALSE)</f>
        <v>SSPP</v>
      </c>
      <c r="I143" s="71" t="str">
        <f>+VLOOKUP(F143,Participants!$A$1:$F$798,5,FALSE)</f>
        <v>F</v>
      </c>
      <c r="J143" s="71">
        <f>+VLOOKUP(F143,Participants!$A$1:$F$798,3,FALSE)</f>
        <v>8</v>
      </c>
      <c r="K143" s="12" t="str">
        <f>+VLOOKUP(F143,Participants!$A$1:$G$798,7,FALSE)</f>
        <v>VARSITY GIRLS</v>
      </c>
      <c r="L143" s="107">
        <f t="shared" si="3"/>
        <v>25</v>
      </c>
      <c r="M143" s="71"/>
      <c r="N143" s="51">
        <v>10</v>
      </c>
      <c r="O143" s="24">
        <v>11</v>
      </c>
    </row>
    <row r="144" spans="1:15" ht="14.25" customHeight="1">
      <c r="A144" s="109"/>
      <c r="B144" s="110"/>
      <c r="C144" s="110"/>
      <c r="D144" s="111"/>
      <c r="E144" s="111"/>
      <c r="F144" s="111">
        <v>669</v>
      </c>
      <c r="G144" s="71" t="str">
        <f>+VLOOKUP(F144,Participants!$A$1:$F$798,2,FALSE)</f>
        <v>Lana Allen</v>
      </c>
      <c r="H144" s="71" t="str">
        <f>+VLOOKUP(F144,Participants!$A$1:$F$798,4,FALSE)</f>
        <v>KIL</v>
      </c>
      <c r="I144" s="71" t="str">
        <f>+VLOOKUP(F144,Participants!$A$1:$F$798,5,FALSE)</f>
        <v>F</v>
      </c>
      <c r="J144" s="71">
        <f>+VLOOKUP(F144,Participants!$A$1:$F$798,3,FALSE)</f>
        <v>8</v>
      </c>
      <c r="K144" s="12" t="str">
        <f>+VLOOKUP(F144,Participants!$A$1:$G$798,7,FALSE)</f>
        <v>VARSITY GIRLS</v>
      </c>
      <c r="L144" s="107">
        <f t="shared" si="3"/>
        <v>26</v>
      </c>
      <c r="M144" s="71"/>
      <c r="N144" s="51">
        <v>10</v>
      </c>
      <c r="O144" s="24">
        <v>11</v>
      </c>
    </row>
    <row r="145" spans="1:15" ht="14.25" customHeight="1">
      <c r="A145" s="104"/>
      <c r="B145" s="105"/>
      <c r="C145" s="105"/>
      <c r="D145" s="106"/>
      <c r="E145" s="106"/>
      <c r="F145" s="111">
        <v>1420</v>
      </c>
      <c r="G145" s="71" t="str">
        <f>+VLOOKUP(F145,Participants!$A$1:$F$798,2,FALSE)</f>
        <v>Olivia Liberati</v>
      </c>
      <c r="H145" s="71" t="str">
        <f>+VLOOKUP(F145,Participants!$A$1:$F$798,4,FALSE)</f>
        <v>BFS</v>
      </c>
      <c r="I145" s="71" t="str">
        <f>+VLOOKUP(F145,Participants!$A$1:$F$798,5,FALSE)</f>
        <v>F</v>
      </c>
      <c r="J145" s="71">
        <f>+VLOOKUP(F145,Participants!$A$1:$F$798,3,FALSE)</f>
        <v>8</v>
      </c>
      <c r="K145" s="12" t="str">
        <f>+VLOOKUP(F145,Participants!$A$1:$G$798,7,FALSE)</f>
        <v>VARSITY GIRLS</v>
      </c>
      <c r="L145" s="107">
        <f t="shared" si="3"/>
        <v>27</v>
      </c>
      <c r="M145" s="71"/>
      <c r="N145" s="51">
        <v>10</v>
      </c>
      <c r="O145" s="24">
        <v>10</v>
      </c>
    </row>
    <row r="146" spans="1:15" ht="14.25" customHeight="1">
      <c r="A146" s="109"/>
      <c r="B146" s="110"/>
      <c r="C146" s="110"/>
      <c r="D146" s="111"/>
      <c r="E146" s="111"/>
      <c r="F146" s="111">
        <v>1409</v>
      </c>
      <c r="G146" s="71" t="str">
        <f>+VLOOKUP(F146,Participants!$A$1:$F$798,2,FALSE)</f>
        <v>Lily Narvett</v>
      </c>
      <c r="H146" s="71" t="str">
        <f>+VLOOKUP(F146,Participants!$A$1:$F$798,4,FALSE)</f>
        <v>BFS</v>
      </c>
      <c r="I146" s="71" t="str">
        <f>+VLOOKUP(F146,Participants!$A$1:$F$798,5,FALSE)</f>
        <v>F</v>
      </c>
      <c r="J146" s="71">
        <f>+VLOOKUP(F146,Participants!$A$1:$F$798,3,FALSE)</f>
        <v>7</v>
      </c>
      <c r="K146" s="12" t="str">
        <f>+VLOOKUP(F146,Participants!$A$1:$G$798,7,FALSE)</f>
        <v>VARSITY GIRLS</v>
      </c>
      <c r="L146" s="107">
        <f t="shared" si="3"/>
        <v>28</v>
      </c>
      <c r="M146" s="71"/>
      <c r="N146" s="51">
        <v>10</v>
      </c>
      <c r="O146" s="24">
        <v>8</v>
      </c>
    </row>
    <row r="147" spans="1:15" ht="14.25" customHeight="1">
      <c r="A147" s="104"/>
      <c r="B147" s="105"/>
      <c r="C147" s="105"/>
      <c r="D147" s="106"/>
      <c r="E147" s="106"/>
      <c r="F147" s="106">
        <v>1430</v>
      </c>
      <c r="G147" s="77" t="str">
        <f>+VLOOKUP(F147,Participants!$A$1:$F$798,2,FALSE)</f>
        <v>Malissa Martin</v>
      </c>
      <c r="H147" s="77" t="str">
        <f>+VLOOKUP(F147,Participants!$A$1:$F$798,4,FALSE)</f>
        <v>SSPP</v>
      </c>
      <c r="I147" s="77" t="str">
        <f>+VLOOKUP(F147,Participants!$A$1:$F$798,5,FALSE)</f>
        <v>F</v>
      </c>
      <c r="J147" s="77">
        <f>+VLOOKUP(F147,Participants!$A$1:$F$798,3,FALSE)</f>
        <v>8</v>
      </c>
      <c r="K147" s="12" t="str">
        <f>+VLOOKUP(F147,Participants!$A$1:$G$798,7,FALSE)</f>
        <v>VARSITY GIRLS</v>
      </c>
      <c r="L147" s="107">
        <f t="shared" si="3"/>
        <v>29</v>
      </c>
      <c r="M147" s="77"/>
      <c r="N147" s="108">
        <v>10</v>
      </c>
      <c r="O147" s="24">
        <v>7</v>
      </c>
    </row>
    <row r="148" spans="1:15" ht="14.25" customHeight="1">
      <c r="A148" s="109"/>
      <c r="B148" s="110"/>
      <c r="C148" s="110"/>
      <c r="D148" s="111"/>
      <c r="E148" s="111"/>
      <c r="F148" s="111">
        <v>1436</v>
      </c>
      <c r="G148" s="71" t="str">
        <f>+VLOOKUP(F148,Participants!$A$1:$F$798,2,FALSE)</f>
        <v>Abigail Getch</v>
      </c>
      <c r="H148" s="71" t="str">
        <f>+VLOOKUP(F148,Participants!$A$1:$F$798,4,FALSE)</f>
        <v>SSPP</v>
      </c>
      <c r="I148" s="71" t="str">
        <f>+VLOOKUP(F148,Participants!$A$1:$F$798,5,FALSE)</f>
        <v>F</v>
      </c>
      <c r="J148" s="71">
        <f>+VLOOKUP(F148,Participants!$A$1:$F$798,3,FALSE)</f>
        <v>8</v>
      </c>
      <c r="K148" s="12" t="str">
        <f>+VLOOKUP(F148,Participants!$A$1:$G$798,7,FALSE)</f>
        <v>VARSITY GIRLS</v>
      </c>
      <c r="L148" s="107">
        <f t="shared" si="3"/>
        <v>30</v>
      </c>
      <c r="M148" s="71"/>
      <c r="N148" s="51">
        <v>10</v>
      </c>
      <c r="O148" s="24">
        <v>6</v>
      </c>
    </row>
    <row r="149" spans="1:15" ht="14.25" customHeight="1">
      <c r="A149" s="104"/>
      <c r="B149" s="105"/>
      <c r="C149" s="105"/>
      <c r="D149" s="106"/>
      <c r="E149" s="106"/>
      <c r="F149" s="106">
        <v>612</v>
      </c>
      <c r="G149" s="77" t="str">
        <f>+VLOOKUP(F149,Participants!$A$1:$F$798,2,FALSE)</f>
        <v>Morgan Long</v>
      </c>
      <c r="H149" s="77" t="str">
        <f>+VLOOKUP(F149,Participants!$A$1:$F$798,4,FALSE)</f>
        <v>BTA</v>
      </c>
      <c r="I149" s="77" t="str">
        <f>+VLOOKUP(F149,Participants!$A$1:$F$798,5,FALSE)</f>
        <v>F</v>
      </c>
      <c r="J149" s="77">
        <f>+VLOOKUP(F149,Participants!$A$1:$F$798,3,FALSE)</f>
        <v>7</v>
      </c>
      <c r="K149" s="12" t="str">
        <f>+VLOOKUP(F149,Participants!$A$1:$G$798,7,FALSE)</f>
        <v>VARSITY GIRLS</v>
      </c>
      <c r="L149" s="107">
        <f t="shared" si="3"/>
        <v>31</v>
      </c>
      <c r="M149" s="77"/>
      <c r="N149" s="108">
        <v>10</v>
      </c>
      <c r="O149" s="24">
        <v>5</v>
      </c>
    </row>
    <row r="150" spans="1:15" ht="14.25" customHeight="1">
      <c r="A150" s="109"/>
      <c r="B150" s="110"/>
      <c r="C150" s="110"/>
      <c r="D150" s="111"/>
      <c r="E150" s="111"/>
      <c r="F150" s="106">
        <v>867</v>
      </c>
      <c r="G150" s="77" t="str">
        <f>+VLOOKUP(F150,Participants!$A$1:$F$798,2,FALSE)</f>
        <v>Gina Cicchino</v>
      </c>
      <c r="H150" s="77" t="str">
        <f>+VLOOKUP(F150,Participants!$A$1:$F$798,4,FALSE)</f>
        <v>AGS</v>
      </c>
      <c r="I150" s="77" t="str">
        <f>+VLOOKUP(F150,Participants!$A$1:$F$798,5,FALSE)</f>
        <v>F</v>
      </c>
      <c r="J150" s="77">
        <f>+VLOOKUP(F150,Participants!$A$1:$F$798,3,FALSE)</f>
        <v>7</v>
      </c>
      <c r="K150" s="12" t="str">
        <f>+VLOOKUP(F150,Participants!$A$1:$G$798,7,FALSE)</f>
        <v>VARSITY GIRLS</v>
      </c>
      <c r="L150" s="107">
        <f t="shared" si="3"/>
        <v>32</v>
      </c>
      <c r="M150" s="77"/>
      <c r="N150" s="108">
        <v>10</v>
      </c>
      <c r="O150" s="24">
        <v>4</v>
      </c>
    </row>
    <row r="151" spans="1:15" ht="14.25" customHeight="1">
      <c r="A151" s="104"/>
      <c r="B151" s="105"/>
      <c r="C151" s="105"/>
      <c r="D151" s="106"/>
      <c r="E151" s="106"/>
      <c r="F151" s="111">
        <v>613</v>
      </c>
      <c r="G151" s="71" t="str">
        <f>+VLOOKUP(F151,Participants!$A$1:$F$798,2,FALSE)</f>
        <v>Emily Stevens</v>
      </c>
      <c r="H151" s="71" t="str">
        <f>+VLOOKUP(F151,Participants!$A$1:$F$798,4,FALSE)</f>
        <v>BTA</v>
      </c>
      <c r="I151" s="71" t="str">
        <f>+VLOOKUP(F151,Participants!$A$1:$F$798,5,FALSE)</f>
        <v>F</v>
      </c>
      <c r="J151" s="71">
        <f>+VLOOKUP(F151,Participants!$A$1:$F$798,3,FALSE)</f>
        <v>7</v>
      </c>
      <c r="K151" s="12" t="str">
        <f>+VLOOKUP(F151,Participants!$A$1:$G$798,7,FALSE)</f>
        <v>VARSITY GIRLS</v>
      </c>
      <c r="L151" s="107">
        <f t="shared" si="3"/>
        <v>33</v>
      </c>
      <c r="M151" s="71"/>
      <c r="N151" s="108">
        <v>10</v>
      </c>
      <c r="O151" s="24">
        <v>0</v>
      </c>
    </row>
    <row r="152" spans="1:15" ht="14.25" customHeight="1">
      <c r="A152" s="109"/>
      <c r="B152" s="110"/>
      <c r="C152" s="110"/>
      <c r="D152" s="111"/>
      <c r="E152" s="111"/>
      <c r="F152" s="106">
        <v>670</v>
      </c>
      <c r="G152" s="77" t="str">
        <f>+VLOOKUP(F152,Participants!$A$1:$F$798,2,FALSE)</f>
        <v>isabella windfelder</v>
      </c>
      <c r="H152" s="77" t="str">
        <f>+VLOOKUP(F152,Participants!$A$1:$F$798,4,FALSE)</f>
        <v>KIL</v>
      </c>
      <c r="I152" s="77" t="str">
        <f>+VLOOKUP(F152,Participants!$A$1:$F$798,5,FALSE)</f>
        <v>F</v>
      </c>
      <c r="J152" s="77">
        <f>+VLOOKUP(F152,Participants!$A$1:$F$798,3,FALSE)</f>
        <v>7</v>
      </c>
      <c r="K152" s="12" t="str">
        <f>+VLOOKUP(F152,Participants!$A$1:$G$798,7,FALSE)</f>
        <v>VARSITY GIRLS</v>
      </c>
      <c r="L152" s="107">
        <f t="shared" ref="L152:L168" si="4">L151+1</f>
        <v>34</v>
      </c>
      <c r="M152" s="77"/>
      <c r="N152" s="51">
        <v>9</v>
      </c>
      <c r="O152" s="24">
        <v>11</v>
      </c>
    </row>
    <row r="153" spans="1:15" ht="14.25" customHeight="1">
      <c r="A153" s="104"/>
      <c r="B153" s="105"/>
      <c r="C153" s="105"/>
      <c r="D153" s="106"/>
      <c r="E153" s="106"/>
      <c r="F153" s="111">
        <v>688</v>
      </c>
      <c r="G153" s="71" t="str">
        <f>+VLOOKUP(F153,Participants!$A$1:$F$798,2,FALSE)</f>
        <v>Addison Thiel</v>
      </c>
      <c r="H153" s="71" t="str">
        <f>+VLOOKUP(F153,Participants!$A$1:$F$798,4,FALSE)</f>
        <v>KIL</v>
      </c>
      <c r="I153" s="71" t="str">
        <f>+VLOOKUP(F153,Participants!$A$1:$F$798,5,FALSE)</f>
        <v>F</v>
      </c>
      <c r="J153" s="71">
        <f>+VLOOKUP(F153,Participants!$A$1:$F$798,3,FALSE)</f>
        <v>7</v>
      </c>
      <c r="K153" s="12" t="str">
        <f>+VLOOKUP(F153,Participants!$A$1:$G$798,7,FALSE)</f>
        <v>VARSITY GIRLS</v>
      </c>
      <c r="L153" s="107">
        <f t="shared" si="4"/>
        <v>35</v>
      </c>
      <c r="M153" s="71"/>
      <c r="N153" s="51">
        <v>9</v>
      </c>
      <c r="O153" s="24">
        <v>9</v>
      </c>
    </row>
    <row r="154" spans="1:15" ht="14.25" customHeight="1">
      <c r="A154" s="109"/>
      <c r="B154" s="110"/>
      <c r="C154" s="110"/>
      <c r="D154" s="111"/>
      <c r="E154" s="111"/>
      <c r="F154" s="106">
        <v>686</v>
      </c>
      <c r="G154" s="77" t="str">
        <f>+VLOOKUP(F154,Participants!$A$1:$F$798,2,FALSE)</f>
        <v>Emelia Kapetanos</v>
      </c>
      <c r="H154" s="77" t="str">
        <f>+VLOOKUP(F154,Participants!$A$1:$F$798,4,FALSE)</f>
        <v>KIL</v>
      </c>
      <c r="I154" s="77" t="str">
        <f>+VLOOKUP(F154,Participants!$A$1:$F$798,5,FALSE)</f>
        <v>F</v>
      </c>
      <c r="J154" s="77">
        <f>+VLOOKUP(F154,Participants!$A$1:$F$798,3,FALSE)</f>
        <v>7</v>
      </c>
      <c r="K154" s="12" t="str">
        <f>+VLOOKUP(F154,Participants!$A$1:$G$798,7,FALSE)</f>
        <v>VARSITY GIRLS</v>
      </c>
      <c r="L154" s="107">
        <f t="shared" si="4"/>
        <v>36</v>
      </c>
      <c r="M154" s="77"/>
      <c r="N154" s="108">
        <v>9</v>
      </c>
      <c r="O154" s="24">
        <v>6</v>
      </c>
    </row>
    <row r="155" spans="1:15" ht="14.25" customHeight="1">
      <c r="A155" s="104"/>
      <c r="B155" s="105"/>
      <c r="C155" s="105"/>
      <c r="D155" s="106"/>
      <c r="E155" s="106"/>
      <c r="F155" s="106">
        <v>702</v>
      </c>
      <c r="G155" s="77" t="str">
        <f>+VLOOKUP(F155,Participants!$A$1:$F$798,2,FALSE)</f>
        <v>Arianna Rhedrick</v>
      </c>
      <c r="H155" s="77" t="str">
        <f>+VLOOKUP(F155,Participants!$A$1:$F$798,4,FALSE)</f>
        <v>KIL</v>
      </c>
      <c r="I155" s="77" t="str">
        <f>+VLOOKUP(F155,Participants!$A$1:$F$798,5,FALSE)</f>
        <v>F</v>
      </c>
      <c r="J155" s="77">
        <f>+VLOOKUP(F155,Participants!$A$1:$F$798,3,FALSE)</f>
        <v>8</v>
      </c>
      <c r="K155" s="12" t="str">
        <f>+VLOOKUP(F155,Participants!$A$1:$G$798,7,FALSE)</f>
        <v>VARSITY GIRLS</v>
      </c>
      <c r="L155" s="107">
        <f t="shared" si="4"/>
        <v>37</v>
      </c>
      <c r="M155" s="77"/>
      <c r="N155" s="108">
        <v>9</v>
      </c>
      <c r="O155" s="24">
        <v>6</v>
      </c>
    </row>
    <row r="156" spans="1:15" ht="14.25" customHeight="1">
      <c r="A156" s="109"/>
      <c r="B156" s="110"/>
      <c r="C156" s="110"/>
      <c r="D156" s="111"/>
      <c r="E156" s="111"/>
      <c r="F156" s="106">
        <v>1410</v>
      </c>
      <c r="G156" s="77" t="str">
        <f>+VLOOKUP(F156,Participants!$A$1:$F$798,2,FALSE)</f>
        <v>Evelyn Marche</v>
      </c>
      <c r="H156" s="77" t="str">
        <f>+VLOOKUP(F156,Participants!$A$1:$F$798,4,FALSE)</f>
        <v>BFS</v>
      </c>
      <c r="I156" s="77" t="str">
        <f>+VLOOKUP(F156,Participants!$A$1:$F$798,5,FALSE)</f>
        <v>F</v>
      </c>
      <c r="J156" s="77">
        <f>+VLOOKUP(F156,Participants!$A$1:$F$798,3,FALSE)</f>
        <v>7</v>
      </c>
      <c r="K156" s="12" t="str">
        <f>+VLOOKUP(F156,Participants!$A$1:$G$798,7,FALSE)</f>
        <v>VARSITY GIRLS</v>
      </c>
      <c r="L156" s="107">
        <f t="shared" si="4"/>
        <v>38</v>
      </c>
      <c r="M156" s="77"/>
      <c r="N156" s="108">
        <v>9</v>
      </c>
      <c r="O156" s="24">
        <v>5</v>
      </c>
    </row>
    <row r="157" spans="1:15" ht="14.25" customHeight="1">
      <c r="A157" s="104"/>
      <c r="B157" s="105"/>
      <c r="C157" s="105"/>
      <c r="D157" s="106"/>
      <c r="E157" s="106"/>
      <c r="F157" s="106">
        <v>1412</v>
      </c>
      <c r="G157" s="77" t="str">
        <f>+VLOOKUP(F157,Participants!$A$1:$F$798,2,FALSE)</f>
        <v>Kayla Keefer</v>
      </c>
      <c r="H157" s="77" t="str">
        <f>+VLOOKUP(F157,Participants!$A$1:$F$798,4,FALSE)</f>
        <v>BFS</v>
      </c>
      <c r="I157" s="77" t="str">
        <f>+VLOOKUP(F157,Participants!$A$1:$F$798,5,FALSE)</f>
        <v>F</v>
      </c>
      <c r="J157" s="77">
        <f>+VLOOKUP(F157,Participants!$A$1:$F$798,3,FALSE)</f>
        <v>8</v>
      </c>
      <c r="K157" s="12" t="str">
        <f>+VLOOKUP(F157,Participants!$A$1:$G$798,7,FALSE)</f>
        <v>VARSITY GIRLS</v>
      </c>
      <c r="L157" s="107">
        <f t="shared" si="4"/>
        <v>39</v>
      </c>
      <c r="M157" s="77"/>
      <c r="N157" s="108">
        <v>9</v>
      </c>
      <c r="O157" s="24">
        <v>3</v>
      </c>
    </row>
    <row r="158" spans="1:15" ht="14.25" customHeight="1">
      <c r="A158" s="109"/>
      <c r="B158" s="110"/>
      <c r="C158" s="110"/>
      <c r="D158" s="111"/>
      <c r="E158" s="111"/>
      <c r="F158" s="106">
        <v>872</v>
      </c>
      <c r="G158" s="77" t="str">
        <f>+VLOOKUP(F158,Participants!$A$1:$F$798,2,FALSE)</f>
        <v>Olivia Schmitt</v>
      </c>
      <c r="H158" s="77" t="str">
        <f>+VLOOKUP(F158,Participants!$A$1:$F$798,4,FALSE)</f>
        <v>AGS</v>
      </c>
      <c r="I158" s="77" t="str">
        <f>+VLOOKUP(F158,Participants!$A$1:$F$798,5,FALSE)</f>
        <v>F</v>
      </c>
      <c r="J158" s="77">
        <f>+VLOOKUP(F158,Participants!$A$1:$F$798,3,FALSE)</f>
        <v>8</v>
      </c>
      <c r="K158" s="12" t="str">
        <f>+VLOOKUP(F158,Participants!$A$1:$G$798,7,FALSE)</f>
        <v>VARSITY GIRLS</v>
      </c>
      <c r="L158" s="107">
        <f t="shared" si="4"/>
        <v>40</v>
      </c>
      <c r="M158" s="77"/>
      <c r="N158" s="108">
        <v>9</v>
      </c>
      <c r="O158" s="24"/>
    </row>
    <row r="159" spans="1:15" ht="14.25" customHeight="1">
      <c r="A159" s="104"/>
      <c r="B159" s="105"/>
      <c r="C159" s="105"/>
      <c r="D159" s="106"/>
      <c r="E159" s="106"/>
      <c r="F159" s="111">
        <v>611</v>
      </c>
      <c r="G159" s="71" t="str">
        <f>+VLOOKUP(F159,Participants!$A$1:$F$798,2,FALSE)</f>
        <v>Alaina Long</v>
      </c>
      <c r="H159" s="71" t="str">
        <f>+VLOOKUP(F159,Participants!$A$1:$F$798,4,FALSE)</f>
        <v>BTA</v>
      </c>
      <c r="I159" s="71" t="str">
        <f>+VLOOKUP(F159,Participants!$A$1:$F$798,5,FALSE)</f>
        <v>F</v>
      </c>
      <c r="J159" s="71">
        <f>+VLOOKUP(F159,Participants!$A$1:$F$798,3,FALSE)</f>
        <v>7</v>
      </c>
      <c r="K159" s="12" t="str">
        <f>+VLOOKUP(F159,Participants!$A$1:$G$798,7,FALSE)</f>
        <v>VARSITY GIRLS</v>
      </c>
      <c r="L159" s="107">
        <f t="shared" si="4"/>
        <v>41</v>
      </c>
      <c r="M159" s="71"/>
      <c r="N159" s="51">
        <v>8</v>
      </c>
      <c r="O159" s="24">
        <v>9</v>
      </c>
    </row>
    <row r="160" spans="1:15" ht="14.25" customHeight="1">
      <c r="A160" s="109"/>
      <c r="B160" s="110"/>
      <c r="C160" s="110"/>
      <c r="D160" s="111"/>
      <c r="E160" s="111"/>
      <c r="F160" s="111">
        <v>1440</v>
      </c>
      <c r="G160" s="71" t="str">
        <f>+VLOOKUP(F160,Participants!$A$1:$F$798,2,FALSE)</f>
        <v>Charlotte Liller</v>
      </c>
      <c r="H160" s="71" t="str">
        <f>+VLOOKUP(F160,Participants!$A$1:$F$798,4,FALSE)</f>
        <v>SSPP</v>
      </c>
      <c r="I160" s="71" t="str">
        <f>+VLOOKUP(F160,Participants!$A$1:$F$798,5,FALSE)</f>
        <v>F</v>
      </c>
      <c r="J160" s="71">
        <f>+VLOOKUP(F160,Participants!$A$1:$F$798,3,FALSE)</f>
        <v>8</v>
      </c>
      <c r="K160" s="12" t="str">
        <f>+VLOOKUP(F160,Participants!$A$1:$G$798,7,FALSE)</f>
        <v>VARSITY GIRLS</v>
      </c>
      <c r="L160" s="107">
        <f t="shared" si="4"/>
        <v>42</v>
      </c>
      <c r="M160" s="71"/>
      <c r="N160" s="51">
        <v>8</v>
      </c>
      <c r="O160" s="24">
        <v>9</v>
      </c>
    </row>
    <row r="161" spans="1:26" ht="14.25" customHeight="1">
      <c r="A161" s="104"/>
      <c r="B161" s="105"/>
      <c r="C161" s="105"/>
      <c r="D161" s="106"/>
      <c r="E161" s="106"/>
      <c r="F161" s="111">
        <v>675</v>
      </c>
      <c r="G161" s="71" t="str">
        <f>+VLOOKUP(F161,Participants!$A$1:$F$798,2,FALSE)</f>
        <v>Sofia Pecoraro</v>
      </c>
      <c r="H161" s="71" t="str">
        <f>+VLOOKUP(F161,Participants!$A$1:$F$798,4,FALSE)</f>
        <v>KIL</v>
      </c>
      <c r="I161" s="71" t="str">
        <f>+VLOOKUP(F161,Participants!$A$1:$F$798,5,FALSE)</f>
        <v>F</v>
      </c>
      <c r="J161" s="71">
        <f>+VLOOKUP(F161,Participants!$A$1:$F$798,3,FALSE)</f>
        <v>8</v>
      </c>
      <c r="K161" s="12" t="str">
        <f>+VLOOKUP(F161,Participants!$A$1:$G$798,7,FALSE)</f>
        <v>VARSITY GIRLS</v>
      </c>
      <c r="L161" s="107">
        <f t="shared" si="4"/>
        <v>43</v>
      </c>
      <c r="M161" s="71"/>
      <c r="N161" s="51">
        <v>8</v>
      </c>
      <c r="O161" s="24">
        <v>7</v>
      </c>
    </row>
    <row r="162" spans="1:26" ht="14.25" customHeight="1">
      <c r="A162" s="109"/>
      <c r="B162" s="110"/>
      <c r="C162" s="110"/>
      <c r="D162" s="111"/>
      <c r="E162" s="111"/>
      <c r="F162" s="106">
        <v>700</v>
      </c>
      <c r="G162" s="77" t="str">
        <f>+VLOOKUP(F162,Participants!$A$1:$F$798,2,FALSE)</f>
        <v>Anna Morris</v>
      </c>
      <c r="H162" s="77" t="str">
        <f>+VLOOKUP(F162,Participants!$A$1:$F$798,4,FALSE)</f>
        <v>KIL</v>
      </c>
      <c r="I162" s="77" t="str">
        <f>+VLOOKUP(F162,Participants!$A$1:$F$798,5,FALSE)</f>
        <v>F</v>
      </c>
      <c r="J162" s="77">
        <f>+VLOOKUP(F162,Participants!$A$1:$F$798,3,FALSE)</f>
        <v>7</v>
      </c>
      <c r="K162" s="12" t="str">
        <f>+VLOOKUP(F162,Participants!$A$1:$G$798,7,FALSE)</f>
        <v>VARSITY GIRLS</v>
      </c>
      <c r="L162" s="107">
        <f t="shared" si="4"/>
        <v>44</v>
      </c>
      <c r="M162" s="77"/>
      <c r="N162" s="108">
        <v>8</v>
      </c>
      <c r="O162" s="24">
        <v>2</v>
      </c>
    </row>
    <row r="163" spans="1:26" ht="14.25" customHeight="1">
      <c r="A163" s="104"/>
      <c r="B163" s="105"/>
      <c r="C163" s="105"/>
      <c r="D163" s="106"/>
      <c r="E163" s="106"/>
      <c r="F163" s="111">
        <v>961</v>
      </c>
      <c r="G163" s="71" t="str">
        <f>+VLOOKUP(F163,Participants!$A$1:$F$798,2,FALSE)</f>
        <v>Foster MacKenzie</v>
      </c>
      <c r="H163" s="71" t="str">
        <f>+VLOOKUP(F163,Participants!$A$1:$F$798,4,FALSE)</f>
        <v>CDT</v>
      </c>
      <c r="I163" s="71" t="str">
        <f>+VLOOKUP(F163,Participants!$A$1:$F$798,5,FALSE)</f>
        <v>F</v>
      </c>
      <c r="J163" s="71">
        <f>+VLOOKUP(F163,Participants!$A$1:$F$798,3,FALSE)</f>
        <v>8</v>
      </c>
      <c r="K163" s="12" t="str">
        <f>+VLOOKUP(F163,Participants!$A$1:$G$798,7,FALSE)</f>
        <v>VARSITY GIRLS</v>
      </c>
      <c r="L163" s="107">
        <f t="shared" si="4"/>
        <v>45</v>
      </c>
      <c r="M163" s="71"/>
      <c r="N163" s="51">
        <v>7</v>
      </c>
      <c r="O163" s="24">
        <v>4</v>
      </c>
    </row>
    <row r="164" spans="1:26" ht="14.25" customHeight="1">
      <c r="A164" s="109"/>
      <c r="B164" s="110"/>
      <c r="C164" s="110"/>
      <c r="D164" s="111"/>
      <c r="E164" s="111"/>
      <c r="F164" s="111">
        <v>1403</v>
      </c>
      <c r="G164" s="71" t="str">
        <f>+VLOOKUP(F164,Participants!$A$1:$F$798,2,FALSE)</f>
        <v>Giovanna Julian</v>
      </c>
      <c r="H164" s="71" t="str">
        <f>+VLOOKUP(F164,Participants!$A$1:$F$798,4,FALSE)</f>
        <v>BFS</v>
      </c>
      <c r="I164" s="71" t="str">
        <f>+VLOOKUP(F164,Participants!$A$1:$F$798,5,FALSE)</f>
        <v>F</v>
      </c>
      <c r="J164" s="71">
        <f>+VLOOKUP(F164,Participants!$A$1:$F$798,3,FALSE)</f>
        <v>7</v>
      </c>
      <c r="K164" s="12" t="str">
        <f>+VLOOKUP(F164,Participants!$A$1:$G$798,7,FALSE)</f>
        <v>VARSITY GIRLS</v>
      </c>
      <c r="L164" s="107">
        <f t="shared" si="4"/>
        <v>46</v>
      </c>
      <c r="M164" s="71"/>
      <c r="N164" s="108">
        <v>7</v>
      </c>
      <c r="O164" s="24">
        <v>3</v>
      </c>
    </row>
    <row r="165" spans="1:26" ht="14.25" customHeight="1">
      <c r="A165" s="104"/>
      <c r="B165" s="105"/>
      <c r="C165" s="105"/>
      <c r="D165" s="106"/>
      <c r="E165" s="106"/>
      <c r="F165" s="111">
        <v>653</v>
      </c>
      <c r="G165" s="71" t="str">
        <f>+VLOOKUP(F165,Participants!$A$1:$F$798,2,FALSE)</f>
        <v>Juliet Price</v>
      </c>
      <c r="H165" s="71" t="str">
        <f>+VLOOKUP(F165,Participants!$A$1:$F$798,4,FALSE)</f>
        <v>SJS</v>
      </c>
      <c r="I165" s="71" t="str">
        <f>+VLOOKUP(F165,Participants!$A$1:$F$798,5,FALSE)</f>
        <v>F</v>
      </c>
      <c r="J165" s="71">
        <f>+VLOOKUP(F165,Participants!$A$1:$F$798,3,FALSE)</f>
        <v>8</v>
      </c>
      <c r="K165" s="12" t="str">
        <f>+VLOOKUP(F165,Participants!$A$1:$G$798,7,FALSE)</f>
        <v>VARSITY GIRLS</v>
      </c>
      <c r="L165" s="107">
        <f t="shared" si="4"/>
        <v>47</v>
      </c>
      <c r="M165" s="71"/>
      <c r="N165" s="51">
        <v>5</v>
      </c>
      <c r="O165" s="24">
        <v>4</v>
      </c>
    </row>
    <row r="166" spans="1:26" ht="14.25" customHeight="1">
      <c r="A166" s="109"/>
      <c r="B166" s="110"/>
      <c r="C166" s="110"/>
      <c r="D166" s="111"/>
      <c r="E166" s="111"/>
      <c r="F166" s="106">
        <v>1442</v>
      </c>
      <c r="G166" s="77" t="str">
        <f>+VLOOKUP(F166,Participants!$A$1:$F$798,2,FALSE)</f>
        <v>Violet Gileot</v>
      </c>
      <c r="H166" s="77" t="str">
        <f>+VLOOKUP(F166,Participants!$A$1:$F$798,4,FALSE)</f>
        <v>SSPP</v>
      </c>
      <c r="I166" s="77" t="str">
        <f>+VLOOKUP(F166,Participants!$A$1:$F$798,5,FALSE)</f>
        <v>F</v>
      </c>
      <c r="J166" s="77">
        <f>+VLOOKUP(F166,Participants!$A$1:$F$798,3,FALSE)</f>
        <v>8</v>
      </c>
      <c r="K166" s="12" t="str">
        <f>+VLOOKUP(F166,Participants!$A$1:$G$798,7,FALSE)</f>
        <v>VARSITY GIRLS</v>
      </c>
      <c r="L166" s="107">
        <f t="shared" si="4"/>
        <v>48</v>
      </c>
      <c r="M166" s="77"/>
      <c r="N166" s="108">
        <v>5</v>
      </c>
      <c r="O166" s="24">
        <v>3</v>
      </c>
    </row>
    <row r="167" spans="1:26" ht="14.25" customHeight="1">
      <c r="A167" s="104"/>
      <c r="B167" s="105"/>
      <c r="C167" s="105"/>
      <c r="D167" s="106"/>
      <c r="E167" s="106"/>
      <c r="F167" s="111">
        <v>1454</v>
      </c>
      <c r="G167" s="71" t="str">
        <f>+VLOOKUP(F167,Participants!$A$1:$F$798,2,FALSE)</f>
        <v>Eddie Votilla</v>
      </c>
      <c r="H167" s="71" t="str">
        <f>+VLOOKUP(F167,Participants!$A$1:$F$798,4,FALSE)</f>
        <v>SSPP</v>
      </c>
      <c r="I167" s="71" t="str">
        <f>+VLOOKUP(F167,Participants!$A$1:$F$798,5,FALSE)</f>
        <v>M</v>
      </c>
      <c r="J167" s="71">
        <f>+VLOOKUP(F167,Participants!$A$1:$F$798,3,FALSE)</f>
        <v>7</v>
      </c>
      <c r="K167" s="12" t="str">
        <f>+VLOOKUP(F167,Participants!$A$1:$G$798,7,FALSE)</f>
        <v>VARSITY BOYS</v>
      </c>
      <c r="L167" s="107">
        <f t="shared" si="4"/>
        <v>49</v>
      </c>
      <c r="M167" s="71"/>
      <c r="N167" s="51"/>
      <c r="O167" s="24"/>
    </row>
    <row r="168" spans="1:26" ht="14.25" customHeight="1">
      <c r="A168" s="109"/>
      <c r="B168" s="110"/>
      <c r="C168" s="110"/>
      <c r="D168" s="111"/>
      <c r="E168" s="111"/>
      <c r="F168" s="111">
        <v>871</v>
      </c>
      <c r="G168" s="71" t="str">
        <f>+VLOOKUP(F168,Participants!$A$1:$F$798,2,FALSE)</f>
        <v>Danica Patterson Nauman</v>
      </c>
      <c r="H168" s="71" t="str">
        <f>+VLOOKUP(F168,Participants!$A$1:$F$798,4,FALSE)</f>
        <v>AGS</v>
      </c>
      <c r="I168" s="71" t="str">
        <f>+VLOOKUP(F168,Participants!$A$1:$F$798,5,FALSE)</f>
        <v>F</v>
      </c>
      <c r="J168" s="71">
        <f>+VLOOKUP(F168,Participants!$A$1:$F$798,3,FALSE)</f>
        <v>8</v>
      </c>
      <c r="K168" s="12" t="str">
        <f>+VLOOKUP(F168,Participants!$A$1:$G$798,7,FALSE)</f>
        <v>VARSITY GIRLS</v>
      </c>
      <c r="L168" s="107">
        <f t="shared" si="4"/>
        <v>50</v>
      </c>
      <c r="M168" s="71"/>
      <c r="N168" s="51"/>
      <c r="O168" s="24"/>
    </row>
    <row r="169" spans="1:26" ht="14.25" customHeight="1">
      <c r="A169" s="104"/>
      <c r="B169" s="105"/>
      <c r="C169" s="105"/>
      <c r="D169" s="106"/>
      <c r="E169" s="106"/>
      <c r="F169" s="111"/>
      <c r="G169" s="71"/>
      <c r="H169" s="71"/>
      <c r="I169" s="71"/>
      <c r="J169" s="71"/>
      <c r="K169" s="12"/>
      <c r="L169" s="161"/>
      <c r="M169" s="71"/>
      <c r="N169" s="51"/>
      <c r="O169" s="24"/>
    </row>
    <row r="170" spans="1:26" ht="14.25" customHeight="1">
      <c r="A170" s="113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</row>
    <row r="171" spans="1:26" ht="14.25" customHeight="1">
      <c r="A171" s="113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</row>
    <row r="172" spans="1:26" ht="14.25" customHeight="1">
      <c r="A172" s="113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</row>
    <row r="173" spans="1:26" ht="14.25" customHeight="1">
      <c r="A173" s="114"/>
      <c r="B173" s="57" t="s">
        <v>8</v>
      </c>
      <c r="C173" s="57" t="s">
        <v>16</v>
      </c>
      <c r="D173" s="57" t="s">
        <v>19</v>
      </c>
      <c r="E173" s="57" t="s">
        <v>24</v>
      </c>
      <c r="F173" s="57" t="s">
        <v>27</v>
      </c>
      <c r="G173" s="57" t="s">
        <v>30</v>
      </c>
      <c r="H173" s="57" t="s">
        <v>33</v>
      </c>
      <c r="I173" s="57" t="s">
        <v>36</v>
      </c>
      <c r="J173" s="57" t="s">
        <v>39</v>
      </c>
      <c r="K173" s="57" t="s">
        <v>42</v>
      </c>
      <c r="L173" s="57" t="s">
        <v>45</v>
      </c>
      <c r="M173" s="57" t="s">
        <v>48</v>
      </c>
      <c r="N173" s="57" t="s">
        <v>51</v>
      </c>
      <c r="O173" s="57" t="s">
        <v>54</v>
      </c>
      <c r="P173" s="57" t="s">
        <v>57</v>
      </c>
      <c r="Q173" s="57" t="s">
        <v>60</v>
      </c>
      <c r="R173" s="57" t="s">
        <v>63</v>
      </c>
      <c r="S173" s="57" t="s">
        <v>66</v>
      </c>
      <c r="T173" s="57" t="s">
        <v>11</v>
      </c>
      <c r="U173" s="57" t="s">
        <v>71</v>
      </c>
      <c r="V173" s="57" t="s">
        <v>74</v>
      </c>
      <c r="W173" s="57" t="s">
        <v>77</v>
      </c>
      <c r="X173" s="57" t="s">
        <v>80</v>
      </c>
      <c r="Y173" s="57" t="s">
        <v>83</v>
      </c>
      <c r="Z173" s="58" t="s">
        <v>681</v>
      </c>
    </row>
    <row r="174" spans="1:26" ht="14.25" customHeight="1">
      <c r="A174" s="114"/>
    </row>
    <row r="175" spans="1:26" ht="14.25" customHeight="1">
      <c r="A175" s="114" t="s">
        <v>93</v>
      </c>
      <c r="B175" s="7">
        <f t="shared" ref="B175:K178" si="5">+SUMIFS($M$2:$M$169,$K$2:$K$169,$A175,$H$2:$H$169,B$173)</f>
        <v>0</v>
      </c>
      <c r="C175" s="7">
        <f t="shared" si="5"/>
        <v>0</v>
      </c>
      <c r="D175" s="7">
        <f t="shared" si="5"/>
        <v>0</v>
      </c>
      <c r="E175" s="7">
        <f t="shared" si="5"/>
        <v>0</v>
      </c>
      <c r="F175" s="7">
        <f t="shared" si="5"/>
        <v>14</v>
      </c>
      <c r="G175" s="7">
        <f t="shared" si="5"/>
        <v>24</v>
      </c>
      <c r="H175" s="7">
        <f t="shared" si="5"/>
        <v>0</v>
      </c>
      <c r="I175" s="7">
        <f t="shared" si="5"/>
        <v>0</v>
      </c>
      <c r="J175" s="7">
        <f t="shared" si="5"/>
        <v>0</v>
      </c>
      <c r="K175" s="7">
        <f t="shared" si="5"/>
        <v>0</v>
      </c>
      <c r="L175" s="7">
        <f t="shared" ref="L175:Y178" si="6">+SUMIFS($M$2:$M$169,$K$2:$K$169,$A175,$H$2:$H$169,L$173)</f>
        <v>0</v>
      </c>
      <c r="M175" s="7">
        <f t="shared" si="6"/>
        <v>0</v>
      </c>
      <c r="N175" s="7">
        <f t="shared" si="6"/>
        <v>0</v>
      </c>
      <c r="O175" s="7">
        <f t="shared" si="6"/>
        <v>0</v>
      </c>
      <c r="P175" s="7">
        <f t="shared" si="6"/>
        <v>1</v>
      </c>
      <c r="Q175" s="7">
        <f t="shared" si="6"/>
        <v>0</v>
      </c>
      <c r="R175" s="7">
        <f t="shared" si="6"/>
        <v>0</v>
      </c>
      <c r="S175" s="7">
        <f t="shared" si="6"/>
        <v>0</v>
      </c>
      <c r="T175" s="7">
        <f t="shared" si="6"/>
        <v>0</v>
      </c>
      <c r="U175" s="7">
        <f t="shared" si="6"/>
        <v>0</v>
      </c>
      <c r="V175" s="7">
        <f t="shared" si="6"/>
        <v>0</v>
      </c>
      <c r="W175" s="7">
        <f t="shared" si="6"/>
        <v>0</v>
      </c>
      <c r="X175" s="7">
        <f t="shared" si="6"/>
        <v>0</v>
      </c>
      <c r="Y175" s="7">
        <f t="shared" si="6"/>
        <v>0</v>
      </c>
      <c r="Z175" s="7">
        <f t="shared" ref="Z175:Z178" si="7">SUM(C175:Y175)</f>
        <v>39</v>
      </c>
    </row>
    <row r="176" spans="1:26" ht="14.25" customHeight="1">
      <c r="A176" s="114" t="s">
        <v>90</v>
      </c>
      <c r="B176" s="7">
        <f t="shared" si="5"/>
        <v>0</v>
      </c>
      <c r="C176" s="7">
        <f t="shared" si="5"/>
        <v>1</v>
      </c>
      <c r="D176" s="7">
        <f t="shared" si="5"/>
        <v>0</v>
      </c>
      <c r="E176" s="7">
        <f t="shared" si="5"/>
        <v>2</v>
      </c>
      <c r="F176" s="7">
        <f t="shared" si="5"/>
        <v>22</v>
      </c>
      <c r="G176" s="7">
        <f t="shared" si="5"/>
        <v>0</v>
      </c>
      <c r="H176" s="7">
        <f t="shared" si="5"/>
        <v>0</v>
      </c>
      <c r="I176" s="7">
        <f t="shared" si="5"/>
        <v>0</v>
      </c>
      <c r="J176" s="7">
        <f t="shared" si="5"/>
        <v>0</v>
      </c>
      <c r="K176" s="7">
        <f t="shared" si="5"/>
        <v>0</v>
      </c>
      <c r="L176" s="7">
        <f t="shared" si="6"/>
        <v>0</v>
      </c>
      <c r="M176" s="7">
        <f t="shared" si="6"/>
        <v>0</v>
      </c>
      <c r="N176" s="7">
        <f t="shared" si="6"/>
        <v>0</v>
      </c>
      <c r="O176" s="7">
        <f t="shared" si="6"/>
        <v>6</v>
      </c>
      <c r="P176" s="7">
        <f t="shared" si="6"/>
        <v>8</v>
      </c>
      <c r="Q176" s="7">
        <f t="shared" si="6"/>
        <v>0</v>
      </c>
      <c r="R176" s="7">
        <f t="shared" si="6"/>
        <v>0</v>
      </c>
      <c r="S176" s="7">
        <f t="shared" si="6"/>
        <v>0</v>
      </c>
      <c r="T176" s="7">
        <f t="shared" si="6"/>
        <v>0</v>
      </c>
      <c r="U176" s="7">
        <f t="shared" si="6"/>
        <v>0</v>
      </c>
      <c r="V176" s="7">
        <f t="shared" si="6"/>
        <v>0</v>
      </c>
      <c r="W176" s="7">
        <f t="shared" si="6"/>
        <v>0</v>
      </c>
      <c r="X176" s="7">
        <f t="shared" si="6"/>
        <v>0</v>
      </c>
      <c r="Y176" s="7">
        <f t="shared" si="6"/>
        <v>0</v>
      </c>
      <c r="Z176" s="7">
        <f t="shared" si="7"/>
        <v>39</v>
      </c>
    </row>
    <row r="177" spans="1:26" ht="14.25" customHeight="1">
      <c r="A177" s="114" t="s">
        <v>139</v>
      </c>
      <c r="B177" s="7">
        <f t="shared" si="5"/>
        <v>0</v>
      </c>
      <c r="C177" s="7">
        <f t="shared" si="5"/>
        <v>0</v>
      </c>
      <c r="D177" s="7">
        <f t="shared" si="5"/>
        <v>0</v>
      </c>
      <c r="E177" s="7">
        <f t="shared" si="5"/>
        <v>0</v>
      </c>
      <c r="F177" s="7">
        <f t="shared" si="5"/>
        <v>13</v>
      </c>
      <c r="G177" s="7">
        <f t="shared" si="5"/>
        <v>8</v>
      </c>
      <c r="H177" s="7">
        <f t="shared" si="5"/>
        <v>0</v>
      </c>
      <c r="I177" s="7">
        <f t="shared" si="5"/>
        <v>0</v>
      </c>
      <c r="J177" s="7">
        <f t="shared" si="5"/>
        <v>0</v>
      </c>
      <c r="K177" s="7">
        <f t="shared" si="5"/>
        <v>0</v>
      </c>
      <c r="L177" s="7">
        <f t="shared" si="6"/>
        <v>0</v>
      </c>
      <c r="M177" s="7">
        <f t="shared" si="6"/>
        <v>1</v>
      </c>
      <c r="N177" s="7">
        <f t="shared" si="6"/>
        <v>0</v>
      </c>
      <c r="O177" s="7">
        <f t="shared" si="6"/>
        <v>17</v>
      </c>
      <c r="P177" s="7">
        <f t="shared" si="6"/>
        <v>0</v>
      </c>
      <c r="Q177" s="7">
        <f t="shared" si="6"/>
        <v>0</v>
      </c>
      <c r="R177" s="7">
        <f t="shared" si="6"/>
        <v>0</v>
      </c>
      <c r="S177" s="7">
        <f t="shared" si="6"/>
        <v>0</v>
      </c>
      <c r="T177" s="7">
        <f t="shared" si="6"/>
        <v>0</v>
      </c>
      <c r="U177" s="7">
        <f t="shared" si="6"/>
        <v>0</v>
      </c>
      <c r="V177" s="7">
        <f t="shared" si="6"/>
        <v>0</v>
      </c>
      <c r="W177" s="7">
        <f t="shared" si="6"/>
        <v>0</v>
      </c>
      <c r="X177" s="7">
        <f t="shared" si="6"/>
        <v>0</v>
      </c>
      <c r="Y177" s="7">
        <f t="shared" si="6"/>
        <v>0</v>
      </c>
      <c r="Z177" s="7">
        <f t="shared" si="7"/>
        <v>39</v>
      </c>
    </row>
    <row r="178" spans="1:26" ht="14.25" customHeight="1">
      <c r="A178" s="114" t="s">
        <v>137</v>
      </c>
      <c r="B178" s="7">
        <f t="shared" si="5"/>
        <v>8</v>
      </c>
      <c r="C178" s="7">
        <f t="shared" si="5"/>
        <v>0</v>
      </c>
      <c r="D178" s="7">
        <f t="shared" si="5"/>
        <v>0</v>
      </c>
      <c r="E178" s="7">
        <f t="shared" si="5"/>
        <v>5</v>
      </c>
      <c r="F178" s="7">
        <f t="shared" si="5"/>
        <v>16</v>
      </c>
      <c r="G178" s="7">
        <f t="shared" si="5"/>
        <v>3</v>
      </c>
      <c r="H178" s="7">
        <f t="shared" si="5"/>
        <v>6</v>
      </c>
      <c r="I178" s="7">
        <f t="shared" si="5"/>
        <v>0</v>
      </c>
      <c r="J178" s="7">
        <f t="shared" si="5"/>
        <v>0</v>
      </c>
      <c r="K178" s="7">
        <f t="shared" si="5"/>
        <v>0</v>
      </c>
      <c r="L178" s="7">
        <f t="shared" si="6"/>
        <v>0</v>
      </c>
      <c r="M178" s="7">
        <f t="shared" si="6"/>
        <v>1</v>
      </c>
      <c r="N178" s="7">
        <f t="shared" si="6"/>
        <v>0</v>
      </c>
      <c r="O178" s="7">
        <f t="shared" si="6"/>
        <v>0</v>
      </c>
      <c r="P178" s="7">
        <f t="shared" si="6"/>
        <v>0</v>
      </c>
      <c r="Q178" s="7">
        <f t="shared" si="6"/>
        <v>0</v>
      </c>
      <c r="R178" s="7">
        <f t="shared" si="6"/>
        <v>0</v>
      </c>
      <c r="S178" s="7">
        <f t="shared" si="6"/>
        <v>0</v>
      </c>
      <c r="T178" s="7">
        <f t="shared" si="6"/>
        <v>0</v>
      </c>
      <c r="U178" s="7">
        <f t="shared" si="6"/>
        <v>0</v>
      </c>
      <c r="V178" s="7">
        <f t="shared" si="6"/>
        <v>0</v>
      </c>
      <c r="W178" s="7">
        <f t="shared" si="6"/>
        <v>0</v>
      </c>
      <c r="X178" s="7">
        <f t="shared" si="6"/>
        <v>0</v>
      </c>
      <c r="Y178" s="7">
        <f t="shared" si="6"/>
        <v>0</v>
      </c>
      <c r="Z178" s="7">
        <f t="shared" si="7"/>
        <v>31</v>
      </c>
    </row>
    <row r="179" spans="1:26" ht="14.25" customHeight="1">
      <c r="A179" s="113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</row>
    <row r="180" spans="1:26" ht="14.25" customHeight="1">
      <c r="A180" s="113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</row>
    <row r="181" spans="1:26" ht="14.25" customHeight="1">
      <c r="A181" s="11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</row>
    <row r="182" spans="1:26" ht="14.25" customHeight="1">
      <c r="A182" s="11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</row>
    <row r="183" spans="1:26" ht="14.25" customHeight="1">
      <c r="A183" s="113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</row>
    <row r="184" spans="1:26" ht="14.25" customHeight="1">
      <c r="A184" s="113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</row>
    <row r="185" spans="1:26" ht="14.25" customHeight="1">
      <c r="A185" s="113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</row>
    <row r="186" spans="1:26" ht="14.25" customHeight="1">
      <c r="A186" s="113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</row>
    <row r="187" spans="1:26" ht="14.25" customHeight="1">
      <c r="A187" s="113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</row>
    <row r="188" spans="1:26" ht="14.25" customHeight="1">
      <c r="A188" s="113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</row>
    <row r="189" spans="1:26" ht="14.25" customHeight="1">
      <c r="A189" s="113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</row>
    <row r="190" spans="1:26" ht="14.25" customHeight="1">
      <c r="A190" s="113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</row>
    <row r="191" spans="1:26" ht="14.25" customHeight="1">
      <c r="A191" s="113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</row>
    <row r="192" spans="1:26" ht="14.25" customHeight="1">
      <c r="A192" s="113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</row>
    <row r="193" spans="1:13" ht="14.25" customHeight="1">
      <c r="A193" s="113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</row>
    <row r="194" spans="1:13" ht="14.25" customHeight="1">
      <c r="A194" s="113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</row>
    <row r="195" spans="1:13" ht="14.25" customHeight="1">
      <c r="A195" s="113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</row>
    <row r="196" spans="1:13" ht="14.25" customHeight="1">
      <c r="A196" s="113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</row>
    <row r="197" spans="1:13" ht="14.25" customHeight="1">
      <c r="A197" s="113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</row>
    <row r="198" spans="1:13" ht="14.25" customHeight="1">
      <c r="A198" s="113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</row>
    <row r="199" spans="1:13" ht="14.25" customHeight="1">
      <c r="A199" s="113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</row>
    <row r="200" spans="1:13" ht="14.25" customHeight="1">
      <c r="A200" s="113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</row>
    <row r="201" spans="1:13" ht="14.25" customHeight="1">
      <c r="A201" s="113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</row>
    <row r="202" spans="1:13" ht="14.25" customHeight="1">
      <c r="A202" s="113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</row>
    <row r="203" spans="1:13" ht="14.25" customHeight="1">
      <c r="A203" s="113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</row>
    <row r="204" spans="1:13" ht="14.25" customHeight="1">
      <c r="A204" s="113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</row>
    <row r="205" spans="1:13" ht="14.25" customHeight="1">
      <c r="A205" s="113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</row>
    <row r="206" spans="1:13" ht="14.25" customHeight="1">
      <c r="A206" s="113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</row>
    <row r="207" spans="1:13" ht="14.25" customHeight="1">
      <c r="A207" s="113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</row>
    <row r="208" spans="1:13" ht="14.25" customHeight="1">
      <c r="A208" s="113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</row>
    <row r="209" spans="1:13" ht="14.25" customHeight="1">
      <c r="A209" s="113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</row>
    <row r="210" spans="1:13" ht="14.25" customHeight="1">
      <c r="A210" s="113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</row>
    <row r="211" spans="1:13" ht="14.25" customHeight="1">
      <c r="A211" s="113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</row>
    <row r="212" spans="1:13" ht="14.25" customHeight="1">
      <c r="A212" s="113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</row>
    <row r="213" spans="1:13" ht="14.25" customHeight="1">
      <c r="A213" s="113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</row>
    <row r="214" spans="1:13" ht="14.25" customHeight="1">
      <c r="A214" s="113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</row>
    <row r="215" spans="1:13" ht="14.25" customHeight="1">
      <c r="A215" s="113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</row>
    <row r="216" spans="1:13" ht="14.25" customHeight="1">
      <c r="A216" s="113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</row>
    <row r="217" spans="1:13" ht="14.25" customHeight="1">
      <c r="A217" s="113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</row>
    <row r="218" spans="1:13" ht="14.25" customHeight="1">
      <c r="A218" s="113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</row>
    <row r="219" spans="1:13" ht="14.25" customHeight="1">
      <c r="A219" s="113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</row>
    <row r="220" spans="1:13" ht="14.25" customHeight="1">
      <c r="A220" s="113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</row>
    <row r="221" spans="1:13" ht="14.25" customHeight="1">
      <c r="A221" s="113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</row>
    <row r="222" spans="1:13" ht="14.25" customHeight="1">
      <c r="A222" s="113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</row>
    <row r="223" spans="1:13" ht="14.25" customHeight="1">
      <c r="A223" s="113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</row>
    <row r="224" spans="1:13" ht="14.25" customHeight="1">
      <c r="A224" s="113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</row>
    <row r="225" spans="1:13" ht="14.25" customHeight="1">
      <c r="A225" s="113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</row>
    <row r="226" spans="1:13" ht="14.25" customHeight="1">
      <c r="A226" s="113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</row>
    <row r="227" spans="1:13" ht="14.25" customHeight="1">
      <c r="A227" s="113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</row>
    <row r="228" spans="1:13" ht="14.25" customHeight="1">
      <c r="A228" s="113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</row>
    <row r="229" spans="1:13" ht="14.25" customHeight="1">
      <c r="A229" s="113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</row>
    <row r="230" spans="1:13" ht="14.25" customHeight="1">
      <c r="A230" s="113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</row>
    <row r="231" spans="1:13" ht="14.25" customHeight="1">
      <c r="A231" s="113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</row>
    <row r="232" spans="1:13" ht="14.25" customHeight="1">
      <c r="A232" s="113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</row>
    <row r="233" spans="1:13" ht="14.25" customHeight="1">
      <c r="A233" s="113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</row>
    <row r="234" spans="1:13" ht="14.25" customHeight="1">
      <c r="A234" s="113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</row>
    <row r="235" spans="1:13" ht="14.25" customHeight="1">
      <c r="A235" s="113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</row>
    <row r="236" spans="1:13" ht="14.25" customHeight="1">
      <c r="A236" s="113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</row>
    <row r="237" spans="1:13" ht="14.25" customHeight="1">
      <c r="A237" s="113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</row>
    <row r="238" spans="1:13" ht="14.25" customHeight="1">
      <c r="A238" s="113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</row>
    <row r="239" spans="1:13" ht="14.25" customHeight="1">
      <c r="A239" s="113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</row>
    <row r="240" spans="1:13" ht="14.25" customHeight="1">
      <c r="A240" s="113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</row>
    <row r="241" spans="1:13" ht="14.25" customHeight="1">
      <c r="A241" s="113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</row>
    <row r="242" spans="1:13" ht="14.25" customHeight="1">
      <c r="A242" s="113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</row>
    <row r="243" spans="1:13" ht="14.25" customHeight="1">
      <c r="A243" s="113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</row>
    <row r="244" spans="1:13" ht="14.25" customHeight="1">
      <c r="A244" s="113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</row>
    <row r="245" spans="1:13" ht="14.25" customHeight="1">
      <c r="A245" s="113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</row>
    <row r="246" spans="1:13" ht="14.25" customHeight="1">
      <c r="A246" s="113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</row>
    <row r="247" spans="1:13" ht="14.25" customHeight="1">
      <c r="A247" s="113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</row>
    <row r="248" spans="1:13" ht="14.25" customHeight="1">
      <c r="A248" s="113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</row>
    <row r="249" spans="1:13" ht="14.25" customHeight="1">
      <c r="A249" s="113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</row>
    <row r="250" spans="1:13" ht="14.25" customHeight="1">
      <c r="A250" s="113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</row>
    <row r="251" spans="1:13" ht="14.25" customHeight="1">
      <c r="A251" s="113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</row>
    <row r="252" spans="1:13" ht="14.25" customHeight="1">
      <c r="A252" s="113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</row>
    <row r="253" spans="1:13" ht="14.25" customHeight="1">
      <c r="A253" s="113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</row>
    <row r="254" spans="1:13" ht="14.25" customHeight="1">
      <c r="A254" s="113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</row>
    <row r="255" spans="1:13" ht="14.25" customHeight="1">
      <c r="A255" s="113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</row>
    <row r="256" spans="1:13" ht="14.25" customHeight="1">
      <c r="A256" s="113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</row>
    <row r="257" spans="1:13" ht="14.25" customHeight="1">
      <c r="A257" s="113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</row>
    <row r="258" spans="1:13" ht="14.25" customHeight="1">
      <c r="A258" s="113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</row>
    <row r="259" spans="1:13" ht="14.25" customHeight="1">
      <c r="A259" s="113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</row>
    <row r="260" spans="1:13" ht="14.25" customHeight="1">
      <c r="A260" s="113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</row>
    <row r="261" spans="1:13" ht="14.25" customHeight="1">
      <c r="A261" s="113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</row>
    <row r="262" spans="1:13" ht="14.25" customHeight="1">
      <c r="A262" s="113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</row>
    <row r="263" spans="1:13" ht="14.25" customHeight="1">
      <c r="A263" s="113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</row>
    <row r="264" spans="1:13" ht="14.25" customHeight="1">
      <c r="A264" s="113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</row>
    <row r="265" spans="1:13" ht="14.25" customHeight="1">
      <c r="A265" s="113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</row>
    <row r="266" spans="1:13" ht="14.25" customHeight="1">
      <c r="A266" s="113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</row>
    <row r="267" spans="1:13" ht="14.25" customHeight="1">
      <c r="A267" s="113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</row>
    <row r="268" spans="1:13" ht="14.25" customHeight="1">
      <c r="A268" s="113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</row>
    <row r="269" spans="1:13" ht="14.25" customHeight="1">
      <c r="A269" s="113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</row>
    <row r="270" spans="1:13" ht="14.25" customHeight="1">
      <c r="A270" s="113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</row>
    <row r="271" spans="1:13" ht="14.25" customHeight="1">
      <c r="A271" s="113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</row>
    <row r="272" spans="1:13" ht="14.25" customHeight="1">
      <c r="A272" s="113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</row>
    <row r="273" spans="1:13" ht="14.25" customHeight="1">
      <c r="A273" s="113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</row>
    <row r="274" spans="1:13" ht="14.25" customHeight="1">
      <c r="A274" s="113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</row>
    <row r="275" spans="1:13" ht="14.25" customHeight="1">
      <c r="A275" s="113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</row>
    <row r="276" spans="1:13" ht="14.25" customHeight="1">
      <c r="A276" s="113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</row>
    <row r="277" spans="1:13" ht="14.25" customHeight="1">
      <c r="A277" s="113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</row>
    <row r="278" spans="1:13" ht="14.25" customHeight="1">
      <c r="A278" s="113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</row>
    <row r="279" spans="1:13" ht="14.25" customHeight="1">
      <c r="A279" s="113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</row>
    <row r="280" spans="1:13" ht="14.25" customHeight="1">
      <c r="A280" s="113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</row>
    <row r="281" spans="1:13" ht="14.25" customHeight="1">
      <c r="A281" s="113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</row>
    <row r="282" spans="1:13" ht="14.25" customHeight="1">
      <c r="A282" s="113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</row>
    <row r="283" spans="1:13" ht="14.25" customHeight="1">
      <c r="A283" s="113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</row>
    <row r="284" spans="1:13" ht="14.25" customHeight="1">
      <c r="A284" s="113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</row>
    <row r="285" spans="1:13" ht="14.25" customHeight="1">
      <c r="A285" s="113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</row>
    <row r="286" spans="1:13" ht="14.25" customHeight="1">
      <c r="A286" s="113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</row>
    <row r="287" spans="1:13" ht="14.25" customHeight="1">
      <c r="A287" s="113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</row>
    <row r="288" spans="1:13" ht="14.25" customHeight="1">
      <c r="A288" s="113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</row>
    <row r="289" spans="1:13" ht="14.25" customHeight="1">
      <c r="A289" s="113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</row>
    <row r="290" spans="1:13" ht="14.25" customHeight="1">
      <c r="A290" s="113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</row>
    <row r="291" spans="1:13" ht="14.25" customHeight="1">
      <c r="A291" s="113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</row>
    <row r="292" spans="1:13" ht="14.25" customHeight="1">
      <c r="A292" s="113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</row>
    <row r="293" spans="1:13" ht="14.25" customHeight="1">
      <c r="A293" s="113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</row>
    <row r="294" spans="1:13" ht="14.25" customHeight="1">
      <c r="A294" s="113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</row>
    <row r="295" spans="1:13" ht="14.25" customHeight="1">
      <c r="A295" s="113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</row>
    <row r="296" spans="1:13" ht="14.25" customHeight="1">
      <c r="A296" s="113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</row>
    <row r="297" spans="1:13" ht="14.25" customHeight="1">
      <c r="A297" s="113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</row>
    <row r="298" spans="1:13" ht="14.25" customHeight="1">
      <c r="A298" s="113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</row>
    <row r="299" spans="1:13" ht="14.25" customHeight="1">
      <c r="A299" s="113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</row>
    <row r="300" spans="1:13" ht="14.25" customHeight="1">
      <c r="A300" s="113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</row>
    <row r="301" spans="1:13" ht="14.25" customHeight="1">
      <c r="A301" s="113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</row>
    <row r="302" spans="1:13" ht="14.25" customHeight="1">
      <c r="A302" s="113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</row>
    <row r="303" spans="1:13" ht="14.25" customHeight="1">
      <c r="A303" s="113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</row>
    <row r="304" spans="1:13" ht="14.25" customHeight="1">
      <c r="A304" s="113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</row>
    <row r="305" spans="1:13" ht="14.25" customHeight="1">
      <c r="A305" s="113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</row>
    <row r="306" spans="1:13" ht="14.25" customHeight="1">
      <c r="A306" s="113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</row>
    <row r="307" spans="1:13" ht="14.25" customHeight="1">
      <c r="A307" s="113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</row>
    <row r="308" spans="1:13" ht="14.25" customHeight="1">
      <c r="A308" s="113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</row>
    <row r="309" spans="1:13" ht="14.25" customHeight="1">
      <c r="A309" s="113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</row>
    <row r="310" spans="1:13" ht="14.25" customHeight="1">
      <c r="A310" s="113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</row>
    <row r="311" spans="1:13" ht="14.25" customHeight="1">
      <c r="A311" s="113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</row>
    <row r="312" spans="1:13" ht="14.25" customHeight="1">
      <c r="A312" s="113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</row>
    <row r="313" spans="1:13" ht="14.25" customHeight="1">
      <c r="A313" s="113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</row>
    <row r="314" spans="1:13" ht="14.25" customHeight="1">
      <c r="A314" s="113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</row>
    <row r="315" spans="1:13" ht="14.25" customHeight="1">
      <c r="A315" s="113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</row>
    <row r="316" spans="1:13" ht="14.25" customHeight="1">
      <c r="A316" s="113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</row>
    <row r="317" spans="1:13" ht="14.25" customHeight="1">
      <c r="A317" s="113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</row>
    <row r="318" spans="1:13" ht="14.25" customHeight="1">
      <c r="A318" s="113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</row>
    <row r="319" spans="1:13" ht="14.25" customHeight="1">
      <c r="A319" s="113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3" ht="14.25" customHeight="1">
      <c r="A320" s="113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</row>
    <row r="321" spans="1:13" ht="14.25" customHeight="1">
      <c r="A321" s="113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</row>
    <row r="322" spans="1:13" ht="14.25" customHeight="1">
      <c r="A322" s="113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</row>
    <row r="323" spans="1:13" ht="14.25" customHeight="1">
      <c r="A323" s="113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</row>
    <row r="324" spans="1:13" ht="14.25" customHeight="1">
      <c r="A324" s="113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</row>
    <row r="325" spans="1:13" ht="14.25" customHeight="1">
      <c r="A325" s="113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</row>
    <row r="326" spans="1:13" ht="14.25" customHeight="1">
      <c r="A326" s="113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</row>
    <row r="327" spans="1:13" ht="14.25" customHeight="1">
      <c r="A327" s="113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</row>
    <row r="328" spans="1:13" ht="14.25" customHeight="1">
      <c r="A328" s="113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</row>
    <row r="329" spans="1:13" ht="14.25" customHeight="1">
      <c r="A329" s="113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</row>
    <row r="330" spans="1:13" ht="14.25" customHeight="1">
      <c r="A330" s="113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</row>
    <row r="331" spans="1:13" ht="14.25" customHeight="1">
      <c r="A331" s="113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</row>
    <row r="332" spans="1:13" ht="14.25" customHeight="1">
      <c r="A332" s="113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</row>
    <row r="333" spans="1:13" ht="14.25" customHeight="1">
      <c r="A333" s="113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</row>
    <row r="334" spans="1:13" ht="14.25" customHeight="1">
      <c r="A334" s="113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</row>
    <row r="335" spans="1:13" ht="14.25" customHeight="1">
      <c r="A335" s="113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</row>
    <row r="336" spans="1:13" ht="14.25" customHeight="1">
      <c r="A336" s="113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</row>
    <row r="337" spans="1:13" ht="14.25" customHeight="1">
      <c r="A337" s="113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</row>
    <row r="338" spans="1:13" ht="14.25" customHeight="1">
      <c r="A338" s="113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</row>
    <row r="339" spans="1:13" ht="14.25" customHeight="1">
      <c r="A339" s="113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</row>
    <row r="340" spans="1:13" ht="14.25" customHeight="1">
      <c r="A340" s="113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</row>
    <row r="341" spans="1:13" ht="14.25" customHeight="1">
      <c r="A341" s="113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</row>
    <row r="342" spans="1:13" ht="14.25" customHeight="1">
      <c r="A342" s="113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</row>
    <row r="343" spans="1:13" ht="14.25" customHeight="1">
      <c r="A343" s="113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</row>
    <row r="344" spans="1:13" ht="14.25" customHeight="1">
      <c r="A344" s="113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</row>
    <row r="345" spans="1:13" ht="14.25" customHeight="1">
      <c r="A345" s="113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</row>
    <row r="346" spans="1:13" ht="14.25" customHeight="1">
      <c r="A346" s="113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</row>
    <row r="347" spans="1:13" ht="14.25" customHeight="1">
      <c r="A347" s="113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</row>
    <row r="348" spans="1:13" ht="14.25" customHeight="1">
      <c r="A348" s="113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</row>
    <row r="349" spans="1:13" ht="14.25" customHeight="1">
      <c r="A349" s="113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</row>
    <row r="350" spans="1:13" ht="14.25" customHeight="1">
      <c r="A350" s="113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</row>
    <row r="351" spans="1:13" ht="14.25" customHeight="1">
      <c r="A351" s="113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</row>
    <row r="352" spans="1:13" ht="14.25" customHeight="1">
      <c r="A352" s="113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</row>
    <row r="353" spans="1:13" ht="14.25" customHeight="1">
      <c r="A353" s="113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</row>
    <row r="354" spans="1:13" ht="14.25" customHeight="1">
      <c r="A354" s="113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</row>
    <row r="355" spans="1:13" ht="14.25" customHeight="1">
      <c r="A355" s="113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</row>
    <row r="356" spans="1:13" ht="14.25" customHeight="1">
      <c r="A356" s="113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</row>
    <row r="357" spans="1:13" ht="14.25" customHeight="1">
      <c r="A357" s="113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</row>
    <row r="358" spans="1:13" ht="14.25" customHeight="1">
      <c r="A358" s="113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</row>
    <row r="359" spans="1:13" ht="14.25" customHeight="1">
      <c r="A359" s="113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</row>
    <row r="360" spans="1:13" ht="14.25" customHeight="1">
      <c r="A360" s="113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</row>
    <row r="361" spans="1:13" ht="14.25" customHeight="1">
      <c r="A361" s="113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</row>
    <row r="362" spans="1:13" ht="14.25" customHeight="1">
      <c r="A362" s="113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</row>
    <row r="363" spans="1:13" ht="14.25" customHeight="1">
      <c r="A363" s="113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</row>
    <row r="364" spans="1:13" ht="14.25" customHeight="1">
      <c r="A364" s="113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</row>
    <row r="365" spans="1:13" ht="14.25" customHeight="1">
      <c r="A365" s="113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</row>
    <row r="366" spans="1:13" ht="14.25" customHeight="1">
      <c r="A366" s="113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</row>
    <row r="367" spans="1:13" ht="14.25" customHeight="1">
      <c r="A367" s="113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</row>
    <row r="368" spans="1:13" ht="14.25" customHeight="1">
      <c r="A368" s="113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</row>
    <row r="369" spans="1:13" ht="14.25" customHeight="1">
      <c r="A369" s="113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</row>
    <row r="370" spans="1:13" ht="14.25" customHeight="1">
      <c r="A370" s="113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</row>
    <row r="371" spans="1:13" ht="14.25" customHeight="1">
      <c r="A371" s="113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</row>
    <row r="372" spans="1:13" ht="14.25" customHeight="1">
      <c r="A372" s="113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</row>
    <row r="373" spans="1:13" ht="14.25" customHeight="1">
      <c r="A373" s="113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</row>
    <row r="374" spans="1:13" ht="14.25" customHeight="1">
      <c r="A374" s="113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</row>
    <row r="375" spans="1:13" ht="14.25" customHeight="1">
      <c r="A375" s="113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</row>
    <row r="376" spans="1:13" ht="14.25" customHeight="1">
      <c r="A376" s="113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</row>
    <row r="377" spans="1:13" ht="14.25" customHeight="1">
      <c r="A377" s="113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</row>
    <row r="378" spans="1:13" ht="15.75" customHeight="1"/>
    <row r="379" spans="1:13" ht="15.75" customHeight="1"/>
    <row r="380" spans="1:13" ht="15.75" customHeight="1"/>
    <row r="381" spans="1:13" ht="15.75" customHeight="1"/>
    <row r="382" spans="1:13" ht="15.75" customHeight="1"/>
    <row r="383" spans="1:13" ht="15.75" customHeight="1"/>
    <row r="384" spans="1:1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sortState xmlns:xlrd2="http://schemas.microsoft.com/office/spreadsheetml/2017/richdata2" ref="F88:O169">
    <sortCondition ref="K88:K169"/>
    <sortCondition descending="1" ref="N88:N169"/>
    <sortCondition descending="1" ref="O88:O169"/>
  </sortState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1000"/>
  <sheetViews>
    <sheetView tabSelected="1" workbookViewId="0">
      <pane ySplit="1" topLeftCell="A2" activePane="bottomLeft" state="frozen"/>
      <selection pane="bottomLeft" activeCell="F9" sqref="F9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7" ht="14.25" customHeight="1">
      <c r="A1" s="86"/>
      <c r="B1" s="57" t="s">
        <v>8</v>
      </c>
      <c r="C1" s="57" t="s">
        <v>16</v>
      </c>
      <c r="D1" s="57" t="s">
        <v>19</v>
      </c>
      <c r="E1" s="57" t="s">
        <v>24</v>
      </c>
      <c r="F1" s="57" t="s">
        <v>27</v>
      </c>
      <c r="G1" s="57" t="s">
        <v>30</v>
      </c>
      <c r="H1" s="57" t="s">
        <v>33</v>
      </c>
      <c r="I1" s="57" t="s">
        <v>36</v>
      </c>
      <c r="J1" s="57" t="s">
        <v>39</v>
      </c>
      <c r="K1" s="57" t="s">
        <v>42</v>
      </c>
      <c r="L1" s="57" t="s">
        <v>45</v>
      </c>
      <c r="M1" s="57" t="s">
        <v>48</v>
      </c>
      <c r="N1" s="57" t="s">
        <v>51</v>
      </c>
      <c r="O1" s="57" t="s">
        <v>54</v>
      </c>
      <c r="P1" s="57" t="s">
        <v>57</v>
      </c>
      <c r="Q1" s="57" t="s">
        <v>60</v>
      </c>
      <c r="R1" s="57" t="s">
        <v>63</v>
      </c>
      <c r="S1" s="57" t="s">
        <v>66</v>
      </c>
      <c r="T1" s="57" t="s">
        <v>11</v>
      </c>
      <c r="U1" s="57" t="s">
        <v>71</v>
      </c>
      <c r="V1" s="57" t="s">
        <v>74</v>
      </c>
      <c r="W1" s="57" t="s">
        <v>77</v>
      </c>
      <c r="X1" s="57" t="s">
        <v>80</v>
      </c>
      <c r="Y1" s="57" t="s">
        <v>83</v>
      </c>
      <c r="Z1" s="86" t="s">
        <v>748</v>
      </c>
      <c r="AA1" s="134"/>
    </row>
    <row r="2" spans="1:27" ht="14.25" customHeight="1">
      <c r="A2" s="56" t="s">
        <v>749</v>
      </c>
      <c r="B2" s="7">
        <f>+'100- All'!B169</f>
        <v>1</v>
      </c>
      <c r="C2" s="7">
        <f>+'100- All'!C169</f>
        <v>0</v>
      </c>
      <c r="D2" s="7">
        <f>+'100- All'!D169</f>
        <v>0</v>
      </c>
      <c r="E2" s="7">
        <f>+'100- All'!E169</f>
        <v>0</v>
      </c>
      <c r="F2" s="7">
        <f>+'100- All'!F169</f>
        <v>19</v>
      </c>
      <c r="G2" s="7">
        <f>+'100- All'!G169</f>
        <v>16</v>
      </c>
      <c r="H2" s="7">
        <f>+'100- All'!H169</f>
        <v>0</v>
      </c>
      <c r="I2" s="7">
        <f>+'100- All'!I169</f>
        <v>0</v>
      </c>
      <c r="J2" s="7">
        <f>+'100- All'!J169</f>
        <v>0</v>
      </c>
      <c r="K2" s="7">
        <f>+'100- All'!K169</f>
        <v>0</v>
      </c>
      <c r="L2" s="7">
        <f>+'100- All'!L169</f>
        <v>0</v>
      </c>
      <c r="M2" s="7">
        <f>+'100- All'!M169</f>
        <v>0</v>
      </c>
      <c r="N2" s="7">
        <f>+'100- All'!N169</f>
        <v>0</v>
      </c>
      <c r="O2" s="7">
        <f>+'100- All'!O169</f>
        <v>3</v>
      </c>
      <c r="P2" s="7">
        <f>+'100- All'!P169</f>
        <v>0</v>
      </c>
      <c r="Q2" s="7">
        <f>+'100- All'!Q169</f>
        <v>0</v>
      </c>
      <c r="R2" s="7">
        <f>+'100- All'!R169</f>
        <v>0</v>
      </c>
      <c r="S2" s="7">
        <f>+'100- All'!S169</f>
        <v>0</v>
      </c>
      <c r="T2" s="7">
        <f>+'100- All'!T169</f>
        <v>0</v>
      </c>
      <c r="U2" s="7">
        <f>+'100- All'!U169</f>
        <v>0</v>
      </c>
      <c r="V2" s="7">
        <f>+'100- All'!V169</f>
        <v>0</v>
      </c>
      <c r="W2" s="7">
        <f>+'100- All'!W169</f>
        <v>0</v>
      </c>
      <c r="X2" s="7">
        <f>+'100- All'!X169</f>
        <v>0</v>
      </c>
      <c r="Y2" s="7">
        <f>+'100- All'!Y169</f>
        <v>0</v>
      </c>
      <c r="Z2" s="88">
        <f t="shared" ref="Z2:Z15" si="0">SUM(B2:Y2)</f>
        <v>39</v>
      </c>
    </row>
    <row r="3" spans="1:27" ht="14.25" customHeight="1">
      <c r="A3" s="56" t="s">
        <v>750</v>
      </c>
      <c r="B3" s="7">
        <f>'200-H'!B36</f>
        <v>0</v>
      </c>
      <c r="C3" s="7">
        <f>'200-H'!C36</f>
        <v>1</v>
      </c>
      <c r="D3" s="7">
        <f>'200-H'!D36</f>
        <v>0</v>
      </c>
      <c r="E3" s="7">
        <f>'200-H'!E36</f>
        <v>2</v>
      </c>
      <c r="F3" s="7">
        <f>'200-H'!F36</f>
        <v>23</v>
      </c>
      <c r="G3" s="7">
        <f>'200-H'!G36</f>
        <v>0</v>
      </c>
      <c r="H3" s="7">
        <f>'200-H'!H36</f>
        <v>6</v>
      </c>
      <c r="I3" s="7">
        <f>'200-H'!I36</f>
        <v>0</v>
      </c>
      <c r="J3" s="7">
        <f>'200-H'!J36</f>
        <v>0</v>
      </c>
      <c r="K3" s="7">
        <f>'200-H'!K36</f>
        <v>0</v>
      </c>
      <c r="L3" s="7">
        <f>'200-H'!L36</f>
        <v>0</v>
      </c>
      <c r="M3" s="7">
        <f>'200-H'!M36</f>
        <v>0</v>
      </c>
      <c r="N3" s="7">
        <f>'200-H'!N36</f>
        <v>0</v>
      </c>
      <c r="O3" s="7">
        <f>'200-H'!O36</f>
        <v>7</v>
      </c>
      <c r="P3" s="7">
        <f>'200-H'!P36</f>
        <v>0</v>
      </c>
      <c r="Q3" s="7">
        <f>'200-H'!Q36</f>
        <v>0</v>
      </c>
      <c r="R3" s="7">
        <f>'200-H'!R36</f>
        <v>0</v>
      </c>
      <c r="S3" s="7">
        <f>'200-H'!S36</f>
        <v>0</v>
      </c>
      <c r="T3" s="7">
        <f>'200-H'!T36</f>
        <v>0</v>
      </c>
      <c r="U3" s="7">
        <f>'200-H'!U36</f>
        <v>0</v>
      </c>
      <c r="V3" s="7">
        <f>'200-H'!V36</f>
        <v>0</v>
      </c>
      <c r="W3" s="7">
        <f>'200-H'!W36</f>
        <v>0</v>
      </c>
      <c r="X3" s="7">
        <f>'200-H'!X36</f>
        <v>0</v>
      </c>
      <c r="Y3" s="7">
        <f>'200-H'!Y36</f>
        <v>0</v>
      </c>
      <c r="Z3" s="88">
        <f t="shared" si="0"/>
        <v>39</v>
      </c>
    </row>
    <row r="4" spans="1:27" ht="14.25" customHeight="1">
      <c r="A4" s="7" t="s">
        <v>751</v>
      </c>
      <c r="B4" s="7">
        <f>+'200 - All'!B144</f>
        <v>4</v>
      </c>
      <c r="C4" s="7">
        <f>+'200 - All'!C144</f>
        <v>0</v>
      </c>
      <c r="D4" s="7">
        <f>+'200 - All'!D144</f>
        <v>0</v>
      </c>
      <c r="E4" s="7">
        <f>+'200 - All'!E144</f>
        <v>0</v>
      </c>
      <c r="F4" s="7">
        <f>+'200 - All'!F144</f>
        <v>11</v>
      </c>
      <c r="G4" s="7">
        <f>+'200 - All'!G144</f>
        <v>8</v>
      </c>
      <c r="H4" s="7">
        <f>+'200 - All'!H144</f>
        <v>0</v>
      </c>
      <c r="I4" s="7">
        <f>+'200 - All'!I144</f>
        <v>0</v>
      </c>
      <c r="J4" s="7">
        <f>+'200 - All'!J144</f>
        <v>0</v>
      </c>
      <c r="K4" s="7">
        <f>+'200 - All'!K144</f>
        <v>0</v>
      </c>
      <c r="L4" s="7">
        <f>+'200 - All'!L144</f>
        <v>0</v>
      </c>
      <c r="M4" s="7">
        <f>+'200 - All'!M144</f>
        <v>0</v>
      </c>
      <c r="N4" s="7">
        <f>+'200 - All'!N144</f>
        <v>0</v>
      </c>
      <c r="O4" s="7">
        <f>+'200 - All'!O144</f>
        <v>14</v>
      </c>
      <c r="P4" s="7">
        <f>+'200 - All'!P144</f>
        <v>2</v>
      </c>
      <c r="Q4" s="7">
        <f>+'200 - All'!Q144</f>
        <v>0</v>
      </c>
      <c r="R4" s="7">
        <f>+'200 - All'!R144</f>
        <v>0</v>
      </c>
      <c r="S4" s="7">
        <f>+'200 - All'!S144</f>
        <v>0</v>
      </c>
      <c r="T4" s="7">
        <f>+'200 - All'!T144</f>
        <v>0</v>
      </c>
      <c r="U4" s="7">
        <f>+'200 - All'!U144</f>
        <v>0</v>
      </c>
      <c r="V4" s="7">
        <f>+'200 - All'!V144</f>
        <v>0</v>
      </c>
      <c r="W4" s="7">
        <f>+'200 - All'!W144</f>
        <v>0</v>
      </c>
      <c r="X4" s="7">
        <f>+'200 - All'!X144</f>
        <v>0</v>
      </c>
      <c r="Y4" s="7">
        <f>+'200 - All'!Y144</f>
        <v>0</v>
      </c>
      <c r="Z4" s="88">
        <f t="shared" si="0"/>
        <v>39</v>
      </c>
    </row>
    <row r="5" spans="1:27" ht="14.25" customHeight="1">
      <c r="A5" s="7" t="s">
        <v>752</v>
      </c>
      <c r="B5" s="7">
        <f>+'400 - All'!B109</f>
        <v>0</v>
      </c>
      <c r="C5" s="7">
        <f>+'400 - All'!C109</f>
        <v>0</v>
      </c>
      <c r="D5" s="7">
        <f>+'400 - All'!D109</f>
        <v>0</v>
      </c>
      <c r="E5" s="7">
        <f>+'400 - All'!E109</f>
        <v>0</v>
      </c>
      <c r="F5" s="7">
        <f>+'400 - All'!F109</f>
        <v>25</v>
      </c>
      <c r="G5" s="7">
        <f>+'400 - All'!G109</f>
        <v>0</v>
      </c>
      <c r="H5" s="7">
        <f>+'400 - All'!H109</f>
        <v>0</v>
      </c>
      <c r="I5" s="7">
        <f>+'400 - All'!I109</f>
        <v>0</v>
      </c>
      <c r="J5" s="7">
        <f>+'400 - All'!J109</f>
        <v>0</v>
      </c>
      <c r="K5" s="7">
        <f>+'400 - All'!K109</f>
        <v>0</v>
      </c>
      <c r="L5" s="7">
        <f>+'400 - All'!L109</f>
        <v>0</v>
      </c>
      <c r="M5" s="7">
        <f>+'400 - All'!M109</f>
        <v>0</v>
      </c>
      <c r="N5" s="7">
        <f>+'400 - All'!N109</f>
        <v>0</v>
      </c>
      <c r="O5" s="7">
        <f>+'400 - All'!O109</f>
        <v>0</v>
      </c>
      <c r="P5" s="7">
        <f>+'400 - All'!P109</f>
        <v>9</v>
      </c>
      <c r="Q5" s="7">
        <f>+'400 - All'!Q109</f>
        <v>0</v>
      </c>
      <c r="R5" s="7">
        <f>+'400 - All'!R109</f>
        <v>0</v>
      </c>
      <c r="S5" s="7">
        <f>+'400 - All'!S109</f>
        <v>0</v>
      </c>
      <c r="T5" s="7">
        <f>+'400 - All'!T109</f>
        <v>5</v>
      </c>
      <c r="U5" s="7">
        <f>+'400 - All'!U109</f>
        <v>0</v>
      </c>
      <c r="V5" s="7">
        <f>+'400 - All'!V109</f>
        <v>0</v>
      </c>
      <c r="W5" s="7">
        <f>+'400 - All'!W109</f>
        <v>0</v>
      </c>
      <c r="X5" s="7">
        <f>+'400 - All'!X109</f>
        <v>0</v>
      </c>
      <c r="Y5" s="7">
        <f>+'400 - All'!Y109</f>
        <v>0</v>
      </c>
      <c r="Z5" s="88">
        <f t="shared" si="0"/>
        <v>39</v>
      </c>
    </row>
    <row r="6" spans="1:27" ht="14.25" customHeight="1">
      <c r="A6" s="7" t="s">
        <v>753</v>
      </c>
      <c r="B6" s="7">
        <f>+'800 - ALL'!B50</f>
        <v>1</v>
      </c>
      <c r="C6" s="7">
        <f>+'800 - ALL'!C50</f>
        <v>4</v>
      </c>
      <c r="D6" s="7">
        <f>+'800 - ALL'!D50</f>
        <v>0</v>
      </c>
      <c r="E6" s="7">
        <f>+'800 - ALL'!E50</f>
        <v>2</v>
      </c>
      <c r="F6" s="7">
        <f>+'800 - ALL'!F50</f>
        <v>17</v>
      </c>
      <c r="G6" s="7">
        <f>+'800 - ALL'!G50</f>
        <v>0</v>
      </c>
      <c r="H6" s="7">
        <f>+'800 - ALL'!H50</f>
        <v>0</v>
      </c>
      <c r="I6" s="7">
        <f>+'800 - ALL'!I50</f>
        <v>0</v>
      </c>
      <c r="J6" s="7">
        <f>+'800 - ALL'!J50</f>
        <v>0</v>
      </c>
      <c r="K6" s="7">
        <f>+'800 - ALL'!K50</f>
        <v>0</v>
      </c>
      <c r="L6" s="7">
        <f>+'800 - ALL'!L50</f>
        <v>0</v>
      </c>
      <c r="M6" s="7">
        <f>+'800 - ALL'!M50</f>
        <v>0</v>
      </c>
      <c r="N6" s="7">
        <f>+'800 - ALL'!N50</f>
        <v>0</v>
      </c>
      <c r="O6" s="7">
        <f>+'800 - ALL'!O50</f>
        <v>5</v>
      </c>
      <c r="P6" s="7">
        <f>+'800 - ALL'!P50</f>
        <v>0</v>
      </c>
      <c r="Q6" s="7">
        <f>+'800 - ALL'!Q50</f>
        <v>0</v>
      </c>
      <c r="R6" s="7">
        <f>+'800 - ALL'!R50</f>
        <v>0</v>
      </c>
      <c r="S6" s="7">
        <f>+'800 - ALL'!S50</f>
        <v>0</v>
      </c>
      <c r="T6" s="7">
        <f>+'800 - ALL'!T50</f>
        <v>10</v>
      </c>
      <c r="U6" s="7">
        <f>+'800 - ALL'!U50</f>
        <v>0</v>
      </c>
      <c r="V6" s="7">
        <f>+'800 - ALL'!V50</f>
        <v>0</v>
      </c>
      <c r="W6" s="7">
        <f>+'800 - ALL'!W50</f>
        <v>0</v>
      </c>
      <c r="X6" s="7">
        <f>+'800 - ALL'!X50</f>
        <v>0</v>
      </c>
      <c r="Y6" s="7">
        <f>+'800 - ALL'!Y50</f>
        <v>0</v>
      </c>
      <c r="Z6" s="88">
        <f t="shared" si="0"/>
        <v>39</v>
      </c>
    </row>
    <row r="7" spans="1:27" ht="14.25" customHeight="1">
      <c r="A7" s="7" t="s">
        <v>754</v>
      </c>
      <c r="B7" s="7">
        <f>+'1600mm - ALL'!B46</f>
        <v>0</v>
      </c>
      <c r="C7" s="7">
        <f>+'1600mm - ALL'!C46</f>
        <v>0</v>
      </c>
      <c r="D7" s="7">
        <f>+'1600mm - ALL'!D46</f>
        <v>0</v>
      </c>
      <c r="E7" s="7">
        <f>+'1600mm - ALL'!E46</f>
        <v>0</v>
      </c>
      <c r="F7" s="7">
        <f>+'1600mm - ALL'!F46</f>
        <v>24</v>
      </c>
      <c r="G7" s="7">
        <f>+'1600mm - ALL'!G46</f>
        <v>1</v>
      </c>
      <c r="H7" s="7">
        <f>+'1600mm - ALL'!H46</f>
        <v>0</v>
      </c>
      <c r="I7" s="7">
        <f>+'1600mm - ALL'!I46</f>
        <v>0</v>
      </c>
      <c r="J7" s="7">
        <f>+'1600mm - ALL'!J46</f>
        <v>0</v>
      </c>
      <c r="K7" s="7">
        <f>+'1600mm - ALL'!K46</f>
        <v>0</v>
      </c>
      <c r="L7" s="7">
        <f>+'1600mm - ALL'!L46</f>
        <v>0</v>
      </c>
      <c r="M7" s="7">
        <f>+'1600mm - ALL'!M46</f>
        <v>0</v>
      </c>
      <c r="N7" s="7">
        <f>+'1600mm - ALL'!N46</f>
        <v>0</v>
      </c>
      <c r="O7" s="7">
        <f>+'1600mm - ALL'!O46</f>
        <v>9</v>
      </c>
      <c r="P7" s="7">
        <f>+'1600mm - ALL'!P46</f>
        <v>0</v>
      </c>
      <c r="Q7" s="7">
        <f>+'1600mm - ALL'!Q46</f>
        <v>0</v>
      </c>
      <c r="R7" s="7">
        <f>+'1600mm - ALL'!R46</f>
        <v>0</v>
      </c>
      <c r="S7" s="7">
        <f>+'1600mm - ALL'!S46</f>
        <v>0</v>
      </c>
      <c r="T7" s="7">
        <f>+'1600mm - ALL'!T46</f>
        <v>0</v>
      </c>
      <c r="U7" s="7">
        <f>+'1600mm - ALL'!U46</f>
        <v>0</v>
      </c>
      <c r="V7" s="7">
        <f>+'1600mm - ALL'!V46</f>
        <v>0</v>
      </c>
      <c r="W7" s="7">
        <f>+'1600mm - ALL'!W46</f>
        <v>0</v>
      </c>
      <c r="X7" s="7">
        <f>+'1600mm - ALL'!X46</f>
        <v>0</v>
      </c>
      <c r="Y7" s="7">
        <f>+'1600mm - ALL'!Y46</f>
        <v>0</v>
      </c>
      <c r="Z7" s="88">
        <f t="shared" si="0"/>
        <v>34</v>
      </c>
    </row>
    <row r="8" spans="1:27" ht="14.25" customHeight="1">
      <c r="A8" s="7" t="s">
        <v>755</v>
      </c>
      <c r="B8" s="7">
        <f>+'3200-ALL'!B25</f>
        <v>0</v>
      </c>
      <c r="C8" s="7">
        <f>+'3200-ALL'!C25</f>
        <v>0</v>
      </c>
      <c r="D8" s="7">
        <f>+'3200-ALL'!D25</f>
        <v>0</v>
      </c>
      <c r="E8" s="7">
        <f>+'3200-ALL'!E25</f>
        <v>0</v>
      </c>
      <c r="F8" s="7">
        <f>+'3200-ALL'!F25</f>
        <v>0</v>
      </c>
      <c r="G8" s="7">
        <f>+'3200-ALL'!G25</f>
        <v>0</v>
      </c>
      <c r="H8" s="7">
        <f>+'3200-ALL'!H25</f>
        <v>0</v>
      </c>
      <c r="I8" s="7">
        <f>+'3200-ALL'!I25</f>
        <v>0</v>
      </c>
      <c r="J8" s="7">
        <f>+'3200-ALL'!J25</f>
        <v>0</v>
      </c>
      <c r="K8" s="7">
        <f>+'3200-ALL'!K25</f>
        <v>0</v>
      </c>
      <c r="L8" s="7">
        <f>+'3200-ALL'!L25</f>
        <v>0</v>
      </c>
      <c r="M8" s="7">
        <f>+'3200-ALL'!M25</f>
        <v>0</v>
      </c>
      <c r="N8" s="7">
        <f>+'3200-ALL'!N25</f>
        <v>0</v>
      </c>
      <c r="O8" s="7">
        <f>+'3200-ALL'!O25</f>
        <v>10</v>
      </c>
      <c r="P8" s="7">
        <f>+'3200-ALL'!P25</f>
        <v>0</v>
      </c>
      <c r="Q8" s="7">
        <f>+'3200-ALL'!Q25</f>
        <v>0</v>
      </c>
      <c r="R8" s="7">
        <f>+'3200-ALL'!R25</f>
        <v>0</v>
      </c>
      <c r="S8" s="7">
        <f>+'3200-ALL'!S25</f>
        <v>0</v>
      </c>
      <c r="T8" s="7">
        <f>+'3200-ALL'!T25</f>
        <v>0</v>
      </c>
      <c r="U8" s="7">
        <f>+'3200-ALL'!U25</f>
        <v>0</v>
      </c>
      <c r="V8" s="7">
        <f>+'3200-ALL'!V25</f>
        <v>0</v>
      </c>
      <c r="W8" s="7">
        <f>+'3200-ALL'!W25</f>
        <v>0</v>
      </c>
      <c r="X8" s="7">
        <f>+'3200-ALL'!X25</f>
        <v>0</v>
      </c>
      <c r="Y8" s="7">
        <f>+'3200-ALL'!Y25</f>
        <v>0</v>
      </c>
      <c r="Z8" s="88">
        <f t="shared" si="0"/>
        <v>10</v>
      </c>
    </row>
    <row r="9" spans="1:27" ht="14.25" customHeight="1">
      <c r="A9" s="7" t="s">
        <v>756</v>
      </c>
      <c r="B9" s="7">
        <f>+'4X800r'!B19</f>
        <v>0</v>
      </c>
      <c r="C9" s="7">
        <f>+'4X800r'!C19</f>
        <v>0</v>
      </c>
      <c r="D9" s="7">
        <f>+'4X800r'!D19</f>
        <v>0</v>
      </c>
      <c r="E9" s="7">
        <f>+'4X800r'!E19</f>
        <v>0</v>
      </c>
      <c r="F9" s="7">
        <f>+'4X800r'!F19</f>
        <v>10</v>
      </c>
      <c r="G9" s="7">
        <f>+'4X800r'!G19</f>
        <v>0</v>
      </c>
      <c r="H9" s="7">
        <f>+'4X800r'!H19</f>
        <v>0</v>
      </c>
      <c r="I9" s="7">
        <f>+'4X800r'!I19</f>
        <v>0</v>
      </c>
      <c r="J9" s="7">
        <f>+'4X800r'!J19</f>
        <v>0</v>
      </c>
      <c r="K9" s="7">
        <f>+'4X800r'!K19</f>
        <v>0</v>
      </c>
      <c r="L9" s="7">
        <f>+'4X800r'!L19</f>
        <v>0</v>
      </c>
      <c r="M9" s="7">
        <f>+'4X800r'!M19</f>
        <v>0</v>
      </c>
      <c r="N9" s="7">
        <f>+'4X800r'!N19</f>
        <v>0</v>
      </c>
      <c r="O9" s="7">
        <f>+'4X800r'!O19</f>
        <v>0</v>
      </c>
      <c r="P9" s="7">
        <f>+'4X800r'!P19</f>
        <v>0</v>
      </c>
      <c r="Q9" s="7">
        <f>+'4X800r'!Q19</f>
        <v>0</v>
      </c>
      <c r="R9" s="7">
        <f>+'4X800r'!R19</f>
        <v>0</v>
      </c>
      <c r="S9" s="7">
        <f>+'4X800r'!S19</f>
        <v>0</v>
      </c>
      <c r="T9" s="7">
        <f>+'4X800r'!T19</f>
        <v>0</v>
      </c>
      <c r="U9" s="7">
        <f>+'4X800r'!U19</f>
        <v>0</v>
      </c>
      <c r="V9" s="7">
        <f>+'4X800r'!V19</f>
        <v>0</v>
      </c>
      <c r="W9" s="7">
        <f>+'4X800r'!W19</f>
        <v>0</v>
      </c>
      <c r="X9" s="7">
        <f>+'4X800r'!X19</f>
        <v>0</v>
      </c>
      <c r="Y9" s="7">
        <f>+'4X800r'!Y19</f>
        <v>0</v>
      </c>
      <c r="Z9" s="88">
        <f t="shared" si="0"/>
        <v>10</v>
      </c>
    </row>
    <row r="10" spans="1:27" ht="14.25" customHeight="1">
      <c r="A10" s="7" t="s">
        <v>757</v>
      </c>
      <c r="B10" s="7">
        <f>+'4x100 - ALL'!B51</f>
        <v>4</v>
      </c>
      <c r="C10" s="7">
        <f>+'4x100 - ALL'!C51</f>
        <v>5</v>
      </c>
      <c r="D10" s="7">
        <f>+'4x100 - ALL'!D51</f>
        <v>0</v>
      </c>
      <c r="E10" s="7">
        <f>+'4x100 - ALL'!E51</f>
        <v>3</v>
      </c>
      <c r="F10" s="7">
        <f>+'4x100 - ALL'!F51</f>
        <v>10</v>
      </c>
      <c r="G10" s="7">
        <f>+'4x100 - ALL'!G51</f>
        <v>8</v>
      </c>
      <c r="H10" s="7">
        <f>+'4x100 - ALL'!H51</f>
        <v>2</v>
      </c>
      <c r="I10" s="7">
        <f>+'4x100 - ALL'!I51</f>
        <v>0</v>
      </c>
      <c r="J10" s="7">
        <f>+'4x100 - ALL'!J51</f>
        <v>0</v>
      </c>
      <c r="K10" s="7">
        <f>+'4x100 - ALL'!K51</f>
        <v>0</v>
      </c>
      <c r="L10" s="7">
        <f>+'4x100 - ALL'!L51</f>
        <v>0</v>
      </c>
      <c r="M10" s="7">
        <f>+'4x100 - ALL'!M51</f>
        <v>0</v>
      </c>
      <c r="N10" s="7">
        <f>+'4x100 - ALL'!N51</f>
        <v>0</v>
      </c>
      <c r="O10" s="7">
        <f>+'4x100 - ALL'!O51</f>
        <v>6</v>
      </c>
      <c r="P10" s="7">
        <f>+'4x100 - ALL'!P51</f>
        <v>1</v>
      </c>
      <c r="Q10" s="7">
        <f>+'4x100 - ALL'!Q51</f>
        <v>0</v>
      </c>
      <c r="R10" s="7">
        <f>+'4x100 - ALL'!R51</f>
        <v>0</v>
      </c>
      <c r="S10" s="7">
        <f>+'4x100 - ALL'!S51</f>
        <v>0</v>
      </c>
      <c r="T10" s="7">
        <f>+'4x100 - ALL'!T51</f>
        <v>0</v>
      </c>
      <c r="U10" s="7">
        <f>+'4x100 - ALL'!U51</f>
        <v>0</v>
      </c>
      <c r="V10" s="7">
        <f>+'4x100 - ALL'!V51</f>
        <v>0</v>
      </c>
      <c r="W10" s="7">
        <f>+'4x100 - ALL'!W51</f>
        <v>0</v>
      </c>
      <c r="X10" s="7">
        <f>+'4x100 - ALL'!X51</f>
        <v>0</v>
      </c>
      <c r="Y10" s="7">
        <f>+'4x100 - ALL'!Y51</f>
        <v>0</v>
      </c>
      <c r="Z10" s="88">
        <f t="shared" si="0"/>
        <v>39</v>
      </c>
    </row>
    <row r="11" spans="1:27" ht="14.25" customHeight="1">
      <c r="A11" s="7" t="s">
        <v>758</v>
      </c>
      <c r="B11" s="7">
        <f>+'4x400 - ALL'!B31</f>
        <v>6</v>
      </c>
      <c r="C11" s="7">
        <f>+'4x400 - ALL'!C31</f>
        <v>5</v>
      </c>
      <c r="D11" s="7">
        <f>+'4x400 - ALL'!D31</f>
        <v>0</v>
      </c>
      <c r="E11" s="7">
        <f>+'4x400 - ALL'!E31</f>
        <v>0</v>
      </c>
      <c r="F11" s="7">
        <f>+'4x400 - ALL'!F31</f>
        <v>8</v>
      </c>
      <c r="G11" s="7">
        <f>+'4x400 - ALL'!G31</f>
        <v>10</v>
      </c>
      <c r="H11" s="7">
        <f>+'4x400 - ALL'!H31</f>
        <v>0</v>
      </c>
      <c r="I11" s="7">
        <f>+'4x400 - ALL'!I31</f>
        <v>0</v>
      </c>
      <c r="J11" s="7">
        <f>+'4x400 - ALL'!J31</f>
        <v>0</v>
      </c>
      <c r="K11" s="7">
        <f>+'4x400 - ALL'!K31</f>
        <v>0</v>
      </c>
      <c r="L11" s="7">
        <f>+'4x400 - ALL'!L31</f>
        <v>0</v>
      </c>
      <c r="M11" s="7">
        <f>+'4x400 - ALL'!M31</f>
        <v>0</v>
      </c>
      <c r="N11" s="7">
        <f>+'4x400 - ALL'!N31</f>
        <v>0</v>
      </c>
      <c r="O11" s="7">
        <f>+'4x400 - ALL'!O31</f>
        <v>0</v>
      </c>
      <c r="P11" s="7">
        <f>+'4x400 - ALL'!P31</f>
        <v>0</v>
      </c>
      <c r="Q11" s="7">
        <f>+'4x400 - ALL'!Q31</f>
        <v>0</v>
      </c>
      <c r="R11" s="7">
        <f>+'4x400 - ALL'!R31</f>
        <v>0</v>
      </c>
      <c r="S11" s="7">
        <f>+'4x400 - ALL'!S31</f>
        <v>0</v>
      </c>
      <c r="T11" s="7">
        <f>+'4x400 - ALL'!T31</f>
        <v>0</v>
      </c>
      <c r="U11" s="7">
        <f>+'4x400 - ALL'!U31</f>
        <v>0</v>
      </c>
      <c r="V11" s="7">
        <f>+'4x400 - ALL'!V31</f>
        <v>0</v>
      </c>
      <c r="W11" s="7">
        <f>+'4x400 - ALL'!W31</f>
        <v>0</v>
      </c>
      <c r="X11" s="7">
        <f>+'4x400 - ALL'!X31</f>
        <v>0</v>
      </c>
      <c r="Y11" s="7">
        <f>+'4x400 - ALL'!Y31</f>
        <v>0</v>
      </c>
      <c r="Z11" s="88">
        <f t="shared" si="0"/>
        <v>29</v>
      </c>
    </row>
    <row r="12" spans="1:27" ht="14.25" customHeight="1">
      <c r="A12" s="7" t="s">
        <v>759</v>
      </c>
      <c r="B12" s="7">
        <f>+'SHOT PUT'!B84</f>
        <v>0</v>
      </c>
      <c r="C12" s="7">
        <f>+'SHOT PUT'!C84</f>
        <v>0</v>
      </c>
      <c r="D12" s="7">
        <f>+'SHOT PUT'!D84</f>
        <v>0</v>
      </c>
      <c r="E12" s="7">
        <f>+'SHOT PUT'!E84</f>
        <v>0</v>
      </c>
      <c r="F12" s="7">
        <f>+'SHOT PUT'!F84</f>
        <v>6</v>
      </c>
      <c r="G12" s="7">
        <f>+'SHOT PUT'!G84</f>
        <v>0</v>
      </c>
      <c r="H12" s="7">
        <f>+'SHOT PUT'!H84</f>
        <v>11</v>
      </c>
      <c r="I12" s="7">
        <f>+'SHOT PUT'!I84</f>
        <v>0</v>
      </c>
      <c r="J12" s="7">
        <f>+'SHOT PUT'!J84</f>
        <v>0</v>
      </c>
      <c r="K12" s="7">
        <f>+'SHOT PUT'!K84</f>
        <v>3</v>
      </c>
      <c r="L12" s="7">
        <f>+'SHOT PUT'!L84</f>
        <v>0</v>
      </c>
      <c r="M12" s="7">
        <f>+'SHOT PUT'!M84</f>
        <v>0</v>
      </c>
      <c r="N12" s="7">
        <f>+'SHOT PUT'!N84</f>
        <v>0</v>
      </c>
      <c r="O12" s="7">
        <f>+'SHOT PUT'!O84</f>
        <v>15</v>
      </c>
      <c r="P12" s="7">
        <f>+'SHOT PUT'!P84</f>
        <v>0</v>
      </c>
      <c r="Q12" s="7">
        <f>+'SHOT PUT'!Q84</f>
        <v>0</v>
      </c>
      <c r="R12" s="7">
        <f>+'SHOT PUT'!R84</f>
        <v>0</v>
      </c>
      <c r="S12" s="7">
        <f>+'SHOT PUT'!S84</f>
        <v>0</v>
      </c>
      <c r="T12" s="7">
        <f>+'SHOT PUT'!T84</f>
        <v>0</v>
      </c>
      <c r="U12" s="7">
        <f>+'SHOT PUT'!U84</f>
        <v>0</v>
      </c>
      <c r="V12" s="7">
        <f>+'SHOT PUT'!V84</f>
        <v>0</v>
      </c>
      <c r="W12" s="7">
        <f>+'SHOT PUT'!W84</f>
        <v>4</v>
      </c>
      <c r="X12" s="7">
        <f>+'SHOT PUT'!X84</f>
        <v>0</v>
      </c>
      <c r="Y12" s="7">
        <f>+'SHOT PUT'!Y84</f>
        <v>0</v>
      </c>
      <c r="Z12" s="88">
        <f t="shared" si="0"/>
        <v>39</v>
      </c>
    </row>
    <row r="13" spans="1:27" ht="14.25" customHeight="1">
      <c r="A13" s="7" t="s">
        <v>760</v>
      </c>
      <c r="B13" s="7">
        <f>DISCUS!B60</f>
        <v>0</v>
      </c>
      <c r="C13" s="7">
        <f>DISCUS!C60</f>
        <v>0</v>
      </c>
      <c r="D13" s="7">
        <f>DISCUS!D60</f>
        <v>0</v>
      </c>
      <c r="E13" s="7">
        <f>DISCUS!E60</f>
        <v>0</v>
      </c>
      <c r="F13" s="7">
        <f>DISCUS!F60</f>
        <v>4</v>
      </c>
      <c r="G13" s="7">
        <f>DISCUS!G60</f>
        <v>0</v>
      </c>
      <c r="H13" s="7">
        <f>DISCUS!H60</f>
        <v>30</v>
      </c>
      <c r="I13" s="7">
        <f>DISCUS!I60</f>
        <v>0</v>
      </c>
      <c r="J13" s="7">
        <f>DISCUS!J60</f>
        <v>0</v>
      </c>
      <c r="K13" s="7">
        <f>DISCUS!K60</f>
        <v>0</v>
      </c>
      <c r="L13" s="7">
        <f>DISCUS!L60</f>
        <v>0</v>
      </c>
      <c r="M13" s="7">
        <f>DISCUS!M60</f>
        <v>0</v>
      </c>
      <c r="N13" s="7">
        <f>DISCUS!N60</f>
        <v>0</v>
      </c>
      <c r="O13" s="7">
        <f>DISCUS!O60</f>
        <v>0</v>
      </c>
      <c r="P13" s="7">
        <f>DISCUS!P60</f>
        <v>0</v>
      </c>
      <c r="Q13" s="7">
        <f>DISCUS!Q60</f>
        <v>0</v>
      </c>
      <c r="R13" s="7">
        <f>DISCUS!R60</f>
        <v>0</v>
      </c>
      <c r="S13" s="7">
        <f>DISCUS!S60</f>
        <v>0</v>
      </c>
      <c r="T13" s="7">
        <f>DISCUS!T60</f>
        <v>0</v>
      </c>
      <c r="U13" s="7">
        <f>DISCUS!U60</f>
        <v>0</v>
      </c>
      <c r="V13" s="7">
        <f>DISCUS!V60</f>
        <v>0</v>
      </c>
      <c r="W13" s="7">
        <f>DISCUS!W60</f>
        <v>5</v>
      </c>
      <c r="X13" s="7">
        <f>DISCUS!X60</f>
        <v>0</v>
      </c>
      <c r="Y13" s="7">
        <f>DISCUS!Y60</f>
        <v>0</v>
      </c>
      <c r="Z13" s="88">
        <f t="shared" si="0"/>
        <v>39</v>
      </c>
    </row>
    <row r="14" spans="1:27" ht="14.25" customHeight="1">
      <c r="A14" s="7" t="s">
        <v>761</v>
      </c>
      <c r="B14" s="7">
        <f>+'Turbo Jav'!B121</f>
        <v>0</v>
      </c>
      <c r="C14" s="7">
        <f>+'Turbo Jav'!C121</f>
        <v>8</v>
      </c>
      <c r="D14" s="7">
        <f>+'Turbo Jav'!D121</f>
        <v>0</v>
      </c>
      <c r="E14" s="7">
        <f>+'Turbo Jav'!E121</f>
        <v>0</v>
      </c>
      <c r="F14" s="7">
        <f>+'Turbo Jav'!F121</f>
        <v>11</v>
      </c>
      <c r="G14" s="7">
        <f>+'Turbo Jav'!G121</f>
        <v>8</v>
      </c>
      <c r="H14" s="7">
        <f>+'Turbo Jav'!H121</f>
        <v>9</v>
      </c>
      <c r="I14" s="7">
        <f>+'Turbo Jav'!I121</f>
        <v>0</v>
      </c>
      <c r="J14" s="7">
        <f>+'Turbo Jav'!J121</f>
        <v>0</v>
      </c>
      <c r="K14" s="7">
        <f>+'Turbo Jav'!K121</f>
        <v>0</v>
      </c>
      <c r="L14" s="7">
        <f>+'Turbo Jav'!L121</f>
        <v>0</v>
      </c>
      <c r="M14" s="7">
        <f>+'Turbo Jav'!M121</f>
        <v>0</v>
      </c>
      <c r="N14" s="7">
        <f>+'Turbo Jav'!N121</f>
        <v>0</v>
      </c>
      <c r="O14" s="7">
        <f>+'Turbo Jav'!O121</f>
        <v>3</v>
      </c>
      <c r="P14" s="7">
        <f>+'Turbo Jav'!P121</f>
        <v>0</v>
      </c>
      <c r="Q14" s="7">
        <f>+'Turbo Jav'!Q121</f>
        <v>0</v>
      </c>
      <c r="R14" s="7">
        <f>+'Turbo Jav'!R121</f>
        <v>0</v>
      </c>
      <c r="S14" s="7">
        <f>+'Turbo Jav'!S121</f>
        <v>0</v>
      </c>
      <c r="T14" s="7">
        <f>+'Turbo Jav'!T121</f>
        <v>0</v>
      </c>
      <c r="U14" s="7">
        <f>+'Turbo Jav'!U121</f>
        <v>0</v>
      </c>
      <c r="V14" s="7">
        <f>+'Turbo Jav'!V121</f>
        <v>0</v>
      </c>
      <c r="W14" s="7">
        <f>+'Turbo Jav'!W121</f>
        <v>0</v>
      </c>
      <c r="X14" s="7">
        <f>+'Turbo Jav'!X121</f>
        <v>0</v>
      </c>
      <c r="Y14" s="7">
        <f>+'Turbo Jav'!Y121</f>
        <v>0</v>
      </c>
      <c r="Z14" s="88">
        <f t="shared" si="0"/>
        <v>39</v>
      </c>
    </row>
    <row r="15" spans="1:27" ht="14.25" customHeight="1">
      <c r="A15" s="7" t="s">
        <v>762</v>
      </c>
      <c r="B15" s="7">
        <f>+'LONG JUMP'!B175</f>
        <v>0</v>
      </c>
      <c r="C15" s="7">
        <f>+'LONG JUMP'!C175</f>
        <v>0</v>
      </c>
      <c r="D15" s="7">
        <f>+'LONG JUMP'!D175</f>
        <v>0</v>
      </c>
      <c r="E15" s="7">
        <f>+'LONG JUMP'!E175</f>
        <v>0</v>
      </c>
      <c r="F15" s="7">
        <f>+'LONG JUMP'!F175</f>
        <v>14</v>
      </c>
      <c r="G15" s="7">
        <f>+'LONG JUMP'!G175</f>
        <v>24</v>
      </c>
      <c r="H15" s="7">
        <f>+'LONG JUMP'!H175</f>
        <v>0</v>
      </c>
      <c r="I15" s="7">
        <f>+'LONG JUMP'!I175</f>
        <v>0</v>
      </c>
      <c r="J15" s="7">
        <f>+'LONG JUMP'!J175</f>
        <v>0</v>
      </c>
      <c r="K15" s="7">
        <f>+'LONG JUMP'!K175</f>
        <v>0</v>
      </c>
      <c r="L15" s="7">
        <f>+'LONG JUMP'!L175</f>
        <v>0</v>
      </c>
      <c r="M15" s="7">
        <f>+'LONG JUMP'!M175</f>
        <v>0</v>
      </c>
      <c r="N15" s="7">
        <f>+'LONG JUMP'!N175</f>
        <v>0</v>
      </c>
      <c r="O15" s="7">
        <f>+'LONG JUMP'!O175</f>
        <v>0</v>
      </c>
      <c r="P15" s="7">
        <f>+'LONG JUMP'!P175</f>
        <v>1</v>
      </c>
      <c r="Q15" s="7">
        <f>+'LONG JUMP'!Q175</f>
        <v>0</v>
      </c>
      <c r="R15" s="7">
        <f>+'LONG JUMP'!R175</f>
        <v>0</v>
      </c>
      <c r="S15" s="7">
        <f>+'LONG JUMP'!S175</f>
        <v>0</v>
      </c>
      <c r="T15" s="7">
        <f>+'LONG JUMP'!T175</f>
        <v>0</v>
      </c>
      <c r="U15" s="7">
        <f>+'LONG JUMP'!U175</f>
        <v>0</v>
      </c>
      <c r="V15" s="7">
        <f>+'LONG JUMP'!V175</f>
        <v>0</v>
      </c>
      <c r="W15" s="7">
        <f>+'LONG JUMP'!W175</f>
        <v>0</v>
      </c>
      <c r="X15" s="7">
        <f>+'LONG JUMP'!X175</f>
        <v>0</v>
      </c>
      <c r="Y15" s="7">
        <f>+'LONG JUMP'!Y175</f>
        <v>0</v>
      </c>
      <c r="Z15" s="88">
        <f t="shared" si="0"/>
        <v>39</v>
      </c>
    </row>
    <row r="16" spans="1:27" ht="14.25" customHeight="1">
      <c r="A16" s="135" t="s">
        <v>763</v>
      </c>
      <c r="B16" s="136">
        <f t="shared" ref="B16:Y16" si="1">SUM(B2:B15)</f>
        <v>16</v>
      </c>
      <c r="C16" s="136">
        <f t="shared" si="1"/>
        <v>23</v>
      </c>
      <c r="D16" s="136">
        <f t="shared" si="1"/>
        <v>0</v>
      </c>
      <c r="E16" s="136">
        <f t="shared" si="1"/>
        <v>7</v>
      </c>
      <c r="F16" s="136">
        <f t="shared" si="1"/>
        <v>182</v>
      </c>
      <c r="G16" s="136">
        <f t="shared" si="1"/>
        <v>75</v>
      </c>
      <c r="H16" s="136">
        <f t="shared" si="1"/>
        <v>58</v>
      </c>
      <c r="I16" s="136">
        <f t="shared" si="1"/>
        <v>0</v>
      </c>
      <c r="J16" s="136">
        <f t="shared" si="1"/>
        <v>0</v>
      </c>
      <c r="K16" s="136">
        <f t="shared" si="1"/>
        <v>3</v>
      </c>
      <c r="L16" s="136">
        <f t="shared" si="1"/>
        <v>0</v>
      </c>
      <c r="M16" s="136">
        <f t="shared" si="1"/>
        <v>0</v>
      </c>
      <c r="N16" s="136">
        <f t="shared" si="1"/>
        <v>0</v>
      </c>
      <c r="O16" s="136">
        <f t="shared" si="1"/>
        <v>72</v>
      </c>
      <c r="P16" s="136">
        <f t="shared" si="1"/>
        <v>13</v>
      </c>
      <c r="Q16" s="136">
        <f t="shared" si="1"/>
        <v>0</v>
      </c>
      <c r="R16" s="136">
        <f t="shared" si="1"/>
        <v>0</v>
      </c>
      <c r="S16" s="136">
        <f t="shared" si="1"/>
        <v>0</v>
      </c>
      <c r="T16" s="136">
        <f t="shared" si="1"/>
        <v>15</v>
      </c>
      <c r="U16" s="136">
        <f t="shared" si="1"/>
        <v>0</v>
      </c>
      <c r="V16" s="136">
        <f t="shared" si="1"/>
        <v>0</v>
      </c>
      <c r="W16" s="136">
        <f t="shared" si="1"/>
        <v>9</v>
      </c>
      <c r="X16" s="136">
        <f t="shared" si="1"/>
        <v>0</v>
      </c>
      <c r="Y16" s="136">
        <f t="shared" si="1"/>
        <v>0</v>
      </c>
      <c r="Z16" s="86"/>
    </row>
    <row r="17" spans="1:26" ht="14.25" customHeight="1">
      <c r="Z17" s="86" t="s">
        <v>748</v>
      </c>
    </row>
    <row r="18" spans="1:26" ht="14.25" customHeight="1">
      <c r="A18" s="7" t="s">
        <v>764</v>
      </c>
      <c r="B18" s="137">
        <f>+'100- All'!B170</f>
        <v>2</v>
      </c>
      <c r="C18" s="137">
        <f>+'100- All'!C170</f>
        <v>0</v>
      </c>
      <c r="D18" s="137">
        <f>+'100- All'!D170</f>
        <v>0</v>
      </c>
      <c r="E18" s="137">
        <f>+'100- All'!E170</f>
        <v>0</v>
      </c>
      <c r="F18" s="137">
        <f>+'100- All'!F170</f>
        <v>18</v>
      </c>
      <c r="G18" s="137">
        <f>+'100- All'!G170</f>
        <v>0</v>
      </c>
      <c r="H18" s="137">
        <f>+'100- All'!H170</f>
        <v>0</v>
      </c>
      <c r="I18" s="137">
        <f>+'100- All'!I170</f>
        <v>0</v>
      </c>
      <c r="J18" s="137">
        <f>+'100- All'!J170</f>
        <v>0</v>
      </c>
      <c r="K18" s="137">
        <f>+'100- All'!K170</f>
        <v>0</v>
      </c>
      <c r="L18" s="137">
        <f>+'100- All'!L170</f>
        <v>0</v>
      </c>
      <c r="M18" s="137">
        <f>+'100- All'!M170</f>
        <v>0</v>
      </c>
      <c r="N18" s="137">
        <f>+'100- All'!N170</f>
        <v>0</v>
      </c>
      <c r="O18" s="137">
        <f>+'100- All'!O170</f>
        <v>18</v>
      </c>
      <c r="P18" s="137">
        <f>+'100- All'!P170</f>
        <v>0</v>
      </c>
      <c r="Q18" s="137">
        <f>+'100- All'!Q170</f>
        <v>0</v>
      </c>
      <c r="R18" s="137">
        <f>+'100- All'!R170</f>
        <v>0</v>
      </c>
      <c r="S18" s="137">
        <f>+'100- All'!S170</f>
        <v>0</v>
      </c>
      <c r="T18" s="137">
        <f>+'100- All'!T170</f>
        <v>1</v>
      </c>
      <c r="U18" s="137">
        <f>+'100- All'!U170</f>
        <v>0</v>
      </c>
      <c r="V18" s="137">
        <f>+'100- All'!V170</f>
        <v>0</v>
      </c>
      <c r="W18" s="137">
        <f>+'100- All'!W170</f>
        <v>0</v>
      </c>
      <c r="X18" s="137">
        <f>+'100- All'!X170</f>
        <v>0</v>
      </c>
      <c r="Y18" s="137">
        <f>+'100- All'!Y170</f>
        <v>0</v>
      </c>
      <c r="Z18" s="138">
        <f t="shared" ref="Z18:Z31" si="2">SUM(B18:Y18)</f>
        <v>39</v>
      </c>
    </row>
    <row r="19" spans="1:26" ht="14.25" customHeight="1">
      <c r="A19" s="7" t="s">
        <v>765</v>
      </c>
      <c r="B19" s="137">
        <f>'200-H'!B37</f>
        <v>0</v>
      </c>
      <c r="C19" s="137">
        <f>'200-H'!C37</f>
        <v>14</v>
      </c>
      <c r="D19" s="137">
        <f>'200-H'!D37</f>
        <v>0</v>
      </c>
      <c r="E19" s="137">
        <f>'200-H'!E37</f>
        <v>0</v>
      </c>
      <c r="F19" s="137">
        <f>'200-H'!F37</f>
        <v>10</v>
      </c>
      <c r="G19" s="137">
        <f>'200-H'!G37</f>
        <v>0</v>
      </c>
      <c r="H19" s="137">
        <f>'200-H'!H37</f>
        <v>0</v>
      </c>
      <c r="I19" s="137">
        <f>'200-H'!I37</f>
        <v>0</v>
      </c>
      <c r="J19" s="137">
        <f>'200-H'!J37</f>
        <v>0</v>
      </c>
      <c r="K19" s="137">
        <f>'200-H'!K37</f>
        <v>0</v>
      </c>
      <c r="L19" s="137">
        <f>'200-H'!L37</f>
        <v>0</v>
      </c>
      <c r="M19" s="137">
        <f>'200-H'!M37</f>
        <v>0</v>
      </c>
      <c r="N19" s="137">
        <f>'200-H'!N37</f>
        <v>0</v>
      </c>
      <c r="O19" s="137">
        <f>'200-H'!O37</f>
        <v>9</v>
      </c>
      <c r="P19" s="137">
        <f>'200-H'!P37</f>
        <v>0</v>
      </c>
      <c r="Q19" s="137">
        <f>'200-H'!Q37</f>
        <v>0</v>
      </c>
      <c r="R19" s="137">
        <f>'200-H'!R37</f>
        <v>0</v>
      </c>
      <c r="S19" s="137">
        <f>'200-H'!S37</f>
        <v>0</v>
      </c>
      <c r="T19" s="137">
        <f>'200-H'!T37</f>
        <v>0</v>
      </c>
      <c r="U19" s="137">
        <f>'200-H'!U37</f>
        <v>0</v>
      </c>
      <c r="V19" s="137">
        <f>'200-H'!V37</f>
        <v>0</v>
      </c>
      <c r="W19" s="137">
        <f>'200-H'!W37</f>
        <v>0</v>
      </c>
      <c r="X19" s="137">
        <f>'200-H'!X37</f>
        <v>0</v>
      </c>
      <c r="Y19" s="137">
        <f>'200-H'!Y37</f>
        <v>0</v>
      </c>
      <c r="Z19" s="138">
        <f t="shared" si="2"/>
        <v>33</v>
      </c>
    </row>
    <row r="20" spans="1:26" ht="14.25" customHeight="1">
      <c r="A20" s="7" t="s">
        <v>766</v>
      </c>
      <c r="B20" s="137">
        <f>+'200 - All'!B145</f>
        <v>0</v>
      </c>
      <c r="C20" s="137">
        <f>+'200 - All'!C145</f>
        <v>1</v>
      </c>
      <c r="D20" s="137">
        <f>+'200 - All'!D145</f>
        <v>0</v>
      </c>
      <c r="E20" s="137">
        <f>+'200 - All'!E145</f>
        <v>0</v>
      </c>
      <c r="F20" s="137">
        <f>+'200 - All'!F145</f>
        <v>20</v>
      </c>
      <c r="G20" s="137">
        <f>+'200 - All'!G145</f>
        <v>0</v>
      </c>
      <c r="H20" s="137">
        <f>+'200 - All'!H145</f>
        <v>0</v>
      </c>
      <c r="I20" s="137">
        <f>+'200 - All'!I145</f>
        <v>0</v>
      </c>
      <c r="J20" s="137">
        <f>+'200 - All'!J145</f>
        <v>0</v>
      </c>
      <c r="K20" s="137">
        <f>+'200 - All'!K145</f>
        <v>2</v>
      </c>
      <c r="L20" s="137">
        <f>+'200 - All'!L145</f>
        <v>0</v>
      </c>
      <c r="M20" s="137">
        <f>+'200 - All'!M145</f>
        <v>0</v>
      </c>
      <c r="N20" s="137">
        <f>+'200 - All'!N145</f>
        <v>0</v>
      </c>
      <c r="O20" s="137">
        <f>+'200 - All'!O145</f>
        <v>10</v>
      </c>
      <c r="P20" s="137">
        <f>+'200 - All'!P145</f>
        <v>6</v>
      </c>
      <c r="Q20" s="137">
        <f>+'200 - All'!Q145</f>
        <v>0</v>
      </c>
      <c r="R20" s="137">
        <f>+'200 - All'!R145</f>
        <v>0</v>
      </c>
      <c r="S20" s="137">
        <f>+'200 - All'!S145</f>
        <v>0</v>
      </c>
      <c r="T20" s="137">
        <f>+'200 - All'!T145</f>
        <v>0</v>
      </c>
      <c r="U20" s="137">
        <f>+'200 - All'!U145</f>
        <v>0</v>
      </c>
      <c r="V20" s="137">
        <f>+'200 - All'!V145</f>
        <v>0</v>
      </c>
      <c r="W20" s="137">
        <f>+'200 - All'!W145</f>
        <v>0</v>
      </c>
      <c r="X20" s="137">
        <f>+'200 - All'!X145</f>
        <v>0</v>
      </c>
      <c r="Y20" s="137">
        <f>+'200 - All'!Y145</f>
        <v>0</v>
      </c>
      <c r="Z20" s="138">
        <f t="shared" si="2"/>
        <v>39</v>
      </c>
    </row>
    <row r="21" spans="1:26" ht="14.25" customHeight="1">
      <c r="A21" s="7" t="s">
        <v>767</v>
      </c>
      <c r="B21" s="137">
        <f>+'400 - All'!B110</f>
        <v>5</v>
      </c>
      <c r="C21" s="137">
        <f>+'400 - All'!C110</f>
        <v>1</v>
      </c>
      <c r="D21" s="137">
        <f>+'400 - All'!D110</f>
        <v>0</v>
      </c>
      <c r="E21" s="137">
        <f>+'400 - All'!E110</f>
        <v>0</v>
      </c>
      <c r="F21" s="137">
        <f>+'400 - All'!F110</f>
        <v>6</v>
      </c>
      <c r="G21" s="137">
        <f>+'400 - All'!G110</f>
        <v>0</v>
      </c>
      <c r="H21" s="137">
        <f>+'400 - All'!H110</f>
        <v>0</v>
      </c>
      <c r="I21" s="137">
        <f>+'400 - All'!I110</f>
        <v>0</v>
      </c>
      <c r="J21" s="137">
        <f>+'400 - All'!J110</f>
        <v>0</v>
      </c>
      <c r="K21" s="137">
        <f>+'400 - All'!K110</f>
        <v>8</v>
      </c>
      <c r="L21" s="137">
        <f>+'400 - All'!L110</f>
        <v>0</v>
      </c>
      <c r="M21" s="137">
        <f>+'400 - All'!M110</f>
        <v>0</v>
      </c>
      <c r="N21" s="137">
        <f>+'400 - All'!N110</f>
        <v>0</v>
      </c>
      <c r="O21" s="137">
        <f>+'400 - All'!O110</f>
        <v>6</v>
      </c>
      <c r="P21" s="137">
        <f>+'400 - All'!P110</f>
        <v>13</v>
      </c>
      <c r="Q21" s="137">
        <f>+'400 - All'!Q110</f>
        <v>0</v>
      </c>
      <c r="R21" s="137">
        <f>+'400 - All'!R110</f>
        <v>0</v>
      </c>
      <c r="S21" s="137">
        <f>+'400 - All'!S110</f>
        <v>0</v>
      </c>
      <c r="T21" s="137">
        <f>+'400 - All'!T110</f>
        <v>0</v>
      </c>
      <c r="U21" s="137">
        <f>+'400 - All'!U110</f>
        <v>0</v>
      </c>
      <c r="V21" s="137">
        <f>+'400 - All'!V110</f>
        <v>0</v>
      </c>
      <c r="W21" s="137">
        <f>+'400 - All'!W110</f>
        <v>0</v>
      </c>
      <c r="X21" s="137">
        <f>+'400 - All'!X110</f>
        <v>0</v>
      </c>
      <c r="Y21" s="137">
        <f>+'400 - All'!Y110</f>
        <v>0</v>
      </c>
      <c r="Z21" s="138">
        <f t="shared" si="2"/>
        <v>39</v>
      </c>
    </row>
    <row r="22" spans="1:26" ht="14.25" customHeight="1">
      <c r="A22" s="7" t="s">
        <v>768</v>
      </c>
      <c r="B22" s="137">
        <f>+'800 - ALL'!B51</f>
        <v>2</v>
      </c>
      <c r="C22" s="137">
        <f>+'800 - ALL'!C51</f>
        <v>3</v>
      </c>
      <c r="D22" s="137">
        <f>+'800 - ALL'!D51</f>
        <v>0</v>
      </c>
      <c r="E22" s="137">
        <f>+'800 - ALL'!E51</f>
        <v>1</v>
      </c>
      <c r="F22" s="137">
        <f>+'800 - ALL'!F51</f>
        <v>5</v>
      </c>
      <c r="G22" s="137">
        <f>+'800 - ALL'!G51</f>
        <v>0</v>
      </c>
      <c r="H22" s="137">
        <f>+'800 - ALL'!H51</f>
        <v>0</v>
      </c>
      <c r="I22" s="137">
        <f>+'800 - ALL'!I51</f>
        <v>0</v>
      </c>
      <c r="J22" s="137">
        <f>+'800 - ALL'!J51</f>
        <v>0</v>
      </c>
      <c r="K22" s="137">
        <f>+'800 - ALL'!K51</f>
        <v>6</v>
      </c>
      <c r="L22" s="137">
        <f>+'800 - ALL'!L51</f>
        <v>0</v>
      </c>
      <c r="M22" s="137">
        <f>+'800 - ALL'!M51</f>
        <v>0</v>
      </c>
      <c r="N22" s="137">
        <f>+'800 - ALL'!N51</f>
        <v>0</v>
      </c>
      <c r="O22" s="137">
        <f>+'800 - ALL'!O51</f>
        <v>10</v>
      </c>
      <c r="P22" s="137">
        <f>+'800 - ALL'!P51</f>
        <v>12</v>
      </c>
      <c r="Q22" s="137">
        <f>+'800 - ALL'!Q51</f>
        <v>0</v>
      </c>
      <c r="R22" s="137">
        <f>+'800 - ALL'!R51</f>
        <v>0</v>
      </c>
      <c r="S22" s="137">
        <f>+'800 - ALL'!S51</f>
        <v>0</v>
      </c>
      <c r="T22" s="137">
        <f>+'800 - ALL'!T51</f>
        <v>0</v>
      </c>
      <c r="U22" s="137">
        <f>+'800 - ALL'!U51</f>
        <v>0</v>
      </c>
      <c r="V22" s="137">
        <f>+'800 - ALL'!V51</f>
        <v>0</v>
      </c>
      <c r="W22" s="137">
        <f>+'800 - ALL'!W51</f>
        <v>0</v>
      </c>
      <c r="X22" s="137">
        <f>+'800 - ALL'!X51</f>
        <v>0</v>
      </c>
      <c r="Y22" s="137">
        <f>+'800 - ALL'!Y51</f>
        <v>0</v>
      </c>
      <c r="Z22" s="138">
        <f t="shared" si="2"/>
        <v>39</v>
      </c>
    </row>
    <row r="23" spans="1:26" ht="14.25" customHeight="1">
      <c r="A23" s="7" t="s">
        <v>769</v>
      </c>
      <c r="B23" s="137">
        <f>+'1600mm - ALL'!B47</f>
        <v>4</v>
      </c>
      <c r="C23" s="137">
        <f>+'1600mm - ALL'!C47</f>
        <v>2</v>
      </c>
      <c r="D23" s="137">
        <f>+'1600mm - ALL'!D47</f>
        <v>0</v>
      </c>
      <c r="E23" s="137">
        <f>+'1600mm - ALL'!E47</f>
        <v>3</v>
      </c>
      <c r="F23" s="137">
        <f>+'1600mm - ALL'!F47</f>
        <v>5</v>
      </c>
      <c r="G23" s="137">
        <f>+'1600mm - ALL'!G47</f>
        <v>0</v>
      </c>
      <c r="H23" s="137">
        <f>+'1600mm - ALL'!H47</f>
        <v>0</v>
      </c>
      <c r="I23" s="137">
        <f>+'1600mm - ALL'!I47</f>
        <v>0</v>
      </c>
      <c r="J23" s="137">
        <f>+'1600mm - ALL'!J47</f>
        <v>0</v>
      </c>
      <c r="K23" s="137">
        <f>+'1600mm - ALL'!K47</f>
        <v>8</v>
      </c>
      <c r="L23" s="137">
        <f>+'1600mm - ALL'!L47</f>
        <v>0</v>
      </c>
      <c r="M23" s="137">
        <f>+'1600mm - ALL'!M47</f>
        <v>0</v>
      </c>
      <c r="N23" s="137">
        <f>+'1600mm - ALL'!N47</f>
        <v>0</v>
      </c>
      <c r="O23" s="137">
        <f>+'1600mm - ALL'!O47</f>
        <v>11</v>
      </c>
      <c r="P23" s="137">
        <f>+'1600mm - ALL'!P47</f>
        <v>6</v>
      </c>
      <c r="Q23" s="137">
        <f>+'1600mm - ALL'!Q47</f>
        <v>0</v>
      </c>
      <c r="R23" s="137">
        <f>+'1600mm - ALL'!R47</f>
        <v>0</v>
      </c>
      <c r="S23" s="137">
        <f>+'1600mm - ALL'!S47</f>
        <v>0</v>
      </c>
      <c r="T23" s="137">
        <f>+'1600mm - ALL'!T47</f>
        <v>0</v>
      </c>
      <c r="U23" s="137">
        <f>+'1600mm - ALL'!U47</f>
        <v>0</v>
      </c>
      <c r="V23" s="137">
        <f>+'1600mm - ALL'!V47</f>
        <v>0</v>
      </c>
      <c r="W23" s="137">
        <f>+'1600mm - ALL'!W47</f>
        <v>0</v>
      </c>
      <c r="X23" s="137">
        <f>+'1600mm - ALL'!X47</f>
        <v>0</v>
      </c>
      <c r="Y23" s="137">
        <f>+'1600mm - ALL'!Y47</f>
        <v>0</v>
      </c>
      <c r="Z23" s="138">
        <f t="shared" si="2"/>
        <v>39</v>
      </c>
    </row>
    <row r="24" spans="1:26" ht="14.25" customHeight="1">
      <c r="A24" s="7" t="s">
        <v>770</v>
      </c>
      <c r="B24" s="137">
        <f>+'3200-ALL'!B26</f>
        <v>0</v>
      </c>
      <c r="C24" s="137">
        <f>+'3200-ALL'!C26</f>
        <v>0</v>
      </c>
      <c r="D24" s="137">
        <f>+'3200-ALL'!D26</f>
        <v>0</v>
      </c>
      <c r="E24" s="137">
        <f>+'3200-ALL'!E26</f>
        <v>0</v>
      </c>
      <c r="F24" s="137">
        <f>+'3200-ALL'!F26</f>
        <v>10</v>
      </c>
      <c r="G24" s="137">
        <f>+'3200-ALL'!G26</f>
        <v>0</v>
      </c>
      <c r="H24" s="137">
        <f>+'3200-ALL'!H26</f>
        <v>0</v>
      </c>
      <c r="I24" s="137">
        <f>+'3200-ALL'!I26</f>
        <v>0</v>
      </c>
      <c r="J24" s="137">
        <f>+'3200-ALL'!J26</f>
        <v>0</v>
      </c>
      <c r="K24" s="137">
        <f>+'3200-ALL'!K26</f>
        <v>0</v>
      </c>
      <c r="L24" s="137">
        <f>+'3200-ALL'!L26</f>
        <v>0</v>
      </c>
      <c r="M24" s="137">
        <f>+'3200-ALL'!M26</f>
        <v>0</v>
      </c>
      <c r="N24" s="137">
        <f>+'3200-ALL'!N26</f>
        <v>0</v>
      </c>
      <c r="O24" s="137">
        <f>+'3200-ALL'!O26</f>
        <v>8</v>
      </c>
      <c r="P24" s="137">
        <f>+'3200-ALL'!P26</f>
        <v>0</v>
      </c>
      <c r="Q24" s="137">
        <f>+'3200-ALL'!Q26</f>
        <v>0</v>
      </c>
      <c r="R24" s="137">
        <f>+'3200-ALL'!R26</f>
        <v>0</v>
      </c>
      <c r="S24" s="137">
        <f>+'3200-ALL'!S26</f>
        <v>0</v>
      </c>
      <c r="T24" s="137">
        <f>+'3200-ALL'!T26</f>
        <v>0</v>
      </c>
      <c r="U24" s="137">
        <f>+'3200-ALL'!U26</f>
        <v>0</v>
      </c>
      <c r="V24" s="137">
        <f>+'3200-ALL'!V26</f>
        <v>0</v>
      </c>
      <c r="W24" s="137">
        <f>+'3200-ALL'!W26</f>
        <v>0</v>
      </c>
      <c r="X24" s="137">
        <f>+'3200-ALL'!X26</f>
        <v>0</v>
      </c>
      <c r="Y24" s="137">
        <f>+'3200-ALL'!Y26</f>
        <v>0</v>
      </c>
      <c r="Z24" s="138">
        <f t="shared" si="2"/>
        <v>18</v>
      </c>
    </row>
    <row r="25" spans="1:26" ht="14.25" customHeight="1">
      <c r="A25" s="7" t="s">
        <v>771</v>
      </c>
      <c r="B25" s="7">
        <f>+'4X800r'!B20</f>
        <v>0</v>
      </c>
      <c r="C25" s="7">
        <f>+'4X800r'!C20</f>
        <v>0</v>
      </c>
      <c r="D25" s="7">
        <f>+'4X800r'!D20</f>
        <v>0</v>
      </c>
      <c r="E25" s="7">
        <f>+'4X800r'!E20</f>
        <v>0</v>
      </c>
      <c r="F25" s="7">
        <f>+'4X800r'!F20</f>
        <v>8</v>
      </c>
      <c r="G25" s="7">
        <f>+'4X800r'!G20</f>
        <v>0</v>
      </c>
      <c r="H25" s="7">
        <f>+'4X800r'!H20</f>
        <v>0</v>
      </c>
      <c r="I25" s="7">
        <f>+'4X800r'!I20</f>
        <v>0</v>
      </c>
      <c r="J25" s="7">
        <f>+'4X800r'!J20</f>
        <v>0</v>
      </c>
      <c r="K25" s="7">
        <f>+'4X800r'!K20</f>
        <v>0</v>
      </c>
      <c r="L25" s="7">
        <f>+'4X800r'!L20</f>
        <v>0</v>
      </c>
      <c r="M25" s="7">
        <f>+'4X800r'!M20</f>
        <v>0</v>
      </c>
      <c r="N25" s="7">
        <f>+'4X800r'!N20</f>
        <v>0</v>
      </c>
      <c r="O25" s="7">
        <f>+'4X800r'!O20</f>
        <v>10</v>
      </c>
      <c r="P25" s="7">
        <f>+'4X800r'!P20</f>
        <v>0</v>
      </c>
      <c r="Q25" s="7">
        <f>+'4X800r'!Q20</f>
        <v>0</v>
      </c>
      <c r="R25" s="7">
        <f>+'4X800r'!R20</f>
        <v>0</v>
      </c>
      <c r="S25" s="7">
        <f>+'4X800r'!S20</f>
        <v>0</v>
      </c>
      <c r="T25" s="7">
        <f>+'4X800r'!T20</f>
        <v>0</v>
      </c>
      <c r="U25" s="7">
        <f>+'4X800r'!U20</f>
        <v>0</v>
      </c>
      <c r="V25" s="7">
        <f>+'4X800r'!V20</f>
        <v>0</v>
      </c>
      <c r="W25" s="7">
        <f>+'4X800r'!W20</f>
        <v>0</v>
      </c>
      <c r="X25" s="7">
        <f>+'4X800r'!X20</f>
        <v>0</v>
      </c>
      <c r="Y25" s="7">
        <f>+'4X800r'!Y20</f>
        <v>0</v>
      </c>
      <c r="Z25" s="88">
        <f t="shared" si="2"/>
        <v>18</v>
      </c>
    </row>
    <row r="26" spans="1:26" ht="14.25" customHeight="1">
      <c r="A26" s="7" t="s">
        <v>772</v>
      </c>
      <c r="B26" s="137">
        <f>+'4x100 - ALL'!B52</f>
        <v>0</v>
      </c>
      <c r="C26" s="137">
        <f>+'4x100 - ALL'!C52</f>
        <v>5</v>
      </c>
      <c r="D26" s="137">
        <f>+'4x100 - ALL'!D52</f>
        <v>0</v>
      </c>
      <c r="E26" s="137">
        <f>+'4x100 - ALL'!E52</f>
        <v>0</v>
      </c>
      <c r="F26" s="137">
        <f>+'4x100 - ALL'!F52</f>
        <v>6</v>
      </c>
      <c r="G26" s="137">
        <f>+'4x100 - ALL'!G52</f>
        <v>0</v>
      </c>
      <c r="H26" s="137">
        <f>+'4x100 - ALL'!H52</f>
        <v>0</v>
      </c>
      <c r="I26" s="137">
        <f>+'4x100 - ALL'!I52</f>
        <v>0</v>
      </c>
      <c r="J26" s="137">
        <f>+'4x100 - ALL'!J52</f>
        <v>0</v>
      </c>
      <c r="K26" s="137">
        <f>+'4x100 - ALL'!K52</f>
        <v>8</v>
      </c>
      <c r="L26" s="137">
        <f>+'4x100 - ALL'!L52</f>
        <v>0</v>
      </c>
      <c r="M26" s="137">
        <f>+'4x100 - ALL'!M52</f>
        <v>0</v>
      </c>
      <c r="N26" s="137">
        <f>+'4x100 - ALL'!N52</f>
        <v>0</v>
      </c>
      <c r="O26" s="137">
        <f>+'4x100 - ALL'!O52</f>
        <v>10</v>
      </c>
      <c r="P26" s="137">
        <f>+'4x100 - ALL'!P52</f>
        <v>0</v>
      </c>
      <c r="Q26" s="137">
        <f>+'4x100 - ALL'!Q52</f>
        <v>0</v>
      </c>
      <c r="R26" s="137">
        <f>+'4x100 - ALL'!R52</f>
        <v>0</v>
      </c>
      <c r="S26" s="137">
        <f>+'4x100 - ALL'!S52</f>
        <v>0</v>
      </c>
      <c r="T26" s="137">
        <f>+'4x100 - ALL'!T52</f>
        <v>0</v>
      </c>
      <c r="U26" s="137">
        <f>+'4x100 - ALL'!U52</f>
        <v>0</v>
      </c>
      <c r="V26" s="137">
        <f>+'4x100 - ALL'!V52</f>
        <v>0</v>
      </c>
      <c r="W26" s="137">
        <f>+'4x100 - ALL'!W52</f>
        <v>0</v>
      </c>
      <c r="X26" s="137">
        <f>+'4x100 - ALL'!X52</f>
        <v>0</v>
      </c>
      <c r="Y26" s="137">
        <f>+'4x100 - ALL'!Y52</f>
        <v>0</v>
      </c>
      <c r="Z26" s="138">
        <f t="shared" si="2"/>
        <v>29</v>
      </c>
    </row>
    <row r="27" spans="1:26" ht="14.25" customHeight="1">
      <c r="A27" s="7" t="s">
        <v>773</v>
      </c>
      <c r="B27" s="137">
        <f>+'4x400 - ALL'!B32</f>
        <v>0</v>
      </c>
      <c r="C27" s="137">
        <f>+'4x400 - ALL'!C32</f>
        <v>0</v>
      </c>
      <c r="D27" s="137">
        <f>+'4x400 - ALL'!D32</f>
        <v>0</v>
      </c>
      <c r="E27" s="137">
        <f>+'4x400 - ALL'!E32</f>
        <v>0</v>
      </c>
      <c r="F27" s="137">
        <f>+'4x400 - ALL'!F32</f>
        <v>10</v>
      </c>
      <c r="G27" s="137">
        <f>+'4x400 - ALL'!G32</f>
        <v>0</v>
      </c>
      <c r="H27" s="137">
        <f>+'4x400 - ALL'!H32</f>
        <v>0</v>
      </c>
      <c r="I27" s="137">
        <f>+'4x400 - ALL'!I32</f>
        <v>0</v>
      </c>
      <c r="J27" s="137">
        <f>+'4x400 - ALL'!J32</f>
        <v>0</v>
      </c>
      <c r="K27" s="137">
        <f>+'4x400 - ALL'!K32</f>
        <v>0</v>
      </c>
      <c r="L27" s="137">
        <f>+'4x400 - ALL'!L32</f>
        <v>0</v>
      </c>
      <c r="M27" s="137">
        <f>+'4x400 - ALL'!M32</f>
        <v>0</v>
      </c>
      <c r="N27" s="137">
        <f>+'4x400 - ALL'!N32</f>
        <v>0</v>
      </c>
      <c r="O27" s="137">
        <f>+'4x400 - ALL'!O32</f>
        <v>0</v>
      </c>
      <c r="P27" s="137">
        <f>+'4x400 - ALL'!P32</f>
        <v>8</v>
      </c>
      <c r="Q27" s="137">
        <f>+'4x400 - ALL'!Q32</f>
        <v>0</v>
      </c>
      <c r="R27" s="137">
        <f>+'4x400 - ALL'!R32</f>
        <v>0</v>
      </c>
      <c r="S27" s="137">
        <f>+'4x400 - ALL'!S32</f>
        <v>0</v>
      </c>
      <c r="T27" s="137">
        <f>+'4x400 - ALL'!T32</f>
        <v>0</v>
      </c>
      <c r="U27" s="137">
        <f>+'4x400 - ALL'!U32</f>
        <v>0</v>
      </c>
      <c r="V27" s="137">
        <f>+'4x400 - ALL'!V32</f>
        <v>0</v>
      </c>
      <c r="W27" s="137">
        <f>+'4x400 - ALL'!W32</f>
        <v>0</v>
      </c>
      <c r="X27" s="137">
        <f>+'4x400 - ALL'!X32</f>
        <v>0</v>
      </c>
      <c r="Y27" s="137">
        <f>+'4x400 - ALL'!Y32</f>
        <v>0</v>
      </c>
      <c r="Z27" s="138">
        <f t="shared" si="2"/>
        <v>18</v>
      </c>
    </row>
    <row r="28" spans="1:26" ht="14.25" customHeight="1">
      <c r="A28" s="7" t="s">
        <v>774</v>
      </c>
      <c r="B28" s="137">
        <f>+'SHOT PUT'!B85</f>
        <v>10</v>
      </c>
      <c r="C28" s="137">
        <f>+'SHOT PUT'!C85</f>
        <v>14</v>
      </c>
      <c r="D28" s="137">
        <f>+'SHOT PUT'!D85</f>
        <v>0</v>
      </c>
      <c r="E28" s="137">
        <f>+'SHOT PUT'!E85</f>
        <v>0</v>
      </c>
      <c r="F28" s="137">
        <f>+'SHOT PUT'!F85</f>
        <v>10</v>
      </c>
      <c r="G28" s="137">
        <f>+'SHOT PUT'!G85</f>
        <v>0</v>
      </c>
      <c r="H28" s="137">
        <f>+'SHOT PUT'!H85</f>
        <v>0</v>
      </c>
      <c r="I28" s="137">
        <f>+'SHOT PUT'!I85</f>
        <v>0</v>
      </c>
      <c r="J28" s="137">
        <f>+'SHOT PUT'!J85</f>
        <v>0</v>
      </c>
      <c r="K28" s="137">
        <f>+'SHOT PUT'!K85</f>
        <v>0</v>
      </c>
      <c r="L28" s="137">
        <f>+'SHOT PUT'!L85</f>
        <v>0</v>
      </c>
      <c r="M28" s="137">
        <f>+'SHOT PUT'!M85</f>
        <v>0</v>
      </c>
      <c r="N28" s="137">
        <f>+'SHOT PUT'!N85</f>
        <v>0</v>
      </c>
      <c r="O28" s="137">
        <f>+'SHOT PUT'!O85</f>
        <v>5</v>
      </c>
      <c r="P28" s="137">
        <f>+'SHOT PUT'!P85</f>
        <v>0</v>
      </c>
      <c r="Q28" s="137">
        <f>+'SHOT PUT'!Q85</f>
        <v>0</v>
      </c>
      <c r="R28" s="137">
        <f>+'SHOT PUT'!R85</f>
        <v>0</v>
      </c>
      <c r="S28" s="137">
        <f>+'SHOT PUT'!S85</f>
        <v>0</v>
      </c>
      <c r="T28" s="137">
        <f>+'SHOT PUT'!T85</f>
        <v>0</v>
      </c>
      <c r="U28" s="137">
        <f>+'SHOT PUT'!U85</f>
        <v>0</v>
      </c>
      <c r="V28" s="137">
        <f>+'SHOT PUT'!V85</f>
        <v>0</v>
      </c>
      <c r="W28" s="137">
        <f>+'SHOT PUT'!W85</f>
        <v>0</v>
      </c>
      <c r="X28" s="137">
        <f>+'SHOT PUT'!X85</f>
        <v>0</v>
      </c>
      <c r="Y28" s="137">
        <f>+'SHOT PUT'!Y85</f>
        <v>0</v>
      </c>
      <c r="Z28" s="138">
        <f t="shared" si="2"/>
        <v>39</v>
      </c>
    </row>
    <row r="29" spans="1:26" ht="14.25" customHeight="1">
      <c r="A29" s="7" t="s">
        <v>775</v>
      </c>
      <c r="B29" s="137">
        <f>DISCUS!B61</f>
        <v>0</v>
      </c>
      <c r="C29" s="137">
        <f>DISCUS!C61</f>
        <v>18</v>
      </c>
      <c r="D29" s="137">
        <f>DISCUS!D61</f>
        <v>0</v>
      </c>
      <c r="E29" s="137">
        <f>DISCUS!E61</f>
        <v>0</v>
      </c>
      <c r="F29" s="137">
        <f>DISCUS!F61</f>
        <v>0</v>
      </c>
      <c r="G29" s="137">
        <f>DISCUS!G61</f>
        <v>0</v>
      </c>
      <c r="H29" s="137">
        <f>DISCUS!H61</f>
        <v>0</v>
      </c>
      <c r="I29" s="137">
        <f>DISCUS!I61</f>
        <v>0</v>
      </c>
      <c r="J29" s="137">
        <f>DISCUS!J61</f>
        <v>0</v>
      </c>
      <c r="K29" s="137">
        <f>DISCUS!K61</f>
        <v>0</v>
      </c>
      <c r="L29" s="137">
        <f>DISCUS!L61</f>
        <v>0</v>
      </c>
      <c r="M29" s="137">
        <f>DISCUS!M61</f>
        <v>0</v>
      </c>
      <c r="N29" s="137">
        <f>DISCUS!N61</f>
        <v>0</v>
      </c>
      <c r="O29" s="137">
        <f>DISCUS!O61</f>
        <v>0</v>
      </c>
      <c r="P29" s="137">
        <f>DISCUS!P61</f>
        <v>0</v>
      </c>
      <c r="Q29" s="137">
        <f>DISCUS!Q61</f>
        <v>0</v>
      </c>
      <c r="R29" s="137">
        <f>DISCUS!R61</f>
        <v>0</v>
      </c>
      <c r="S29" s="137">
        <f>DISCUS!S61</f>
        <v>0</v>
      </c>
      <c r="T29" s="137">
        <f>DISCUS!T61</f>
        <v>0</v>
      </c>
      <c r="U29" s="137">
        <f>DISCUS!U61</f>
        <v>0</v>
      </c>
      <c r="V29" s="137">
        <f>DISCUS!V61</f>
        <v>0</v>
      </c>
      <c r="W29" s="137">
        <f>DISCUS!W61</f>
        <v>0</v>
      </c>
      <c r="X29" s="137">
        <f>DISCUS!X61</f>
        <v>0</v>
      </c>
      <c r="Y29" s="137">
        <f>DISCUS!Y61</f>
        <v>0</v>
      </c>
      <c r="Z29" s="138">
        <f t="shared" si="2"/>
        <v>18</v>
      </c>
    </row>
    <row r="30" spans="1:26" ht="14.25" customHeight="1">
      <c r="A30" s="7" t="s">
        <v>776</v>
      </c>
      <c r="B30" s="137">
        <f>+'Turbo Jav'!B122</f>
        <v>0</v>
      </c>
      <c r="C30" s="137">
        <f>+'Turbo Jav'!C122</f>
        <v>4</v>
      </c>
      <c r="D30" s="137">
        <f>+'Turbo Jav'!D122</f>
        <v>0</v>
      </c>
      <c r="E30" s="137">
        <f>+'Turbo Jav'!E122</f>
        <v>0</v>
      </c>
      <c r="F30" s="137">
        <f>+'Turbo Jav'!F122</f>
        <v>21</v>
      </c>
      <c r="G30" s="137">
        <f>+'Turbo Jav'!G122</f>
        <v>0</v>
      </c>
      <c r="H30" s="137">
        <f>+'Turbo Jav'!H122</f>
        <v>0</v>
      </c>
      <c r="I30" s="137">
        <f>+'Turbo Jav'!I122</f>
        <v>0</v>
      </c>
      <c r="J30" s="137">
        <f>+'Turbo Jav'!J122</f>
        <v>0</v>
      </c>
      <c r="K30" s="137">
        <f>+'Turbo Jav'!K122</f>
        <v>0</v>
      </c>
      <c r="L30" s="137">
        <f>+'Turbo Jav'!L122</f>
        <v>0</v>
      </c>
      <c r="M30" s="137">
        <f>+'Turbo Jav'!M122</f>
        <v>5</v>
      </c>
      <c r="N30" s="137">
        <f>+'Turbo Jav'!N122</f>
        <v>0</v>
      </c>
      <c r="O30" s="137">
        <f>+'Turbo Jav'!O122</f>
        <v>6</v>
      </c>
      <c r="P30" s="137">
        <f>+'Turbo Jav'!P122</f>
        <v>0</v>
      </c>
      <c r="Q30" s="137">
        <f>+'Turbo Jav'!Q122</f>
        <v>0</v>
      </c>
      <c r="R30" s="137">
        <f>+'Turbo Jav'!R122</f>
        <v>0</v>
      </c>
      <c r="S30" s="137">
        <f>+'Turbo Jav'!S122</f>
        <v>0</v>
      </c>
      <c r="T30" s="137">
        <f>+'Turbo Jav'!T122</f>
        <v>1</v>
      </c>
      <c r="U30" s="137">
        <f>+'Turbo Jav'!U122</f>
        <v>0</v>
      </c>
      <c r="V30" s="137">
        <f>+'Turbo Jav'!V122</f>
        <v>0</v>
      </c>
      <c r="W30" s="137">
        <f>+'Turbo Jav'!W122</f>
        <v>2</v>
      </c>
      <c r="X30" s="137">
        <f>+'Turbo Jav'!X122</f>
        <v>0</v>
      </c>
      <c r="Y30" s="137">
        <f>+'Turbo Jav'!Y122</f>
        <v>0</v>
      </c>
      <c r="Z30" s="138">
        <f t="shared" si="2"/>
        <v>39</v>
      </c>
    </row>
    <row r="31" spans="1:26" ht="14.25" customHeight="1">
      <c r="A31" s="7" t="s">
        <v>777</v>
      </c>
      <c r="B31" s="7">
        <f>+'LONG JUMP'!B176</f>
        <v>0</v>
      </c>
      <c r="C31" s="7">
        <f>+'LONG JUMP'!C176</f>
        <v>1</v>
      </c>
      <c r="D31" s="7">
        <f>+'LONG JUMP'!D176</f>
        <v>0</v>
      </c>
      <c r="E31" s="7">
        <f>+'LONG JUMP'!E176</f>
        <v>2</v>
      </c>
      <c r="F31" s="7">
        <f>+'LONG JUMP'!F176</f>
        <v>22</v>
      </c>
      <c r="G31" s="7">
        <f>+'LONG JUMP'!G176</f>
        <v>0</v>
      </c>
      <c r="H31" s="7">
        <f>+'LONG JUMP'!H176</f>
        <v>0</v>
      </c>
      <c r="I31" s="7">
        <f>+'LONG JUMP'!I176</f>
        <v>0</v>
      </c>
      <c r="J31" s="7">
        <f>+'LONG JUMP'!J176</f>
        <v>0</v>
      </c>
      <c r="K31" s="7">
        <f>+'LONG JUMP'!K176</f>
        <v>0</v>
      </c>
      <c r="L31" s="7">
        <f>+'LONG JUMP'!L176</f>
        <v>0</v>
      </c>
      <c r="M31" s="7">
        <f>+'LONG JUMP'!M176</f>
        <v>0</v>
      </c>
      <c r="N31" s="7">
        <f>+'LONG JUMP'!N176</f>
        <v>0</v>
      </c>
      <c r="O31" s="7">
        <f>+'LONG JUMP'!O176</f>
        <v>6</v>
      </c>
      <c r="P31" s="7">
        <f>+'LONG JUMP'!P176</f>
        <v>8</v>
      </c>
      <c r="Q31" s="7">
        <f>+'LONG JUMP'!Q176</f>
        <v>0</v>
      </c>
      <c r="R31" s="7">
        <f>+'LONG JUMP'!R176</f>
        <v>0</v>
      </c>
      <c r="S31" s="7">
        <f>+'LONG JUMP'!S176</f>
        <v>0</v>
      </c>
      <c r="T31" s="7">
        <f>+'LONG JUMP'!T176</f>
        <v>0</v>
      </c>
      <c r="U31" s="7">
        <f>+'LONG JUMP'!U176</f>
        <v>0</v>
      </c>
      <c r="V31" s="7">
        <f>+'LONG JUMP'!V176</f>
        <v>0</v>
      </c>
      <c r="W31" s="7">
        <f>+'LONG JUMP'!W176</f>
        <v>0</v>
      </c>
      <c r="X31" s="7">
        <f>+'LONG JUMP'!X176</f>
        <v>0</v>
      </c>
      <c r="Y31" s="7">
        <f>+'LONG JUMP'!Y176</f>
        <v>0</v>
      </c>
      <c r="Z31" s="88">
        <f t="shared" si="2"/>
        <v>39</v>
      </c>
    </row>
    <row r="32" spans="1:26" ht="14.25" customHeight="1">
      <c r="A32" s="135" t="s">
        <v>778</v>
      </c>
      <c r="B32" s="136">
        <f t="shared" ref="B32:Y32" si="3">SUM(B18:B31)</f>
        <v>23</v>
      </c>
      <c r="C32" s="136">
        <f t="shared" si="3"/>
        <v>63</v>
      </c>
      <c r="D32" s="136">
        <f t="shared" si="3"/>
        <v>0</v>
      </c>
      <c r="E32" s="136">
        <f t="shared" si="3"/>
        <v>6</v>
      </c>
      <c r="F32" s="136">
        <f t="shared" si="3"/>
        <v>151</v>
      </c>
      <c r="G32" s="136">
        <f t="shared" si="3"/>
        <v>0</v>
      </c>
      <c r="H32" s="136">
        <f t="shared" si="3"/>
        <v>0</v>
      </c>
      <c r="I32" s="136">
        <f t="shared" si="3"/>
        <v>0</v>
      </c>
      <c r="J32" s="136">
        <f t="shared" si="3"/>
        <v>0</v>
      </c>
      <c r="K32" s="136">
        <f t="shared" si="3"/>
        <v>32</v>
      </c>
      <c r="L32" s="136">
        <f t="shared" si="3"/>
        <v>0</v>
      </c>
      <c r="M32" s="136">
        <f t="shared" si="3"/>
        <v>5</v>
      </c>
      <c r="N32" s="136">
        <f t="shared" si="3"/>
        <v>0</v>
      </c>
      <c r="O32" s="136">
        <f t="shared" si="3"/>
        <v>109</v>
      </c>
      <c r="P32" s="136">
        <f t="shared" si="3"/>
        <v>53</v>
      </c>
      <c r="Q32" s="136">
        <f t="shared" si="3"/>
        <v>0</v>
      </c>
      <c r="R32" s="136">
        <f t="shared" si="3"/>
        <v>0</v>
      </c>
      <c r="S32" s="136">
        <f t="shared" si="3"/>
        <v>0</v>
      </c>
      <c r="T32" s="136">
        <f t="shared" si="3"/>
        <v>2</v>
      </c>
      <c r="U32" s="136">
        <f t="shared" si="3"/>
        <v>0</v>
      </c>
      <c r="V32" s="136">
        <f t="shared" si="3"/>
        <v>0</v>
      </c>
      <c r="W32" s="136">
        <f t="shared" si="3"/>
        <v>2</v>
      </c>
      <c r="X32" s="136">
        <f t="shared" si="3"/>
        <v>0</v>
      </c>
      <c r="Y32" s="136">
        <f t="shared" si="3"/>
        <v>0</v>
      </c>
      <c r="Z32" s="88"/>
    </row>
    <row r="33" spans="1:26" ht="14.25" customHeight="1">
      <c r="Z33" s="86" t="s">
        <v>748</v>
      </c>
    </row>
    <row r="34" spans="1:26" ht="14.25" customHeight="1">
      <c r="A34" s="139" t="s">
        <v>779</v>
      </c>
      <c r="B34" s="7">
        <f>+'100-110m hurdles'!B22</f>
        <v>2</v>
      </c>
      <c r="C34" s="7">
        <f>+'100-110m hurdles'!C22</f>
        <v>0</v>
      </c>
      <c r="D34" s="7">
        <f>+'100-110m hurdles'!D22</f>
        <v>0</v>
      </c>
      <c r="E34" s="7">
        <f>+'100-110m hurdles'!E22</f>
        <v>0</v>
      </c>
      <c r="F34" s="7">
        <f>+'100-110m hurdles'!F22</f>
        <v>4</v>
      </c>
      <c r="G34" s="7">
        <f>+'100-110m hurdles'!G22</f>
        <v>0</v>
      </c>
      <c r="H34" s="7">
        <f>+'100-110m hurdles'!H22</f>
        <v>0</v>
      </c>
      <c r="I34" s="7">
        <f>+'100-110m hurdles'!I22</f>
        <v>0</v>
      </c>
      <c r="J34" s="7">
        <f>+'100-110m hurdles'!J22</f>
        <v>0</v>
      </c>
      <c r="K34" s="7">
        <f>+'100-110m hurdles'!K22</f>
        <v>0</v>
      </c>
      <c r="L34" s="7">
        <f>+'100-110m hurdles'!L22</f>
        <v>0</v>
      </c>
      <c r="M34" s="7">
        <f>+'100-110m hurdles'!M22</f>
        <v>0</v>
      </c>
      <c r="N34" s="7">
        <f>+'100-110m hurdles'!N22</f>
        <v>0</v>
      </c>
      <c r="O34" s="7">
        <f>+'100-110m hurdles'!O22</f>
        <v>33</v>
      </c>
      <c r="P34" s="7">
        <f>+'100-110m hurdles'!P22</f>
        <v>0</v>
      </c>
      <c r="Q34" s="7">
        <f>+'100-110m hurdles'!Q22</f>
        <v>0</v>
      </c>
      <c r="R34" s="7">
        <f>+'100-110m hurdles'!R22</f>
        <v>0</v>
      </c>
      <c r="S34" s="7">
        <f>+'100-110m hurdles'!S22</f>
        <v>0</v>
      </c>
      <c r="T34" s="7">
        <f>+'100-110m hurdles'!T22</f>
        <v>0</v>
      </c>
      <c r="U34" s="7">
        <f>+'100-110m hurdles'!U22</f>
        <v>0</v>
      </c>
      <c r="V34" s="7">
        <f>+'100-110m hurdles'!V22</f>
        <v>0</v>
      </c>
      <c r="W34" s="7">
        <f>+'100-110m hurdles'!W22</f>
        <v>0</v>
      </c>
      <c r="X34" s="7">
        <f>+'100-110m hurdles'!X22</f>
        <v>0</v>
      </c>
      <c r="Y34" s="7">
        <f>+'100-110m hurdles'!Y22</f>
        <v>0</v>
      </c>
      <c r="Z34" s="88">
        <f t="shared" ref="Z34:Z49" si="4">SUM(B34:Y34)</f>
        <v>39</v>
      </c>
    </row>
    <row r="35" spans="1:26" ht="14.25" customHeight="1">
      <c r="A35" s="7" t="s">
        <v>780</v>
      </c>
      <c r="B35" s="7">
        <f>'200-H'!B38</f>
        <v>0</v>
      </c>
      <c r="C35" s="7">
        <f>'200-H'!C38</f>
        <v>0</v>
      </c>
      <c r="D35" s="7">
        <f>'200-H'!D38</f>
        <v>0</v>
      </c>
      <c r="E35" s="7">
        <f>'200-H'!E38</f>
        <v>0</v>
      </c>
      <c r="F35" s="7">
        <f>'200-H'!F38</f>
        <v>11</v>
      </c>
      <c r="G35" s="7">
        <f>'200-H'!G38</f>
        <v>0</v>
      </c>
      <c r="H35" s="7">
        <f>'200-H'!H38</f>
        <v>0</v>
      </c>
      <c r="I35" s="7">
        <f>'200-H'!I38</f>
        <v>0</v>
      </c>
      <c r="J35" s="7">
        <f>'200-H'!J38</f>
        <v>0</v>
      </c>
      <c r="K35" s="7">
        <f>'200-H'!K38</f>
        <v>0</v>
      </c>
      <c r="L35" s="7">
        <f>'200-H'!L38</f>
        <v>0</v>
      </c>
      <c r="M35" s="7">
        <f>'200-H'!M38</f>
        <v>0</v>
      </c>
      <c r="N35" s="7">
        <f>'200-H'!N38</f>
        <v>0</v>
      </c>
      <c r="O35" s="7">
        <f>'200-H'!O38</f>
        <v>28</v>
      </c>
      <c r="P35" s="7">
        <f>'200-H'!P38</f>
        <v>0</v>
      </c>
      <c r="Q35" s="7">
        <f>'200-H'!Q38</f>
        <v>0</v>
      </c>
      <c r="R35" s="7">
        <f>'200-H'!R38</f>
        <v>0</v>
      </c>
      <c r="S35" s="7">
        <f>'200-H'!S38</f>
        <v>0</v>
      </c>
      <c r="T35" s="7">
        <f>'200-H'!T38</f>
        <v>0</v>
      </c>
      <c r="U35" s="7">
        <f>'200-H'!U38</f>
        <v>0</v>
      </c>
      <c r="V35" s="7">
        <f>'200-H'!V38</f>
        <v>0</v>
      </c>
      <c r="W35" s="7">
        <f>'200-H'!W38</f>
        <v>0</v>
      </c>
      <c r="X35" s="7">
        <f>'200-H'!X38</f>
        <v>0</v>
      </c>
      <c r="Y35" s="7">
        <f>'200-H'!Y38</f>
        <v>0</v>
      </c>
      <c r="Z35" s="88">
        <f t="shared" si="4"/>
        <v>39</v>
      </c>
    </row>
    <row r="36" spans="1:26" ht="14.25" customHeight="1">
      <c r="A36" s="7" t="s">
        <v>781</v>
      </c>
      <c r="B36" s="7">
        <f>+'100- All'!B171</f>
        <v>0</v>
      </c>
      <c r="C36" s="7">
        <f>+'100- All'!C171</f>
        <v>1</v>
      </c>
      <c r="D36" s="7">
        <f>+'100- All'!D171</f>
        <v>0</v>
      </c>
      <c r="E36" s="7">
        <f>+'100- All'!E171</f>
        <v>0</v>
      </c>
      <c r="F36" s="7">
        <f>+'100- All'!F171</f>
        <v>10</v>
      </c>
      <c r="G36" s="7">
        <f>+'100- All'!G171</f>
        <v>6</v>
      </c>
      <c r="H36" s="7">
        <f>+'100- All'!H171</f>
        <v>0</v>
      </c>
      <c r="I36" s="7">
        <f>+'100- All'!I171</f>
        <v>0</v>
      </c>
      <c r="J36" s="7">
        <f>+'100- All'!J171</f>
        <v>0</v>
      </c>
      <c r="K36" s="7">
        <f>+'100- All'!K171</f>
        <v>3</v>
      </c>
      <c r="L36" s="7">
        <f>+'100- All'!L171</f>
        <v>0</v>
      </c>
      <c r="M36" s="7">
        <f>+'100- All'!M171</f>
        <v>4</v>
      </c>
      <c r="N36" s="7">
        <f>+'100- All'!N171</f>
        <v>0</v>
      </c>
      <c r="O36" s="7">
        <f>+'100- All'!O171</f>
        <v>15</v>
      </c>
      <c r="P36" s="7">
        <f>+'100- All'!P171</f>
        <v>0</v>
      </c>
      <c r="Q36" s="7">
        <f>+'100- All'!Q171</f>
        <v>0</v>
      </c>
      <c r="R36" s="7">
        <f>+'100- All'!R171</f>
        <v>0</v>
      </c>
      <c r="S36" s="7">
        <f>+'100- All'!S171</f>
        <v>0</v>
      </c>
      <c r="T36" s="7">
        <f>+'100- All'!T171</f>
        <v>0</v>
      </c>
      <c r="U36" s="7">
        <f>+'100- All'!U171</f>
        <v>0</v>
      </c>
      <c r="V36" s="7">
        <f>+'100- All'!V171</f>
        <v>0</v>
      </c>
      <c r="W36" s="7">
        <f>+'100- All'!W171</f>
        <v>0</v>
      </c>
      <c r="X36" s="7">
        <f>+'100- All'!X171</f>
        <v>0</v>
      </c>
      <c r="Y36" s="7">
        <f>+'100- All'!Y171</f>
        <v>0</v>
      </c>
      <c r="Z36" s="88">
        <f t="shared" si="4"/>
        <v>39</v>
      </c>
    </row>
    <row r="37" spans="1:26" ht="14.25" customHeight="1">
      <c r="A37" s="7" t="s">
        <v>782</v>
      </c>
      <c r="B37" s="7">
        <f>+'200 - All'!B146</f>
        <v>0</v>
      </c>
      <c r="C37" s="7">
        <f>+'200 - All'!C146</f>
        <v>0</v>
      </c>
      <c r="D37" s="7">
        <f>+'200 - All'!D146</f>
        <v>0</v>
      </c>
      <c r="E37" s="7">
        <f>+'200 - All'!E146</f>
        <v>0</v>
      </c>
      <c r="F37" s="7">
        <f>+'200 - All'!F146</f>
        <v>0</v>
      </c>
      <c r="G37" s="7">
        <f>+'200 - All'!G146</f>
        <v>9</v>
      </c>
      <c r="H37" s="7">
        <f>+'200 - All'!H146</f>
        <v>0</v>
      </c>
      <c r="I37" s="7">
        <f>+'200 - All'!I146</f>
        <v>0</v>
      </c>
      <c r="J37" s="7">
        <f>+'200 - All'!J146</f>
        <v>0</v>
      </c>
      <c r="K37" s="7">
        <f>+'200 - All'!K146</f>
        <v>2</v>
      </c>
      <c r="L37" s="7">
        <f>+'200 - All'!L146</f>
        <v>0</v>
      </c>
      <c r="M37" s="7">
        <f>+'200 - All'!M146</f>
        <v>6</v>
      </c>
      <c r="N37" s="7">
        <f>+'200 - All'!N146</f>
        <v>0</v>
      </c>
      <c r="O37" s="7">
        <f>+'200 - All'!O146</f>
        <v>19</v>
      </c>
      <c r="P37" s="7">
        <f>+'200 - All'!P146</f>
        <v>0</v>
      </c>
      <c r="Q37" s="7">
        <f>+'200 - All'!Q146</f>
        <v>0</v>
      </c>
      <c r="R37" s="7">
        <f>+'200 - All'!R146</f>
        <v>0</v>
      </c>
      <c r="S37" s="7">
        <f>+'200 - All'!S146</f>
        <v>0</v>
      </c>
      <c r="T37" s="7">
        <f>+'200 - All'!T146</f>
        <v>0</v>
      </c>
      <c r="U37" s="7">
        <f>+'200 - All'!U146</f>
        <v>0</v>
      </c>
      <c r="V37" s="7">
        <f>+'200 - All'!V146</f>
        <v>0</v>
      </c>
      <c r="W37" s="7">
        <f>+'200 - All'!W146</f>
        <v>3</v>
      </c>
      <c r="X37" s="7">
        <f>+'200 - All'!X146</f>
        <v>0</v>
      </c>
      <c r="Y37" s="7">
        <f>+'200 - All'!Y146</f>
        <v>0</v>
      </c>
      <c r="Z37" s="88">
        <f t="shared" si="4"/>
        <v>39</v>
      </c>
    </row>
    <row r="38" spans="1:26" ht="14.25" customHeight="1">
      <c r="A38" s="7" t="s">
        <v>783</v>
      </c>
      <c r="B38" s="7">
        <f>+'400 - All'!B111</f>
        <v>0</v>
      </c>
      <c r="C38" s="7">
        <f>+'400 - All'!C111</f>
        <v>12</v>
      </c>
      <c r="D38" s="7">
        <f>+'400 - All'!D111</f>
        <v>0</v>
      </c>
      <c r="E38" s="7">
        <f>+'400 - All'!E111</f>
        <v>0</v>
      </c>
      <c r="F38" s="7">
        <f>+'400 - All'!F111</f>
        <v>5</v>
      </c>
      <c r="G38" s="7">
        <f>+'400 - All'!G111</f>
        <v>6</v>
      </c>
      <c r="H38" s="7">
        <f>+'400 - All'!H111</f>
        <v>0</v>
      </c>
      <c r="I38" s="7">
        <f>+'400 - All'!I111</f>
        <v>0</v>
      </c>
      <c r="J38" s="7">
        <f>+'400 - All'!J111</f>
        <v>0</v>
      </c>
      <c r="K38" s="7">
        <f>+'400 - All'!K111</f>
        <v>2</v>
      </c>
      <c r="L38" s="7">
        <f>+'400 - All'!L111</f>
        <v>0</v>
      </c>
      <c r="M38" s="7">
        <f>+'400 - All'!M111</f>
        <v>0</v>
      </c>
      <c r="N38" s="7">
        <f>+'400 - All'!N111</f>
        <v>0</v>
      </c>
      <c r="O38" s="7">
        <f>+'400 - All'!O111</f>
        <v>14</v>
      </c>
      <c r="P38" s="7">
        <f>+'400 - All'!P111</f>
        <v>0</v>
      </c>
      <c r="Q38" s="7">
        <f>+'400 - All'!Q111</f>
        <v>0</v>
      </c>
      <c r="R38" s="7">
        <f>+'400 - All'!R111</f>
        <v>0</v>
      </c>
      <c r="S38" s="7">
        <f>+'400 - All'!S111</f>
        <v>0</v>
      </c>
      <c r="T38" s="7">
        <f>+'400 - All'!T111</f>
        <v>0</v>
      </c>
      <c r="U38" s="7">
        <f>+'400 - All'!U111</f>
        <v>0</v>
      </c>
      <c r="V38" s="7">
        <f>+'400 - All'!V111</f>
        <v>0</v>
      </c>
      <c r="W38" s="7">
        <f>+'400 - All'!W111</f>
        <v>0</v>
      </c>
      <c r="X38" s="7">
        <f>+'400 - All'!X111</f>
        <v>0</v>
      </c>
      <c r="Y38" s="7">
        <f>+'400 - All'!Y111</f>
        <v>0</v>
      </c>
      <c r="Z38" s="88">
        <f t="shared" si="4"/>
        <v>39</v>
      </c>
    </row>
    <row r="39" spans="1:26" ht="14.25" customHeight="1">
      <c r="A39" s="7" t="s">
        <v>784</v>
      </c>
      <c r="B39" s="7">
        <f>+'800 - ALL'!B52</f>
        <v>0</v>
      </c>
      <c r="C39" s="7">
        <f>+'800 - ALL'!C52</f>
        <v>1</v>
      </c>
      <c r="D39" s="7">
        <f>+'800 - ALL'!D52</f>
        <v>0</v>
      </c>
      <c r="E39" s="7">
        <f>+'800 - ALL'!E52</f>
        <v>0</v>
      </c>
      <c r="F39" s="7">
        <f>+'800 - ALL'!F52</f>
        <v>10</v>
      </c>
      <c r="G39" s="7">
        <f>+'800 - ALL'!G52</f>
        <v>0</v>
      </c>
      <c r="H39" s="7">
        <f>+'800 - ALL'!H52</f>
        <v>0</v>
      </c>
      <c r="I39" s="7">
        <f>+'800 - ALL'!I52</f>
        <v>0</v>
      </c>
      <c r="J39" s="7">
        <f>+'800 - ALL'!J52</f>
        <v>0</v>
      </c>
      <c r="K39" s="7">
        <f>+'800 - ALL'!K52</f>
        <v>0</v>
      </c>
      <c r="L39" s="7">
        <f>+'800 - ALL'!L52</f>
        <v>0</v>
      </c>
      <c r="M39" s="7">
        <f>+'800 - ALL'!M52</f>
        <v>13</v>
      </c>
      <c r="N39" s="7">
        <f>+'800 - ALL'!N52</f>
        <v>0</v>
      </c>
      <c r="O39" s="7">
        <f>+'800 - ALL'!O52</f>
        <v>15</v>
      </c>
      <c r="P39" s="7">
        <f>+'800 - ALL'!P52</f>
        <v>0</v>
      </c>
      <c r="Q39" s="7">
        <f>+'800 - ALL'!Q52</f>
        <v>0</v>
      </c>
      <c r="R39" s="7">
        <f>+'800 - ALL'!R52</f>
        <v>0</v>
      </c>
      <c r="S39" s="7">
        <f>+'800 - ALL'!S52</f>
        <v>0</v>
      </c>
      <c r="T39" s="7">
        <f>+'800 - ALL'!T52</f>
        <v>0</v>
      </c>
      <c r="U39" s="7">
        <f>+'800 - ALL'!U52</f>
        <v>0</v>
      </c>
      <c r="V39" s="7">
        <f>+'800 - ALL'!V52</f>
        <v>0</v>
      </c>
      <c r="W39" s="7">
        <f>+'800 - ALL'!W52</f>
        <v>0</v>
      </c>
      <c r="X39" s="7">
        <f>+'800 - ALL'!X52</f>
        <v>0</v>
      </c>
      <c r="Y39" s="7">
        <f>+'800 - ALL'!Y52</f>
        <v>0</v>
      </c>
      <c r="Z39" s="88">
        <f t="shared" si="4"/>
        <v>39</v>
      </c>
    </row>
    <row r="40" spans="1:26" ht="14.25" customHeight="1">
      <c r="A40" s="7" t="s">
        <v>785</v>
      </c>
      <c r="B40" s="7">
        <f>+'1600mm - ALL'!B48</f>
        <v>0</v>
      </c>
      <c r="C40" s="7">
        <f>+'1600mm - ALL'!C48</f>
        <v>0</v>
      </c>
      <c r="D40" s="7">
        <f>+'1600mm - ALL'!D48</f>
        <v>0</v>
      </c>
      <c r="E40" s="7">
        <f>+'1600mm - ALL'!E48</f>
        <v>0</v>
      </c>
      <c r="F40" s="7">
        <f>+'1600mm - ALL'!F48</f>
        <v>13</v>
      </c>
      <c r="G40" s="7">
        <f>+'1600mm - ALL'!G48</f>
        <v>0</v>
      </c>
      <c r="H40" s="7">
        <f>+'1600mm - ALL'!H48</f>
        <v>0</v>
      </c>
      <c r="I40" s="7">
        <f>+'1600mm - ALL'!I48</f>
        <v>0</v>
      </c>
      <c r="J40" s="7">
        <f>+'1600mm - ALL'!J48</f>
        <v>0</v>
      </c>
      <c r="K40" s="7">
        <f>+'1600mm - ALL'!K48</f>
        <v>0</v>
      </c>
      <c r="L40" s="7">
        <f>+'1600mm - ALL'!L48</f>
        <v>0</v>
      </c>
      <c r="M40" s="7">
        <f>+'1600mm - ALL'!M48</f>
        <v>6</v>
      </c>
      <c r="N40" s="7">
        <f>+'1600mm - ALL'!N48</f>
        <v>0</v>
      </c>
      <c r="O40" s="7">
        <f>+'1600mm - ALL'!O48</f>
        <v>20</v>
      </c>
      <c r="P40" s="7">
        <f>+'1600mm - ALL'!P48</f>
        <v>0</v>
      </c>
      <c r="Q40" s="7">
        <f>+'1600mm - ALL'!Q48</f>
        <v>0</v>
      </c>
      <c r="R40" s="7">
        <f>+'1600mm - ALL'!R48</f>
        <v>0</v>
      </c>
      <c r="S40" s="7">
        <f>+'1600mm - ALL'!S48</f>
        <v>0</v>
      </c>
      <c r="T40" s="7">
        <f>+'1600mm - ALL'!T48</f>
        <v>0</v>
      </c>
      <c r="U40" s="7">
        <f>+'1600mm - ALL'!U48</f>
        <v>0</v>
      </c>
      <c r="V40" s="7">
        <f>+'1600mm - ALL'!V48</f>
        <v>0</v>
      </c>
      <c r="W40" s="7">
        <f>+'1600mm - ALL'!W48</f>
        <v>0</v>
      </c>
      <c r="X40" s="7">
        <f>+'1600mm - ALL'!X48</f>
        <v>0</v>
      </c>
      <c r="Y40" s="7">
        <f>+'1600mm - ALL'!Y48</f>
        <v>0</v>
      </c>
      <c r="Z40" s="88">
        <f t="shared" si="4"/>
        <v>39</v>
      </c>
    </row>
    <row r="41" spans="1:26" ht="14.25" customHeight="1">
      <c r="A41" s="7" t="s">
        <v>786</v>
      </c>
      <c r="B41" s="7">
        <f>+'3200-ALL'!B27</f>
        <v>0</v>
      </c>
      <c r="C41" s="7">
        <f>+'3200-ALL'!C27</f>
        <v>0</v>
      </c>
      <c r="D41" s="7">
        <f>+'3200-ALL'!D27</f>
        <v>0</v>
      </c>
      <c r="E41" s="7">
        <f>+'3200-ALL'!E27</f>
        <v>0</v>
      </c>
      <c r="F41" s="7">
        <f>+'3200-ALL'!F27</f>
        <v>14</v>
      </c>
      <c r="G41" s="7">
        <f>+'3200-ALL'!G27</f>
        <v>0</v>
      </c>
      <c r="H41" s="7">
        <f>+'3200-ALL'!H27</f>
        <v>0</v>
      </c>
      <c r="I41" s="7">
        <f>+'3200-ALL'!I27</f>
        <v>0</v>
      </c>
      <c r="J41" s="7">
        <f>+'3200-ALL'!J27</f>
        <v>0</v>
      </c>
      <c r="K41" s="7">
        <f>+'3200-ALL'!K27</f>
        <v>0</v>
      </c>
      <c r="L41" s="7">
        <f>+'3200-ALL'!L27</f>
        <v>0</v>
      </c>
      <c r="M41" s="7">
        <f>+'3200-ALL'!M27</f>
        <v>0</v>
      </c>
      <c r="N41" s="7">
        <f>+'3200-ALL'!N27</f>
        <v>0</v>
      </c>
      <c r="O41" s="7">
        <f>+'3200-ALL'!O27</f>
        <v>19</v>
      </c>
      <c r="P41" s="7">
        <f>+'3200-ALL'!P27</f>
        <v>0</v>
      </c>
      <c r="Q41" s="7">
        <f>+'3200-ALL'!Q27</f>
        <v>0</v>
      </c>
      <c r="R41" s="7">
        <f>+'3200-ALL'!R27</f>
        <v>0</v>
      </c>
      <c r="S41" s="7">
        <f>+'3200-ALL'!S27</f>
        <v>0</v>
      </c>
      <c r="T41" s="7">
        <f>+'3200-ALL'!T27</f>
        <v>0</v>
      </c>
      <c r="U41" s="7">
        <f>+'3200-ALL'!U27</f>
        <v>0</v>
      </c>
      <c r="V41" s="7">
        <f>+'3200-ALL'!V27</f>
        <v>0</v>
      </c>
      <c r="W41" s="7">
        <f>+'3200-ALL'!W27</f>
        <v>0</v>
      </c>
      <c r="X41" s="7">
        <f>+'3200-ALL'!X27</f>
        <v>0</v>
      </c>
      <c r="Y41" s="7">
        <f>+'3200-ALL'!Y27</f>
        <v>0</v>
      </c>
      <c r="Z41" s="88">
        <f t="shared" si="4"/>
        <v>33</v>
      </c>
    </row>
    <row r="42" spans="1:26" ht="14.25" customHeight="1">
      <c r="A42" s="7" t="s">
        <v>787</v>
      </c>
      <c r="B42" s="7">
        <f>+'4X800r'!B21</f>
        <v>0</v>
      </c>
      <c r="C42" s="7">
        <f>+'4X800r'!C21</f>
        <v>0</v>
      </c>
      <c r="D42" s="7">
        <f>+'4X800r'!D21</f>
        <v>0</v>
      </c>
      <c r="E42" s="7">
        <f>+'4X800r'!E21</f>
        <v>0</v>
      </c>
      <c r="F42" s="7">
        <f>+'4X800r'!F21</f>
        <v>8</v>
      </c>
      <c r="G42" s="7">
        <f>+'4X800r'!G21</f>
        <v>0</v>
      </c>
      <c r="H42" s="7">
        <f>+'4X800r'!H21</f>
        <v>0</v>
      </c>
      <c r="I42" s="7">
        <f>+'4X800r'!I21</f>
        <v>0</v>
      </c>
      <c r="J42" s="7">
        <f>+'4X800r'!J21</f>
        <v>0</v>
      </c>
      <c r="K42" s="7">
        <f>+'4X800r'!K21</f>
        <v>0</v>
      </c>
      <c r="L42" s="7">
        <f>+'4X800r'!L21</f>
        <v>0</v>
      </c>
      <c r="M42" s="7">
        <f>+'4X800r'!M21</f>
        <v>0</v>
      </c>
      <c r="N42" s="7">
        <f>+'4X800r'!N21</f>
        <v>0</v>
      </c>
      <c r="O42" s="7">
        <f>+'4X800r'!O21</f>
        <v>20</v>
      </c>
      <c r="P42" s="7">
        <f>+'4X800r'!P21</f>
        <v>0</v>
      </c>
      <c r="Q42" s="7">
        <f>+'4X800r'!Q21</f>
        <v>0</v>
      </c>
      <c r="R42" s="7">
        <f>+'4X800r'!R21</f>
        <v>0</v>
      </c>
      <c r="S42" s="7">
        <f>+'4X800r'!S21</f>
        <v>0</v>
      </c>
      <c r="T42" s="7">
        <f>+'4X800r'!T21</f>
        <v>0</v>
      </c>
      <c r="U42" s="7">
        <f>+'4X800r'!U21</f>
        <v>0</v>
      </c>
      <c r="V42" s="7">
        <f>+'4X800r'!V21</f>
        <v>0</v>
      </c>
      <c r="W42" s="7">
        <f>+'4X800r'!W21</f>
        <v>0</v>
      </c>
      <c r="X42" s="7">
        <f>+'4X800r'!X21</f>
        <v>0</v>
      </c>
      <c r="Y42" s="7">
        <f>+'4X800r'!Y21</f>
        <v>0</v>
      </c>
      <c r="Z42" s="88">
        <f t="shared" si="4"/>
        <v>28</v>
      </c>
    </row>
    <row r="43" spans="1:26" ht="14.25" customHeight="1">
      <c r="A43" s="7" t="s">
        <v>788</v>
      </c>
      <c r="B43" s="7">
        <f>+'4x100 - ALL'!B53</f>
        <v>2</v>
      </c>
      <c r="C43" s="7">
        <f>+'4x100 - ALL'!C53</f>
        <v>6</v>
      </c>
      <c r="D43" s="7">
        <f>+'4x100 - ALL'!D53</f>
        <v>0</v>
      </c>
      <c r="E43" s="7">
        <f>+'4x100 - ALL'!E53</f>
        <v>0</v>
      </c>
      <c r="F43" s="7">
        <f>+'4x100 - ALL'!F53</f>
        <v>4</v>
      </c>
      <c r="G43" s="7">
        <f>+'4x100 - ALL'!G53</f>
        <v>8</v>
      </c>
      <c r="H43" s="7">
        <f>+'4x100 - ALL'!H53</f>
        <v>0</v>
      </c>
      <c r="I43" s="7">
        <f>+'4x100 - ALL'!I53</f>
        <v>0</v>
      </c>
      <c r="J43" s="7">
        <f>+'4x100 - ALL'!J53</f>
        <v>0</v>
      </c>
      <c r="K43" s="7">
        <f>+'4x100 - ALL'!K53</f>
        <v>1</v>
      </c>
      <c r="L43" s="7">
        <f>+'4x100 - ALL'!L53</f>
        <v>0</v>
      </c>
      <c r="M43" s="7">
        <f>+'4x100 - ALL'!M53</f>
        <v>3</v>
      </c>
      <c r="N43" s="7">
        <f>+'4x100 - ALL'!N53</f>
        <v>0</v>
      </c>
      <c r="O43" s="7">
        <f>+'4x100 - ALL'!O53</f>
        <v>10</v>
      </c>
      <c r="P43" s="7">
        <f>+'4x100 - ALL'!P53</f>
        <v>0</v>
      </c>
      <c r="Q43" s="7">
        <f>+'4x100 - ALL'!Q53</f>
        <v>0</v>
      </c>
      <c r="R43" s="7">
        <f>+'4x100 - ALL'!R53</f>
        <v>0</v>
      </c>
      <c r="S43" s="7">
        <f>+'4x100 - ALL'!S53</f>
        <v>0</v>
      </c>
      <c r="T43" s="7">
        <f>+'4x100 - ALL'!T53</f>
        <v>0</v>
      </c>
      <c r="U43" s="7">
        <f>+'4x100 - ALL'!U53</f>
        <v>0</v>
      </c>
      <c r="V43" s="7">
        <f>+'4x100 - ALL'!V53</f>
        <v>0</v>
      </c>
      <c r="W43" s="7">
        <f>+'4x100 - ALL'!W53</f>
        <v>5</v>
      </c>
      <c r="X43" s="7">
        <f>+'4x100 - ALL'!X53</f>
        <v>0</v>
      </c>
      <c r="Y43" s="7">
        <f>+'4x100 - ALL'!Y53</f>
        <v>0</v>
      </c>
      <c r="Z43" s="88">
        <f t="shared" si="4"/>
        <v>39</v>
      </c>
    </row>
    <row r="44" spans="1:26" ht="14.25" customHeight="1">
      <c r="A44" s="7" t="s">
        <v>789</v>
      </c>
      <c r="B44" s="7">
        <f>+'4x400 - ALL'!B33</f>
        <v>1</v>
      </c>
      <c r="C44" s="7">
        <f>+'4x400 - ALL'!C33</f>
        <v>6</v>
      </c>
      <c r="D44" s="7">
        <f>+'4x400 - ALL'!D33</f>
        <v>0</v>
      </c>
      <c r="E44" s="7">
        <f>+'4x400 - ALL'!E33</f>
        <v>0</v>
      </c>
      <c r="F44" s="7">
        <f>+'4x400 - ALL'!F33</f>
        <v>4</v>
      </c>
      <c r="G44" s="7">
        <f>+'4x400 - ALL'!G33</f>
        <v>10</v>
      </c>
      <c r="H44" s="7">
        <f>+'4x400 - ALL'!H33</f>
        <v>0</v>
      </c>
      <c r="I44" s="7">
        <f>+'4x400 - ALL'!I33</f>
        <v>0</v>
      </c>
      <c r="J44" s="7">
        <f>+'4x400 - ALL'!J33</f>
        <v>0</v>
      </c>
      <c r="K44" s="7">
        <f>+'4x400 - ALL'!K33</f>
        <v>2</v>
      </c>
      <c r="L44" s="7">
        <f>+'4x400 - ALL'!L33</f>
        <v>0</v>
      </c>
      <c r="M44" s="7">
        <f>+'4x400 - ALL'!M33</f>
        <v>5</v>
      </c>
      <c r="N44" s="7">
        <f>+'4x400 - ALL'!N33</f>
        <v>0</v>
      </c>
      <c r="O44" s="7">
        <f>+'4x400 - ALL'!O33</f>
        <v>8</v>
      </c>
      <c r="P44" s="7">
        <f>+'4x400 - ALL'!P33</f>
        <v>0</v>
      </c>
      <c r="Q44" s="7">
        <f>+'4x400 - ALL'!Q33</f>
        <v>0</v>
      </c>
      <c r="R44" s="7">
        <f>+'4x400 - ALL'!R33</f>
        <v>0</v>
      </c>
      <c r="S44" s="7">
        <f>+'4x400 - ALL'!S33</f>
        <v>0</v>
      </c>
      <c r="T44" s="7">
        <f>+'4x400 - ALL'!T33</f>
        <v>0</v>
      </c>
      <c r="U44" s="7">
        <f>+'4x400 - ALL'!U33</f>
        <v>0</v>
      </c>
      <c r="V44" s="7">
        <f>+'4x400 - ALL'!V33</f>
        <v>0</v>
      </c>
      <c r="W44" s="7">
        <f>+'4x400 - ALL'!W33</f>
        <v>3</v>
      </c>
      <c r="X44" s="7">
        <f>+'4x400 - ALL'!X33</f>
        <v>0</v>
      </c>
      <c r="Y44" s="7">
        <f>+'4x400 - ALL'!Y33</f>
        <v>0</v>
      </c>
      <c r="Z44" s="88">
        <f t="shared" si="4"/>
        <v>39</v>
      </c>
    </row>
    <row r="45" spans="1:26" ht="14.25" customHeight="1">
      <c r="A45" s="7" t="s">
        <v>790</v>
      </c>
      <c r="B45" s="7">
        <f>+'TRIPLE JUMP'!B25</f>
        <v>0</v>
      </c>
      <c r="C45" s="7">
        <f>+'TRIPLE JUMP'!C25</f>
        <v>0</v>
      </c>
      <c r="D45" s="7">
        <f>+'TRIPLE JUMP'!D25</f>
        <v>0</v>
      </c>
      <c r="E45" s="7">
        <f>+'TRIPLE JUMP'!E25</f>
        <v>0</v>
      </c>
      <c r="F45" s="7">
        <f>+'TRIPLE JUMP'!F25</f>
        <v>0</v>
      </c>
      <c r="G45" s="7">
        <f>+'TRIPLE JUMP'!G25</f>
        <v>15</v>
      </c>
      <c r="H45" s="7">
        <f>+'TRIPLE JUMP'!H25</f>
        <v>0</v>
      </c>
      <c r="I45" s="7">
        <f>+'TRIPLE JUMP'!I25</f>
        <v>0</v>
      </c>
      <c r="J45" s="7">
        <f>+'TRIPLE JUMP'!J25</f>
        <v>0</v>
      </c>
      <c r="K45" s="7">
        <f>+'TRIPLE JUMP'!K25</f>
        <v>0</v>
      </c>
      <c r="L45" s="7">
        <f>+'TRIPLE JUMP'!L25</f>
        <v>0</v>
      </c>
      <c r="M45" s="7">
        <f>+'TRIPLE JUMP'!M25</f>
        <v>3</v>
      </c>
      <c r="N45" s="7">
        <f>+'TRIPLE JUMP'!N25</f>
        <v>0</v>
      </c>
      <c r="O45" s="7">
        <f>+'TRIPLE JUMP'!O25</f>
        <v>5</v>
      </c>
      <c r="P45" s="7">
        <f>+'TRIPLE JUMP'!P25</f>
        <v>0</v>
      </c>
      <c r="Q45" s="7">
        <f>+'TRIPLE JUMP'!Q25</f>
        <v>0</v>
      </c>
      <c r="R45" s="7">
        <f>+'TRIPLE JUMP'!R25</f>
        <v>0</v>
      </c>
      <c r="S45" s="7">
        <f>+'TRIPLE JUMP'!S25</f>
        <v>0</v>
      </c>
      <c r="T45" s="7">
        <f>+'TRIPLE JUMP'!T25</f>
        <v>0</v>
      </c>
      <c r="U45" s="7">
        <f>+'TRIPLE JUMP'!U25</f>
        <v>0</v>
      </c>
      <c r="V45" s="7">
        <f>+'TRIPLE JUMP'!V25</f>
        <v>0</v>
      </c>
      <c r="W45" s="7">
        <f>+'TRIPLE JUMP'!W25</f>
        <v>16</v>
      </c>
      <c r="X45" s="7">
        <f>+'TRIPLE JUMP'!X25</f>
        <v>0</v>
      </c>
      <c r="Y45" s="7">
        <f>+'TRIPLE JUMP'!Y25</f>
        <v>0</v>
      </c>
      <c r="Z45" s="88">
        <f t="shared" si="4"/>
        <v>39</v>
      </c>
    </row>
    <row r="46" spans="1:26" ht="14.25" customHeight="1">
      <c r="A46" s="7" t="s">
        <v>791</v>
      </c>
      <c r="B46" s="7">
        <f>+'SHOT PUT'!B86</f>
        <v>0</v>
      </c>
      <c r="C46" s="7">
        <f>+'SHOT PUT'!C86</f>
        <v>3</v>
      </c>
      <c r="D46" s="7">
        <f>+'SHOT PUT'!D86</f>
        <v>0</v>
      </c>
      <c r="E46" s="7">
        <f>+'SHOT PUT'!E86</f>
        <v>0</v>
      </c>
      <c r="F46" s="7">
        <f>+'SHOT PUT'!F86</f>
        <v>22</v>
      </c>
      <c r="G46" s="7">
        <f>+'SHOT PUT'!G86</f>
        <v>0</v>
      </c>
      <c r="H46" s="7">
        <f>+'SHOT PUT'!H86</f>
        <v>0</v>
      </c>
      <c r="I46" s="7">
        <f>+'SHOT PUT'!I86</f>
        <v>0</v>
      </c>
      <c r="J46" s="7">
        <f>+'SHOT PUT'!J86</f>
        <v>0</v>
      </c>
      <c r="K46" s="7">
        <f>+'SHOT PUT'!K86</f>
        <v>0</v>
      </c>
      <c r="L46" s="7">
        <f>+'SHOT PUT'!L86</f>
        <v>0</v>
      </c>
      <c r="M46" s="7">
        <f>+'SHOT PUT'!M86</f>
        <v>13</v>
      </c>
      <c r="N46" s="7">
        <f>+'SHOT PUT'!N86</f>
        <v>0</v>
      </c>
      <c r="O46" s="7">
        <f>+'SHOT PUT'!O86</f>
        <v>1</v>
      </c>
      <c r="P46" s="7">
        <f>+'SHOT PUT'!P86</f>
        <v>0</v>
      </c>
      <c r="Q46" s="7">
        <f>+'SHOT PUT'!Q86</f>
        <v>0</v>
      </c>
      <c r="R46" s="7">
        <f>+'SHOT PUT'!R86</f>
        <v>0</v>
      </c>
      <c r="S46" s="7">
        <f>+'SHOT PUT'!S86</f>
        <v>0</v>
      </c>
      <c r="T46" s="7">
        <f>+'SHOT PUT'!T86</f>
        <v>0</v>
      </c>
      <c r="U46" s="7">
        <f>+'SHOT PUT'!U86</f>
        <v>0</v>
      </c>
      <c r="V46" s="7">
        <f>+'SHOT PUT'!V86</f>
        <v>0</v>
      </c>
      <c r="W46" s="7">
        <f>+'SHOT PUT'!W86</f>
        <v>0</v>
      </c>
      <c r="X46" s="7">
        <f>+'SHOT PUT'!X86</f>
        <v>0</v>
      </c>
      <c r="Y46" s="7">
        <f>+'SHOT PUT'!Y86</f>
        <v>0</v>
      </c>
      <c r="Z46" s="88">
        <f t="shared" si="4"/>
        <v>39</v>
      </c>
    </row>
    <row r="47" spans="1:26" ht="14.25" customHeight="1">
      <c r="A47" s="7" t="s">
        <v>792</v>
      </c>
      <c r="B47" s="7">
        <f>+DISCUS!B58</f>
        <v>0</v>
      </c>
      <c r="C47" s="7">
        <f>+DISCUS!C58</f>
        <v>5</v>
      </c>
      <c r="D47" s="7">
        <f>+DISCUS!D58</f>
        <v>0</v>
      </c>
      <c r="E47" s="7">
        <f>+DISCUS!E58</f>
        <v>0</v>
      </c>
      <c r="F47" s="7">
        <f>+DISCUS!F58</f>
        <v>12</v>
      </c>
      <c r="G47" s="7">
        <f>+DISCUS!G58</f>
        <v>0</v>
      </c>
      <c r="H47" s="7">
        <f>+DISCUS!H58</f>
        <v>5</v>
      </c>
      <c r="I47" s="7">
        <f>+DISCUS!I58</f>
        <v>0</v>
      </c>
      <c r="J47" s="7">
        <f>+DISCUS!J58</f>
        <v>0</v>
      </c>
      <c r="K47" s="7">
        <f>+DISCUS!K58</f>
        <v>0</v>
      </c>
      <c r="L47" s="7">
        <f>+DISCUS!L58</f>
        <v>0</v>
      </c>
      <c r="M47" s="7">
        <f>+DISCUS!M58</f>
        <v>11</v>
      </c>
      <c r="N47" s="7">
        <f>+DISCUS!N58</f>
        <v>0</v>
      </c>
      <c r="O47" s="7">
        <f>+DISCUS!O58</f>
        <v>6</v>
      </c>
      <c r="P47" s="7">
        <f>+DISCUS!P58</f>
        <v>0</v>
      </c>
      <c r="Q47" s="7">
        <f>+DISCUS!Q58</f>
        <v>0</v>
      </c>
      <c r="R47" s="7">
        <f>+DISCUS!R58</f>
        <v>0</v>
      </c>
      <c r="S47" s="7">
        <f>+DISCUS!S58</f>
        <v>0</v>
      </c>
      <c r="T47" s="7">
        <f>+DISCUS!T58</f>
        <v>0</v>
      </c>
      <c r="U47" s="7">
        <f>+DISCUS!U58</f>
        <v>0</v>
      </c>
      <c r="V47" s="7">
        <f>+DISCUS!V58</f>
        <v>0</v>
      </c>
      <c r="W47" s="7">
        <f>+DISCUS!W58</f>
        <v>0</v>
      </c>
      <c r="X47" s="7">
        <f>+DISCUS!X58</f>
        <v>0</v>
      </c>
      <c r="Y47" s="7">
        <f>+DISCUS!Y58</f>
        <v>0</v>
      </c>
      <c r="Z47" s="88">
        <f t="shared" si="4"/>
        <v>39</v>
      </c>
    </row>
    <row r="48" spans="1:26" ht="14.25" customHeight="1">
      <c r="A48" s="7" t="s">
        <v>793</v>
      </c>
      <c r="B48" s="7">
        <f>+'Turbo Jav'!B123</f>
        <v>0</v>
      </c>
      <c r="C48" s="7">
        <f>+'Turbo Jav'!C123</f>
        <v>0</v>
      </c>
      <c r="D48" s="7">
        <f>+'Turbo Jav'!D123</f>
        <v>0</v>
      </c>
      <c r="E48" s="7">
        <f>+'Turbo Jav'!E123</f>
        <v>0</v>
      </c>
      <c r="F48" s="7">
        <f>+'Turbo Jav'!F123</f>
        <v>24</v>
      </c>
      <c r="G48" s="7">
        <f>+'Turbo Jav'!G123</f>
        <v>5</v>
      </c>
      <c r="H48" s="7">
        <f>+'Turbo Jav'!H123</f>
        <v>0</v>
      </c>
      <c r="I48" s="7">
        <f>+'Turbo Jav'!I123</f>
        <v>0</v>
      </c>
      <c r="J48" s="7">
        <f>+'Turbo Jav'!J123</f>
        <v>0</v>
      </c>
      <c r="K48" s="7">
        <f>+'Turbo Jav'!K123</f>
        <v>0</v>
      </c>
      <c r="L48" s="7">
        <f>+'Turbo Jav'!L123</f>
        <v>0</v>
      </c>
      <c r="M48" s="7">
        <f>+'Turbo Jav'!M123</f>
        <v>4</v>
      </c>
      <c r="N48" s="7">
        <f>+'Turbo Jav'!N123</f>
        <v>0</v>
      </c>
      <c r="O48" s="7">
        <f>+'Turbo Jav'!O123</f>
        <v>6</v>
      </c>
      <c r="P48" s="7">
        <f>+'Turbo Jav'!P123</f>
        <v>0</v>
      </c>
      <c r="Q48" s="7">
        <f>+'Turbo Jav'!Q123</f>
        <v>0</v>
      </c>
      <c r="R48" s="7">
        <f>+'Turbo Jav'!R123</f>
        <v>0</v>
      </c>
      <c r="S48" s="7">
        <f>+'Turbo Jav'!S123</f>
        <v>0</v>
      </c>
      <c r="T48" s="7">
        <f>+'Turbo Jav'!T123</f>
        <v>0</v>
      </c>
      <c r="U48" s="7">
        <f>+'Turbo Jav'!U123</f>
        <v>0</v>
      </c>
      <c r="V48" s="7">
        <f>+'Turbo Jav'!V123</f>
        <v>0</v>
      </c>
      <c r="W48" s="7">
        <f>+'Turbo Jav'!W123</f>
        <v>0</v>
      </c>
      <c r="X48" s="7">
        <f>+'Turbo Jav'!X123</f>
        <v>0</v>
      </c>
      <c r="Y48" s="7">
        <f>+'Turbo Jav'!Y123</f>
        <v>0</v>
      </c>
      <c r="Z48" s="88">
        <f t="shared" si="4"/>
        <v>39</v>
      </c>
    </row>
    <row r="49" spans="1:26" ht="14.25" customHeight="1">
      <c r="A49" s="7" t="s">
        <v>794</v>
      </c>
      <c r="B49" s="7">
        <f>+'LONG JUMP'!B177</f>
        <v>0</v>
      </c>
      <c r="C49" s="7">
        <f>+'LONG JUMP'!C177</f>
        <v>0</v>
      </c>
      <c r="D49" s="7">
        <f>+'LONG JUMP'!D177</f>
        <v>0</v>
      </c>
      <c r="E49" s="7">
        <f>+'LONG JUMP'!E177</f>
        <v>0</v>
      </c>
      <c r="F49" s="7">
        <f>+'LONG JUMP'!F177</f>
        <v>13</v>
      </c>
      <c r="G49" s="7">
        <f>+'LONG JUMP'!G177</f>
        <v>8</v>
      </c>
      <c r="H49" s="7">
        <f>+'LONG JUMP'!H177</f>
        <v>0</v>
      </c>
      <c r="I49" s="7">
        <f>+'LONG JUMP'!I177</f>
        <v>0</v>
      </c>
      <c r="J49" s="7">
        <f>+'LONG JUMP'!J177</f>
        <v>0</v>
      </c>
      <c r="K49" s="7">
        <f>+'LONG JUMP'!K177</f>
        <v>0</v>
      </c>
      <c r="L49" s="7">
        <f>+'LONG JUMP'!L177</f>
        <v>0</v>
      </c>
      <c r="M49" s="7">
        <f>+'LONG JUMP'!M177</f>
        <v>1</v>
      </c>
      <c r="N49" s="7">
        <f>+'LONG JUMP'!N177</f>
        <v>0</v>
      </c>
      <c r="O49" s="7">
        <f>+'LONG JUMP'!O177</f>
        <v>17</v>
      </c>
      <c r="P49" s="7">
        <f>+'LONG JUMP'!P177</f>
        <v>0</v>
      </c>
      <c r="Q49" s="7">
        <f>+'LONG JUMP'!Q177</f>
        <v>0</v>
      </c>
      <c r="R49" s="7">
        <f>+'LONG JUMP'!R177</f>
        <v>0</v>
      </c>
      <c r="S49" s="7">
        <f>+'LONG JUMP'!S177</f>
        <v>0</v>
      </c>
      <c r="T49" s="7">
        <f>+'LONG JUMP'!T177</f>
        <v>0</v>
      </c>
      <c r="U49" s="7">
        <f>+'LONG JUMP'!U177</f>
        <v>0</v>
      </c>
      <c r="V49" s="7">
        <f>+'LONG JUMP'!V177</f>
        <v>0</v>
      </c>
      <c r="W49" s="7">
        <f>+'LONG JUMP'!W177</f>
        <v>0</v>
      </c>
      <c r="X49" s="7">
        <f>+'LONG JUMP'!X177</f>
        <v>0</v>
      </c>
      <c r="Y49" s="7">
        <f>+'LONG JUMP'!Y177</f>
        <v>0</v>
      </c>
      <c r="Z49" s="88">
        <f t="shared" si="4"/>
        <v>39</v>
      </c>
    </row>
    <row r="50" spans="1:26" ht="14.25" customHeight="1">
      <c r="A50" s="135" t="s">
        <v>795</v>
      </c>
      <c r="B50" s="140">
        <f t="shared" ref="B50:Y50" si="5">SUM(B34:B49)</f>
        <v>5</v>
      </c>
      <c r="C50" s="140">
        <f t="shared" si="5"/>
        <v>34</v>
      </c>
      <c r="D50" s="140">
        <f t="shared" si="5"/>
        <v>0</v>
      </c>
      <c r="E50" s="140">
        <f t="shared" si="5"/>
        <v>0</v>
      </c>
      <c r="F50" s="140">
        <f t="shared" si="5"/>
        <v>154</v>
      </c>
      <c r="G50" s="140">
        <f t="shared" si="5"/>
        <v>67</v>
      </c>
      <c r="H50" s="140">
        <f t="shared" si="5"/>
        <v>5</v>
      </c>
      <c r="I50" s="140">
        <f t="shared" si="5"/>
        <v>0</v>
      </c>
      <c r="J50" s="140">
        <f t="shared" si="5"/>
        <v>0</v>
      </c>
      <c r="K50" s="140">
        <f t="shared" si="5"/>
        <v>10</v>
      </c>
      <c r="L50" s="140">
        <f t="shared" si="5"/>
        <v>0</v>
      </c>
      <c r="M50" s="140">
        <f t="shared" si="5"/>
        <v>69</v>
      </c>
      <c r="N50" s="140">
        <f t="shared" si="5"/>
        <v>0</v>
      </c>
      <c r="O50" s="140">
        <f t="shared" si="5"/>
        <v>236</v>
      </c>
      <c r="P50" s="140">
        <f t="shared" si="5"/>
        <v>0</v>
      </c>
      <c r="Q50" s="140">
        <f t="shared" si="5"/>
        <v>0</v>
      </c>
      <c r="R50" s="140">
        <f t="shared" si="5"/>
        <v>0</v>
      </c>
      <c r="S50" s="140">
        <f t="shared" si="5"/>
        <v>0</v>
      </c>
      <c r="T50" s="140">
        <f t="shared" si="5"/>
        <v>0</v>
      </c>
      <c r="U50" s="140">
        <f t="shared" si="5"/>
        <v>0</v>
      </c>
      <c r="V50" s="140">
        <f t="shared" si="5"/>
        <v>0</v>
      </c>
      <c r="W50" s="140">
        <f t="shared" si="5"/>
        <v>27</v>
      </c>
      <c r="X50" s="140">
        <f t="shared" si="5"/>
        <v>0</v>
      </c>
      <c r="Y50" s="140">
        <f t="shared" si="5"/>
        <v>0</v>
      </c>
      <c r="Z50" s="88"/>
    </row>
    <row r="51" spans="1:26" ht="14.25" customHeight="1">
      <c r="Z51" s="86" t="s">
        <v>748</v>
      </c>
    </row>
    <row r="52" spans="1:26" ht="14.25" customHeight="1">
      <c r="A52" s="139" t="s">
        <v>796</v>
      </c>
      <c r="B52" s="7">
        <f>+'100-110m hurdles'!B23</f>
        <v>0</v>
      </c>
      <c r="C52" s="7">
        <f>+'100-110m hurdles'!C23</f>
        <v>6</v>
      </c>
      <c r="D52" s="7">
        <f>+'100-110m hurdles'!D23</f>
        <v>0</v>
      </c>
      <c r="E52" s="7">
        <f>+'100-110m hurdles'!E23</f>
        <v>0</v>
      </c>
      <c r="F52" s="7">
        <f>+'100-110m hurdles'!F23</f>
        <v>10</v>
      </c>
      <c r="G52" s="7">
        <f>+'100-110m hurdles'!G23</f>
        <v>6</v>
      </c>
      <c r="H52" s="7">
        <f>+'100-110m hurdles'!H23</f>
        <v>0</v>
      </c>
      <c r="I52" s="7">
        <f>+'100-110m hurdles'!I23</f>
        <v>0</v>
      </c>
      <c r="J52" s="7">
        <f>+'100-110m hurdles'!J23</f>
        <v>0</v>
      </c>
      <c r="K52" s="7">
        <f>+'100-110m hurdles'!K23</f>
        <v>0</v>
      </c>
      <c r="L52" s="7">
        <f>+'100-110m hurdles'!L23</f>
        <v>0</v>
      </c>
      <c r="M52" s="7">
        <f>+'100-110m hurdles'!M23</f>
        <v>13</v>
      </c>
      <c r="N52" s="7">
        <f>+'100-110m hurdles'!N23</f>
        <v>0</v>
      </c>
      <c r="O52" s="7">
        <f>+'100-110m hurdles'!O23</f>
        <v>0</v>
      </c>
      <c r="P52" s="7">
        <f>+'100-110m hurdles'!P23</f>
        <v>0</v>
      </c>
      <c r="Q52" s="7">
        <f>+'100-110m hurdles'!Q23</f>
        <v>0</v>
      </c>
      <c r="R52" s="7">
        <f>+'100-110m hurdles'!R23</f>
        <v>0</v>
      </c>
      <c r="S52" s="7">
        <f>+'100-110m hurdles'!S23</f>
        <v>0</v>
      </c>
      <c r="T52" s="7">
        <f>+'100-110m hurdles'!T23</f>
        <v>0</v>
      </c>
      <c r="U52" s="7">
        <f>+'100-110m hurdles'!U23</f>
        <v>0</v>
      </c>
      <c r="V52" s="7">
        <f>+'100-110m hurdles'!V23</f>
        <v>0</v>
      </c>
      <c r="W52" s="7">
        <f>+'100-110m hurdles'!W23</f>
        <v>3</v>
      </c>
      <c r="X52" s="7">
        <f>+'100-110m hurdles'!X23</f>
        <v>0</v>
      </c>
      <c r="Y52" s="7">
        <f>+'100-110m hurdles'!Y23</f>
        <v>0</v>
      </c>
      <c r="Z52" s="88">
        <f t="shared" ref="Z52:Z67" si="6">SUM(B52:Y52)</f>
        <v>38</v>
      </c>
    </row>
    <row r="53" spans="1:26" ht="14.25" customHeight="1">
      <c r="A53" s="7" t="s">
        <v>797</v>
      </c>
      <c r="B53" s="7">
        <f>'200-H'!B39</f>
        <v>0</v>
      </c>
      <c r="C53" s="7">
        <f>'200-H'!C39</f>
        <v>0</v>
      </c>
      <c r="D53" s="7">
        <f>'200-H'!D39</f>
        <v>0</v>
      </c>
      <c r="E53" s="7">
        <f>'200-H'!E39</f>
        <v>0</v>
      </c>
      <c r="F53" s="7">
        <f>'200-H'!F39</f>
        <v>6</v>
      </c>
      <c r="G53" s="7">
        <f>'200-H'!G39</f>
        <v>0</v>
      </c>
      <c r="H53" s="7">
        <f>'200-H'!H39</f>
        <v>0</v>
      </c>
      <c r="I53" s="7">
        <f>'200-H'!I39</f>
        <v>0</v>
      </c>
      <c r="J53" s="7">
        <f>'200-H'!J39</f>
        <v>0</v>
      </c>
      <c r="K53" s="7">
        <f>'200-H'!K39</f>
        <v>0</v>
      </c>
      <c r="L53" s="7">
        <f>'200-H'!L39</f>
        <v>0</v>
      </c>
      <c r="M53" s="7">
        <f>'200-H'!M39</f>
        <v>18</v>
      </c>
      <c r="N53" s="7">
        <f>'200-H'!N39</f>
        <v>0</v>
      </c>
      <c r="O53" s="7">
        <f>'200-H'!O39</f>
        <v>4</v>
      </c>
      <c r="P53" s="7">
        <f>'200-H'!P39</f>
        <v>0</v>
      </c>
      <c r="Q53" s="7">
        <f>'200-H'!Q39</f>
        <v>0</v>
      </c>
      <c r="R53" s="7">
        <f>'200-H'!R39</f>
        <v>0</v>
      </c>
      <c r="S53" s="7">
        <f>'200-H'!S39</f>
        <v>0</v>
      </c>
      <c r="T53" s="7">
        <f>'200-H'!T39</f>
        <v>0</v>
      </c>
      <c r="U53" s="7">
        <f>'200-H'!U39</f>
        <v>0</v>
      </c>
      <c r="V53" s="7">
        <f>'200-H'!V39</f>
        <v>0</v>
      </c>
      <c r="W53" s="7">
        <f>'200-H'!W39</f>
        <v>5</v>
      </c>
      <c r="X53" s="7">
        <f>'200-H'!X39</f>
        <v>0</v>
      </c>
      <c r="Y53" s="7">
        <f>'200-H'!Y39</f>
        <v>0</v>
      </c>
      <c r="Z53" s="88">
        <f t="shared" si="6"/>
        <v>33</v>
      </c>
    </row>
    <row r="54" spans="1:26" ht="14.25" customHeight="1">
      <c r="A54" s="7" t="s">
        <v>798</v>
      </c>
      <c r="B54" s="7">
        <f>+'100- All'!B172</f>
        <v>1</v>
      </c>
      <c r="C54" s="7">
        <f>+'100- All'!C172</f>
        <v>0</v>
      </c>
      <c r="D54" s="7">
        <f>+'100- All'!D172</f>
        <v>0</v>
      </c>
      <c r="E54" s="7">
        <f>+'100- All'!E172</f>
        <v>2</v>
      </c>
      <c r="F54" s="7">
        <f>+'100- All'!F172</f>
        <v>21</v>
      </c>
      <c r="G54" s="7">
        <f>+'100- All'!G172</f>
        <v>0</v>
      </c>
      <c r="H54" s="7">
        <f>+'100- All'!H172</f>
        <v>4</v>
      </c>
      <c r="I54" s="7">
        <f>+'100- All'!I172</f>
        <v>0</v>
      </c>
      <c r="J54" s="7">
        <f>+'100- All'!J172</f>
        <v>0</v>
      </c>
      <c r="K54" s="7">
        <f>+'100- All'!K172</f>
        <v>0</v>
      </c>
      <c r="L54" s="7">
        <f>+'100- All'!L172</f>
        <v>0</v>
      </c>
      <c r="M54" s="7">
        <f>+'100- All'!M172</f>
        <v>11</v>
      </c>
      <c r="N54" s="7">
        <f>+'100- All'!N172</f>
        <v>0</v>
      </c>
      <c r="O54" s="7">
        <f>+'100- All'!O172</f>
        <v>0</v>
      </c>
      <c r="P54" s="7">
        <f>+'100- All'!P172</f>
        <v>0</v>
      </c>
      <c r="Q54" s="7">
        <f>+'100- All'!Q172</f>
        <v>0</v>
      </c>
      <c r="R54" s="7">
        <f>+'100- All'!R172</f>
        <v>0</v>
      </c>
      <c r="S54" s="7">
        <f>+'100- All'!S172</f>
        <v>0</v>
      </c>
      <c r="T54" s="7">
        <f>+'100- All'!T172</f>
        <v>0</v>
      </c>
      <c r="U54" s="7">
        <f>+'100- All'!U172</f>
        <v>0</v>
      </c>
      <c r="V54" s="7">
        <f>+'100- All'!V172</f>
        <v>0</v>
      </c>
      <c r="W54" s="7">
        <f>+'100- All'!W172</f>
        <v>0</v>
      </c>
      <c r="X54" s="7">
        <f>+'100- All'!X172</f>
        <v>0</v>
      </c>
      <c r="Y54" s="7">
        <f>+'100- All'!Y172</f>
        <v>0</v>
      </c>
      <c r="Z54" s="88">
        <f t="shared" si="6"/>
        <v>39</v>
      </c>
    </row>
    <row r="55" spans="1:26" ht="14.25" customHeight="1">
      <c r="A55" s="7" t="s">
        <v>799</v>
      </c>
      <c r="B55" s="7">
        <f>+'200 - All'!B147</f>
        <v>0</v>
      </c>
      <c r="C55" s="7">
        <f>+'200 - All'!C147</f>
        <v>0</v>
      </c>
      <c r="D55" s="7">
        <f>+'200 - All'!D147</f>
        <v>0</v>
      </c>
      <c r="E55" s="7">
        <f>+'200 - All'!E147</f>
        <v>5</v>
      </c>
      <c r="F55" s="7">
        <f>+'200 - All'!F147</f>
        <v>18</v>
      </c>
      <c r="G55" s="7">
        <f>+'200 - All'!G147</f>
        <v>0</v>
      </c>
      <c r="H55" s="7">
        <f>+'200 - All'!H147</f>
        <v>0</v>
      </c>
      <c r="I55" s="7">
        <f>+'200 - All'!I147</f>
        <v>0</v>
      </c>
      <c r="J55" s="7">
        <f>+'200 - All'!J147</f>
        <v>0</v>
      </c>
      <c r="K55" s="7">
        <f>+'200 - All'!K147</f>
        <v>5</v>
      </c>
      <c r="L55" s="7">
        <f>+'200 - All'!L147</f>
        <v>0</v>
      </c>
      <c r="M55" s="7">
        <f>+'200 - All'!M147</f>
        <v>11</v>
      </c>
      <c r="N55" s="7">
        <f>+'200 - All'!N147</f>
        <v>0</v>
      </c>
      <c r="O55" s="7">
        <f>+'200 - All'!O147</f>
        <v>0</v>
      </c>
      <c r="P55" s="7">
        <f>+'200 - All'!P147</f>
        <v>0</v>
      </c>
      <c r="Q55" s="7">
        <f>+'200 - All'!Q147</f>
        <v>0</v>
      </c>
      <c r="R55" s="7">
        <f>+'200 - All'!R147</f>
        <v>0</v>
      </c>
      <c r="S55" s="7">
        <f>+'200 - All'!S147</f>
        <v>0</v>
      </c>
      <c r="T55" s="7">
        <f>+'200 - All'!T147</f>
        <v>0</v>
      </c>
      <c r="U55" s="7">
        <f>+'200 - All'!U147</f>
        <v>0</v>
      </c>
      <c r="V55" s="7">
        <f>+'200 - All'!V147</f>
        <v>0</v>
      </c>
      <c r="W55" s="7">
        <f>+'200 - All'!W147</f>
        <v>0</v>
      </c>
      <c r="X55" s="7">
        <f>+'200 - All'!X147</f>
        <v>0</v>
      </c>
      <c r="Y55" s="7">
        <f>+'200 - All'!Y147</f>
        <v>0</v>
      </c>
      <c r="Z55" s="88">
        <f t="shared" si="6"/>
        <v>39</v>
      </c>
    </row>
    <row r="56" spans="1:26" ht="14.25" customHeight="1">
      <c r="A56" s="7" t="s">
        <v>800</v>
      </c>
      <c r="B56" s="7">
        <f>+'400 - All'!B112</f>
        <v>0</v>
      </c>
      <c r="C56" s="7">
        <f>+'400 - All'!C112</f>
        <v>4</v>
      </c>
      <c r="D56" s="7">
        <f>+'400 - All'!D112</f>
        <v>0</v>
      </c>
      <c r="E56" s="7">
        <f>+'400 - All'!E112</f>
        <v>6</v>
      </c>
      <c r="F56" s="7">
        <f>+'400 - All'!F112</f>
        <v>6</v>
      </c>
      <c r="G56" s="7">
        <f>+'400 - All'!G112</f>
        <v>0</v>
      </c>
      <c r="H56" s="7">
        <f>+'400 - All'!H112</f>
        <v>10</v>
      </c>
      <c r="I56" s="7">
        <f>+'400 - All'!I112</f>
        <v>0</v>
      </c>
      <c r="J56" s="7">
        <f>+'400 - All'!J112</f>
        <v>0</v>
      </c>
      <c r="K56" s="7">
        <f>+'400 - All'!K112</f>
        <v>13</v>
      </c>
      <c r="L56" s="7">
        <f>+'400 - All'!L112</f>
        <v>0</v>
      </c>
      <c r="M56" s="7">
        <f>+'400 - All'!M112</f>
        <v>0</v>
      </c>
      <c r="N56" s="7">
        <f>+'400 - All'!N112</f>
        <v>0</v>
      </c>
      <c r="O56" s="7">
        <f>+'400 - All'!O112</f>
        <v>0</v>
      </c>
      <c r="P56" s="7">
        <f>+'400 - All'!P112</f>
        <v>0</v>
      </c>
      <c r="Q56" s="7">
        <f>+'400 - All'!Q112</f>
        <v>0</v>
      </c>
      <c r="R56" s="7">
        <f>+'400 - All'!R112</f>
        <v>0</v>
      </c>
      <c r="S56" s="7">
        <f>+'400 - All'!S112</f>
        <v>0</v>
      </c>
      <c r="T56" s="7">
        <f>+'400 - All'!T112</f>
        <v>0</v>
      </c>
      <c r="U56" s="7">
        <f>+'400 - All'!U112</f>
        <v>0</v>
      </c>
      <c r="V56" s="7">
        <f>+'400 - All'!V112</f>
        <v>0</v>
      </c>
      <c r="W56" s="7">
        <f>+'400 - All'!W112</f>
        <v>0</v>
      </c>
      <c r="X56" s="7">
        <f>+'400 - All'!X112</f>
        <v>0</v>
      </c>
      <c r="Y56" s="7">
        <f>+'400 - All'!Y112</f>
        <v>0</v>
      </c>
      <c r="Z56" s="88">
        <f t="shared" si="6"/>
        <v>39</v>
      </c>
    </row>
    <row r="57" spans="1:26" ht="14.25" customHeight="1">
      <c r="A57" s="7" t="s">
        <v>801</v>
      </c>
      <c r="B57" s="7">
        <f>+'800 - ALL'!B53</f>
        <v>0</v>
      </c>
      <c r="C57" s="7">
        <f>+'800 - ALL'!C53</f>
        <v>0</v>
      </c>
      <c r="D57" s="7">
        <f>+'800 - ALL'!D53</f>
        <v>0</v>
      </c>
      <c r="E57" s="7">
        <f>+'800 - ALL'!E53</f>
        <v>10</v>
      </c>
      <c r="F57" s="7">
        <f>+'800 - ALL'!F53</f>
        <v>19</v>
      </c>
      <c r="G57" s="7">
        <f>+'800 - ALL'!G53</f>
        <v>0</v>
      </c>
      <c r="H57" s="7">
        <f>+'800 - ALL'!H53</f>
        <v>6</v>
      </c>
      <c r="I57" s="7">
        <f>+'800 - ALL'!I53</f>
        <v>0</v>
      </c>
      <c r="J57" s="7">
        <f>+'800 - ALL'!J53</f>
        <v>0</v>
      </c>
      <c r="K57" s="7">
        <f>+'800 - ALL'!K53</f>
        <v>0</v>
      </c>
      <c r="L57" s="7">
        <f>+'800 - ALL'!L53</f>
        <v>0</v>
      </c>
      <c r="M57" s="7">
        <f>+'800 - ALL'!M53</f>
        <v>0</v>
      </c>
      <c r="N57" s="7">
        <f>+'800 - ALL'!N53</f>
        <v>0</v>
      </c>
      <c r="O57" s="7">
        <f>+'800 - ALL'!O53</f>
        <v>4</v>
      </c>
      <c r="P57" s="7">
        <f>+'800 - ALL'!P53</f>
        <v>0</v>
      </c>
      <c r="Q57" s="7">
        <f>+'800 - ALL'!Q53</f>
        <v>0</v>
      </c>
      <c r="R57" s="7">
        <f>+'800 - ALL'!R53</f>
        <v>0</v>
      </c>
      <c r="S57" s="7">
        <f>+'800 - ALL'!S53</f>
        <v>0</v>
      </c>
      <c r="T57" s="7">
        <f>+'800 - ALL'!T53</f>
        <v>0</v>
      </c>
      <c r="U57" s="7">
        <f>+'800 - ALL'!U53</f>
        <v>0</v>
      </c>
      <c r="V57" s="7">
        <f>+'800 - ALL'!V53</f>
        <v>0</v>
      </c>
      <c r="W57" s="7">
        <f>+'800 - ALL'!W53</f>
        <v>0</v>
      </c>
      <c r="X57" s="7">
        <f>+'800 - ALL'!X53</f>
        <v>0</v>
      </c>
      <c r="Y57" s="7">
        <f>+'800 - ALL'!Y53</f>
        <v>0</v>
      </c>
      <c r="Z57" s="88">
        <f t="shared" si="6"/>
        <v>39</v>
      </c>
    </row>
    <row r="58" spans="1:26" ht="14.25" customHeight="1">
      <c r="A58" s="7" t="s">
        <v>802</v>
      </c>
      <c r="B58" s="7">
        <f>+'1600mm - ALL'!B49</f>
        <v>0</v>
      </c>
      <c r="C58" s="7">
        <f>+'1600mm - ALL'!C49</f>
        <v>0</v>
      </c>
      <c r="D58" s="7">
        <f>+'1600mm - ALL'!D49</f>
        <v>0</v>
      </c>
      <c r="E58" s="7">
        <f>+'1600mm - ALL'!E49</f>
        <v>10</v>
      </c>
      <c r="F58" s="7">
        <f>+'1600mm - ALL'!F49</f>
        <v>14</v>
      </c>
      <c r="G58" s="7">
        <f>+'1600mm - ALL'!G49</f>
        <v>0</v>
      </c>
      <c r="H58" s="7">
        <f>+'1600mm - ALL'!H49</f>
        <v>6</v>
      </c>
      <c r="I58" s="7">
        <f>+'1600mm - ALL'!I49</f>
        <v>0</v>
      </c>
      <c r="J58" s="7">
        <f>+'1600mm - ALL'!J49</f>
        <v>0</v>
      </c>
      <c r="K58" s="7">
        <f>+'1600mm - ALL'!K49</f>
        <v>3</v>
      </c>
      <c r="L58" s="7">
        <f>+'1600mm - ALL'!L49</f>
        <v>0</v>
      </c>
      <c r="M58" s="7">
        <f>+'1600mm - ALL'!M49</f>
        <v>0</v>
      </c>
      <c r="N58" s="7">
        <f>+'1600mm - ALL'!N49</f>
        <v>0</v>
      </c>
      <c r="O58" s="7">
        <f>+'1600mm - ALL'!O49</f>
        <v>6</v>
      </c>
      <c r="P58" s="7">
        <f>+'1600mm - ALL'!P49</f>
        <v>0</v>
      </c>
      <c r="Q58" s="7">
        <f>+'1600mm - ALL'!Q49</f>
        <v>0</v>
      </c>
      <c r="R58" s="7">
        <f>+'1600mm - ALL'!R49</f>
        <v>0</v>
      </c>
      <c r="S58" s="7">
        <f>+'1600mm - ALL'!S49</f>
        <v>0</v>
      </c>
      <c r="T58" s="7">
        <f>+'1600mm - ALL'!T49</f>
        <v>0</v>
      </c>
      <c r="U58" s="7">
        <f>+'1600mm - ALL'!U49</f>
        <v>0</v>
      </c>
      <c r="V58" s="7">
        <f>+'1600mm - ALL'!V49</f>
        <v>0</v>
      </c>
      <c r="W58" s="7">
        <f>+'1600mm - ALL'!W49</f>
        <v>0</v>
      </c>
      <c r="X58" s="7">
        <f>+'1600mm - ALL'!X49</f>
        <v>0</v>
      </c>
      <c r="Y58" s="7">
        <f>+'1600mm - ALL'!Y49</f>
        <v>0</v>
      </c>
      <c r="Z58" s="88">
        <f t="shared" si="6"/>
        <v>39</v>
      </c>
    </row>
    <row r="59" spans="1:26" ht="14.25" customHeight="1">
      <c r="A59" s="7" t="s">
        <v>803</v>
      </c>
      <c r="B59" s="7">
        <f>+'3200-ALL'!B28</f>
        <v>0</v>
      </c>
      <c r="C59" s="7">
        <f>+'3200-ALL'!C28</f>
        <v>0</v>
      </c>
      <c r="D59" s="7">
        <f>+'3200-ALL'!D28</f>
        <v>0</v>
      </c>
      <c r="E59" s="7">
        <f>+'3200-ALL'!E28</f>
        <v>10</v>
      </c>
      <c r="F59" s="7">
        <f>+'3200-ALL'!F28</f>
        <v>6</v>
      </c>
      <c r="G59" s="7">
        <f>+'3200-ALL'!G28</f>
        <v>0</v>
      </c>
      <c r="H59" s="7">
        <f>+'3200-ALL'!H28</f>
        <v>0</v>
      </c>
      <c r="I59" s="7">
        <f>+'3200-ALL'!I28</f>
        <v>0</v>
      </c>
      <c r="J59" s="7">
        <f>+'3200-ALL'!J28</f>
        <v>0</v>
      </c>
      <c r="K59" s="7">
        <f>+'3200-ALL'!K28</f>
        <v>0</v>
      </c>
      <c r="L59" s="7">
        <f>+'3200-ALL'!L28</f>
        <v>0</v>
      </c>
      <c r="M59" s="7">
        <f>+'3200-ALL'!M28</f>
        <v>0</v>
      </c>
      <c r="N59" s="7">
        <f>+'3200-ALL'!N28</f>
        <v>0</v>
      </c>
      <c r="O59" s="7">
        <f>+'3200-ALL'!O28</f>
        <v>20</v>
      </c>
      <c r="P59" s="7">
        <f>+'3200-ALL'!P28</f>
        <v>0</v>
      </c>
      <c r="Q59" s="7">
        <f>+'3200-ALL'!Q28</f>
        <v>0</v>
      </c>
      <c r="R59" s="7">
        <f>+'3200-ALL'!R28</f>
        <v>0</v>
      </c>
      <c r="S59" s="7">
        <f>+'3200-ALL'!S28</f>
        <v>0</v>
      </c>
      <c r="T59" s="7">
        <f>+'3200-ALL'!T28</f>
        <v>0</v>
      </c>
      <c r="U59" s="7">
        <f>+'3200-ALL'!U28</f>
        <v>0</v>
      </c>
      <c r="V59" s="7">
        <f>+'3200-ALL'!V28</f>
        <v>0</v>
      </c>
      <c r="W59" s="7">
        <f>+'3200-ALL'!W28</f>
        <v>0</v>
      </c>
      <c r="X59" s="7">
        <f>+'3200-ALL'!X28</f>
        <v>0</v>
      </c>
      <c r="Y59" s="7">
        <f>+'3200-ALL'!Y28</f>
        <v>0</v>
      </c>
      <c r="Z59" s="88">
        <f t="shared" si="6"/>
        <v>36</v>
      </c>
    </row>
    <row r="60" spans="1:26" ht="14.25" customHeight="1">
      <c r="A60" s="7" t="s">
        <v>787</v>
      </c>
      <c r="B60" s="7">
        <f>+'4X800r'!B22</f>
        <v>0</v>
      </c>
      <c r="C60" s="7">
        <f>+'4X800r'!C22</f>
        <v>0</v>
      </c>
      <c r="D60" s="7">
        <f>+'4X800r'!D22</f>
        <v>0</v>
      </c>
      <c r="E60" s="7">
        <f>+'4X800r'!E22</f>
        <v>0</v>
      </c>
      <c r="F60" s="7">
        <f>+'4X800r'!F22</f>
        <v>10</v>
      </c>
      <c r="G60" s="7">
        <f>+'4X800r'!G22</f>
        <v>0</v>
      </c>
      <c r="H60" s="7">
        <f>+'4X800r'!H22</f>
        <v>0</v>
      </c>
      <c r="I60" s="7">
        <f>+'4X800r'!I22</f>
        <v>0</v>
      </c>
      <c r="J60" s="7">
        <f>+'4X800r'!J22</f>
        <v>0</v>
      </c>
      <c r="K60" s="7">
        <f>+'4X800r'!K22</f>
        <v>0</v>
      </c>
      <c r="L60" s="7">
        <f>+'4X800r'!L22</f>
        <v>0</v>
      </c>
      <c r="M60" s="7">
        <f>+'4X800r'!M22</f>
        <v>0</v>
      </c>
      <c r="N60" s="7">
        <f>+'4X800r'!N22</f>
        <v>0</v>
      </c>
      <c r="O60" s="7">
        <f>+'4X800r'!O22</f>
        <v>8</v>
      </c>
      <c r="P60" s="7">
        <f>+'4X800r'!P22</f>
        <v>0</v>
      </c>
      <c r="Q60" s="7">
        <f>+'4X800r'!Q22</f>
        <v>0</v>
      </c>
      <c r="R60" s="7">
        <f>+'4X800r'!R22</f>
        <v>0</v>
      </c>
      <c r="S60" s="7">
        <f>+'4X800r'!S22</f>
        <v>0</v>
      </c>
      <c r="T60" s="7">
        <f>+'4X800r'!T22</f>
        <v>0</v>
      </c>
      <c r="U60" s="7">
        <f>+'4X800r'!U22</f>
        <v>0</v>
      </c>
      <c r="V60" s="7">
        <f>+'4X800r'!V22</f>
        <v>0</v>
      </c>
      <c r="W60" s="7">
        <f>+'4X800r'!W22</f>
        <v>0</v>
      </c>
      <c r="X60" s="7">
        <f>+'4X800r'!X22</f>
        <v>0</v>
      </c>
      <c r="Y60" s="7">
        <f>+'4X800r'!Y22</f>
        <v>0</v>
      </c>
      <c r="Z60" s="88">
        <f t="shared" si="6"/>
        <v>18</v>
      </c>
    </row>
    <row r="61" spans="1:26" ht="14.25" customHeight="1">
      <c r="A61" s="7" t="s">
        <v>804</v>
      </c>
      <c r="B61" s="7">
        <f>+'4x100 - ALL'!B54</f>
        <v>6</v>
      </c>
      <c r="C61" s="7">
        <f>+'4x100 - ALL'!C54</f>
        <v>5</v>
      </c>
      <c r="D61" s="7">
        <f>+'4x100 - ALL'!D54</f>
        <v>0</v>
      </c>
      <c r="E61" s="7">
        <f>+'4x100 - ALL'!E54</f>
        <v>3</v>
      </c>
      <c r="F61" s="7">
        <f>+'4x100 - ALL'!F54</f>
        <v>10</v>
      </c>
      <c r="G61" s="7">
        <f>+'4x100 - ALL'!G54</f>
        <v>0</v>
      </c>
      <c r="H61" s="7">
        <f>+'4x100 - ALL'!H54</f>
        <v>2</v>
      </c>
      <c r="I61" s="7">
        <f>+'4x100 - ALL'!I54</f>
        <v>0</v>
      </c>
      <c r="J61" s="7">
        <f>+'4x100 - ALL'!J54</f>
        <v>0</v>
      </c>
      <c r="K61" s="7">
        <f>+'4x100 - ALL'!K54</f>
        <v>0</v>
      </c>
      <c r="L61" s="7">
        <f>+'4x100 - ALL'!L54</f>
        <v>0</v>
      </c>
      <c r="M61" s="7">
        <f>+'4x100 - ALL'!M54</f>
        <v>8</v>
      </c>
      <c r="N61" s="7">
        <f>+'4x100 - ALL'!N54</f>
        <v>0</v>
      </c>
      <c r="O61" s="7">
        <f>+'4x100 - ALL'!O54</f>
        <v>1</v>
      </c>
      <c r="P61" s="7">
        <f>+'4x100 - ALL'!P54</f>
        <v>0</v>
      </c>
      <c r="Q61" s="7">
        <f>+'4x100 - ALL'!Q54</f>
        <v>0</v>
      </c>
      <c r="R61" s="7">
        <f>+'4x100 - ALL'!R54</f>
        <v>0</v>
      </c>
      <c r="S61" s="7">
        <f>+'4x100 - ALL'!S54</f>
        <v>0</v>
      </c>
      <c r="T61" s="7">
        <f>+'4x100 - ALL'!T54</f>
        <v>0</v>
      </c>
      <c r="U61" s="7">
        <f>+'4x100 - ALL'!U54</f>
        <v>0</v>
      </c>
      <c r="V61" s="7">
        <f>+'4x100 - ALL'!V54</f>
        <v>0</v>
      </c>
      <c r="W61" s="7">
        <f>+'4x100 - ALL'!W54</f>
        <v>4</v>
      </c>
      <c r="X61" s="7">
        <f>+'4x100 - ALL'!X54</f>
        <v>0</v>
      </c>
      <c r="Y61" s="7">
        <f>+'4x100 - ALL'!Y54</f>
        <v>0</v>
      </c>
      <c r="Z61" s="88">
        <f t="shared" si="6"/>
        <v>39</v>
      </c>
    </row>
    <row r="62" spans="1:26" ht="14.25" customHeight="1">
      <c r="A62" s="7" t="s">
        <v>805</v>
      </c>
      <c r="B62" s="7">
        <f>+'4x400 - ALL'!B34</f>
        <v>6</v>
      </c>
      <c r="C62" s="7">
        <f>+'4x400 - ALL'!C34</f>
        <v>8</v>
      </c>
      <c r="D62" s="7">
        <f>+'4x400 - ALL'!D34</f>
        <v>0</v>
      </c>
      <c r="E62" s="7">
        <f>+'4x400 - ALL'!E34</f>
        <v>0</v>
      </c>
      <c r="F62" s="7">
        <f>+'4x400 - ALL'!F34</f>
        <v>10</v>
      </c>
      <c r="G62" s="7">
        <f>+'4x400 - ALL'!G34</f>
        <v>0</v>
      </c>
      <c r="H62" s="7">
        <f>+'4x400 - ALL'!H34</f>
        <v>0</v>
      </c>
      <c r="I62" s="7">
        <f>+'4x400 - ALL'!I34</f>
        <v>0</v>
      </c>
      <c r="J62" s="7">
        <f>+'4x400 - ALL'!J34</f>
        <v>0</v>
      </c>
      <c r="K62" s="7">
        <f>+'4x400 - ALL'!K34</f>
        <v>0</v>
      </c>
      <c r="L62" s="7">
        <f>+'4x400 - ALL'!L34</f>
        <v>0</v>
      </c>
      <c r="M62" s="7">
        <f>+'4x400 - ALL'!M34</f>
        <v>0</v>
      </c>
      <c r="N62" s="7">
        <f>+'4x400 - ALL'!N34</f>
        <v>0</v>
      </c>
      <c r="O62" s="7">
        <f>+'4x400 - ALL'!O34</f>
        <v>5</v>
      </c>
      <c r="P62" s="7">
        <f>+'4x400 - ALL'!P34</f>
        <v>0</v>
      </c>
      <c r="Q62" s="7">
        <f>+'4x400 - ALL'!Q34</f>
        <v>0</v>
      </c>
      <c r="R62" s="7">
        <f>+'4x400 - ALL'!R34</f>
        <v>0</v>
      </c>
      <c r="S62" s="7">
        <f>+'4x400 - ALL'!S34</f>
        <v>0</v>
      </c>
      <c r="T62" s="7">
        <f>+'4x400 - ALL'!T34</f>
        <v>0</v>
      </c>
      <c r="U62" s="7">
        <f>+'4x400 - ALL'!U34</f>
        <v>0</v>
      </c>
      <c r="V62" s="7">
        <f>+'4x400 - ALL'!V34</f>
        <v>0</v>
      </c>
      <c r="W62" s="7">
        <f>+'4x400 - ALL'!W34</f>
        <v>0</v>
      </c>
      <c r="X62" s="7">
        <f>+'4x400 - ALL'!X34</f>
        <v>0</v>
      </c>
      <c r="Y62" s="7">
        <f>+'4x400 - ALL'!Y34</f>
        <v>0</v>
      </c>
      <c r="Z62" s="88">
        <f t="shared" si="6"/>
        <v>29</v>
      </c>
    </row>
    <row r="63" spans="1:26" ht="14.25" customHeight="1">
      <c r="A63" s="7" t="s">
        <v>806</v>
      </c>
      <c r="B63" s="7">
        <f>+'TRIPLE JUMP'!B26</f>
        <v>5</v>
      </c>
      <c r="C63" s="7">
        <f>+'TRIPLE JUMP'!C26</f>
        <v>0</v>
      </c>
      <c r="D63" s="7">
        <f>+'TRIPLE JUMP'!D26</f>
        <v>0</v>
      </c>
      <c r="E63" s="7">
        <f>+'TRIPLE JUMP'!E26</f>
        <v>0</v>
      </c>
      <c r="F63" s="7">
        <f>+'TRIPLE JUMP'!F26</f>
        <v>0</v>
      </c>
      <c r="G63" s="7">
        <f>+'TRIPLE JUMP'!G26</f>
        <v>14</v>
      </c>
      <c r="H63" s="7">
        <f>+'TRIPLE JUMP'!H26</f>
        <v>0</v>
      </c>
      <c r="I63" s="7">
        <f>+'TRIPLE JUMP'!I26</f>
        <v>0</v>
      </c>
      <c r="J63" s="7">
        <f>+'TRIPLE JUMP'!J26</f>
        <v>0</v>
      </c>
      <c r="K63" s="7">
        <f>+'TRIPLE JUMP'!K26</f>
        <v>0</v>
      </c>
      <c r="L63" s="7">
        <f>+'TRIPLE JUMP'!L26</f>
        <v>0</v>
      </c>
      <c r="M63" s="7">
        <f>+'TRIPLE JUMP'!M26</f>
        <v>10</v>
      </c>
      <c r="N63" s="7">
        <f>+'TRIPLE JUMP'!N26</f>
        <v>0</v>
      </c>
      <c r="O63" s="7">
        <f>+'TRIPLE JUMP'!O26</f>
        <v>4</v>
      </c>
      <c r="P63" s="7">
        <f>+'TRIPLE JUMP'!P26</f>
        <v>0</v>
      </c>
      <c r="Q63" s="7">
        <f>+'TRIPLE JUMP'!Q26</f>
        <v>0</v>
      </c>
      <c r="R63" s="7">
        <f>+'TRIPLE JUMP'!R26</f>
        <v>0</v>
      </c>
      <c r="S63" s="7">
        <f>+'TRIPLE JUMP'!S26</f>
        <v>0</v>
      </c>
      <c r="T63" s="7">
        <f>+'TRIPLE JUMP'!T26</f>
        <v>0</v>
      </c>
      <c r="U63" s="7">
        <f>+'TRIPLE JUMP'!U26</f>
        <v>0</v>
      </c>
      <c r="V63" s="7">
        <f>+'TRIPLE JUMP'!V26</f>
        <v>0</v>
      </c>
      <c r="W63" s="7">
        <f>+'TRIPLE JUMP'!W26</f>
        <v>0</v>
      </c>
      <c r="X63" s="7">
        <f>+'TRIPLE JUMP'!X26</f>
        <v>0</v>
      </c>
      <c r="Y63" s="7">
        <f>+'TRIPLE JUMP'!Y26</f>
        <v>0</v>
      </c>
      <c r="Z63" s="88">
        <f t="shared" si="6"/>
        <v>33</v>
      </c>
    </row>
    <row r="64" spans="1:26" ht="14.25" customHeight="1">
      <c r="A64" s="7" t="s">
        <v>807</v>
      </c>
      <c r="B64" s="7">
        <f>+'SHOT PUT'!B87</f>
        <v>3</v>
      </c>
      <c r="C64" s="7">
        <f>+'SHOT PUT'!C87</f>
        <v>4</v>
      </c>
      <c r="D64" s="7">
        <f>+'SHOT PUT'!D87</f>
        <v>0</v>
      </c>
      <c r="E64" s="7">
        <f>+'SHOT PUT'!E87</f>
        <v>0</v>
      </c>
      <c r="F64" s="7">
        <f>+'SHOT PUT'!F87</f>
        <v>18</v>
      </c>
      <c r="G64" s="7">
        <f>+'SHOT PUT'!G87</f>
        <v>3</v>
      </c>
      <c r="H64" s="7">
        <f>+'SHOT PUT'!H87</f>
        <v>5</v>
      </c>
      <c r="I64" s="7">
        <f>+'SHOT PUT'!I87</f>
        <v>0</v>
      </c>
      <c r="J64" s="7">
        <f>+'SHOT PUT'!J87</f>
        <v>0</v>
      </c>
      <c r="K64" s="7">
        <f>+'SHOT PUT'!K87</f>
        <v>0</v>
      </c>
      <c r="L64" s="7">
        <f>+'SHOT PUT'!L87</f>
        <v>0</v>
      </c>
      <c r="M64" s="7">
        <f>+'SHOT PUT'!M87</f>
        <v>6</v>
      </c>
      <c r="N64" s="7">
        <f>+'SHOT PUT'!N87</f>
        <v>0</v>
      </c>
      <c r="O64" s="7">
        <f>+'SHOT PUT'!O87</f>
        <v>0</v>
      </c>
      <c r="P64" s="7">
        <f>+'SHOT PUT'!P87</f>
        <v>0</v>
      </c>
      <c r="Q64" s="7">
        <f>+'SHOT PUT'!Q87</f>
        <v>0</v>
      </c>
      <c r="R64" s="7">
        <f>+'SHOT PUT'!R87</f>
        <v>0</v>
      </c>
      <c r="S64" s="7">
        <f>+'SHOT PUT'!S87</f>
        <v>0</v>
      </c>
      <c r="T64" s="7">
        <f>+'SHOT PUT'!T87</f>
        <v>0</v>
      </c>
      <c r="U64" s="7">
        <f>+'SHOT PUT'!U87</f>
        <v>0</v>
      </c>
      <c r="V64" s="7">
        <f>+'SHOT PUT'!V87</f>
        <v>0</v>
      </c>
      <c r="W64" s="7">
        <f>+'SHOT PUT'!W87</f>
        <v>0</v>
      </c>
      <c r="X64" s="7">
        <f>+'SHOT PUT'!X87</f>
        <v>0</v>
      </c>
      <c r="Y64" s="7">
        <f>+'SHOT PUT'!Y87</f>
        <v>0</v>
      </c>
      <c r="Z64" s="88">
        <f t="shared" si="6"/>
        <v>39</v>
      </c>
    </row>
    <row r="65" spans="1:26" ht="14.25" customHeight="1">
      <c r="A65" s="7" t="s">
        <v>808</v>
      </c>
      <c r="B65" s="7">
        <f>+DISCUS!B59</f>
        <v>8</v>
      </c>
      <c r="C65" s="7">
        <f>+DISCUS!C59</f>
        <v>2</v>
      </c>
      <c r="D65" s="7">
        <f>+DISCUS!D59</f>
        <v>0</v>
      </c>
      <c r="E65" s="7">
        <f>+DISCUS!E59</f>
        <v>0</v>
      </c>
      <c r="F65" s="7">
        <f>+DISCUS!F59</f>
        <v>0</v>
      </c>
      <c r="G65" s="7">
        <f>+DISCUS!G59</f>
        <v>0</v>
      </c>
      <c r="H65" s="7">
        <f>+DISCUS!H59</f>
        <v>0</v>
      </c>
      <c r="I65" s="7">
        <f>+DISCUS!I59</f>
        <v>0</v>
      </c>
      <c r="J65" s="7">
        <f>+DISCUS!J59</f>
        <v>0</v>
      </c>
      <c r="K65" s="7">
        <f>+DISCUS!K59</f>
        <v>0</v>
      </c>
      <c r="L65" s="7">
        <f>+DISCUS!L59</f>
        <v>0</v>
      </c>
      <c r="M65" s="7">
        <f>+DISCUS!M59</f>
        <v>6</v>
      </c>
      <c r="N65" s="7">
        <f>+DISCUS!N59</f>
        <v>0</v>
      </c>
      <c r="O65" s="7">
        <f>+DISCUS!O59</f>
        <v>6</v>
      </c>
      <c r="P65" s="7">
        <f>+DISCUS!P59</f>
        <v>0</v>
      </c>
      <c r="Q65" s="7">
        <f>+DISCUS!Q59</f>
        <v>0</v>
      </c>
      <c r="R65" s="7">
        <f>+DISCUS!R59</f>
        <v>0</v>
      </c>
      <c r="S65" s="7">
        <f>+DISCUS!S59</f>
        <v>0</v>
      </c>
      <c r="T65" s="7">
        <f>+DISCUS!T59</f>
        <v>0</v>
      </c>
      <c r="U65" s="7">
        <f>+DISCUS!U59</f>
        <v>0</v>
      </c>
      <c r="V65" s="7">
        <f>+DISCUS!V59</f>
        <v>0</v>
      </c>
      <c r="W65" s="7">
        <f>+DISCUS!W59</f>
        <v>17</v>
      </c>
      <c r="X65" s="7">
        <f>+DISCUS!X59</f>
        <v>0</v>
      </c>
      <c r="Y65" s="7">
        <f>+DISCUS!Y59</f>
        <v>0</v>
      </c>
      <c r="Z65" s="88">
        <f t="shared" si="6"/>
        <v>39</v>
      </c>
    </row>
    <row r="66" spans="1:26" ht="14.25" customHeight="1">
      <c r="A66" s="7" t="s">
        <v>809</v>
      </c>
      <c r="B66" s="7">
        <f>+'Turbo Jav'!B124</f>
        <v>0</v>
      </c>
      <c r="C66" s="7">
        <f>+'Turbo Jav'!C124</f>
        <v>6</v>
      </c>
      <c r="D66" s="7">
        <f>+'Turbo Jav'!D124</f>
        <v>0</v>
      </c>
      <c r="E66" s="7">
        <f>+'Turbo Jav'!E124</f>
        <v>0</v>
      </c>
      <c r="F66" s="7">
        <f>+'Turbo Jav'!F124</f>
        <v>8</v>
      </c>
      <c r="G66" s="7">
        <f>+'Turbo Jav'!G124</f>
        <v>6</v>
      </c>
      <c r="H66" s="7">
        <f>+'Turbo Jav'!H124</f>
        <v>0</v>
      </c>
      <c r="I66" s="7">
        <f>+'Turbo Jav'!I124</f>
        <v>0</v>
      </c>
      <c r="J66" s="7">
        <f>+'Turbo Jav'!J124</f>
        <v>0</v>
      </c>
      <c r="K66" s="7">
        <f>+'Turbo Jav'!K124</f>
        <v>0</v>
      </c>
      <c r="L66" s="7">
        <f>+'Turbo Jav'!L124</f>
        <v>0</v>
      </c>
      <c r="M66" s="7">
        <f>+'Turbo Jav'!M124</f>
        <v>3</v>
      </c>
      <c r="N66" s="7">
        <f>+'Turbo Jav'!N124</f>
        <v>0</v>
      </c>
      <c r="O66" s="7">
        <f>+'Turbo Jav'!O124</f>
        <v>6</v>
      </c>
      <c r="P66" s="7">
        <f>+'Turbo Jav'!P124</f>
        <v>0</v>
      </c>
      <c r="Q66" s="7">
        <f>+'Turbo Jav'!Q124</f>
        <v>0</v>
      </c>
      <c r="R66" s="7">
        <f>+'Turbo Jav'!R124</f>
        <v>0</v>
      </c>
      <c r="S66" s="7">
        <f>+'Turbo Jav'!S124</f>
        <v>0</v>
      </c>
      <c r="T66" s="7">
        <f>+'Turbo Jav'!T124</f>
        <v>0</v>
      </c>
      <c r="U66" s="7">
        <f>+'Turbo Jav'!U124</f>
        <v>0</v>
      </c>
      <c r="V66" s="7">
        <f>+'Turbo Jav'!V124</f>
        <v>0</v>
      </c>
      <c r="W66" s="7">
        <f>+'Turbo Jav'!W124</f>
        <v>10</v>
      </c>
      <c r="X66" s="7">
        <f>+'Turbo Jav'!X124</f>
        <v>0</v>
      </c>
      <c r="Y66" s="7">
        <f>+'Turbo Jav'!Y124</f>
        <v>0</v>
      </c>
      <c r="Z66" s="88">
        <f t="shared" si="6"/>
        <v>39</v>
      </c>
    </row>
    <row r="67" spans="1:26" ht="14.25" customHeight="1">
      <c r="A67" s="7" t="s">
        <v>810</v>
      </c>
      <c r="B67" s="7">
        <f>+'LONG JUMP'!B178</f>
        <v>8</v>
      </c>
      <c r="C67" s="7">
        <f>+'LONG JUMP'!C178</f>
        <v>0</v>
      </c>
      <c r="D67" s="7">
        <f>+'LONG JUMP'!D178</f>
        <v>0</v>
      </c>
      <c r="E67" s="7">
        <f>+'LONG JUMP'!E178</f>
        <v>5</v>
      </c>
      <c r="F67" s="7">
        <f>+'LONG JUMP'!F178</f>
        <v>16</v>
      </c>
      <c r="G67" s="7">
        <f>+'LONG JUMP'!G178</f>
        <v>3</v>
      </c>
      <c r="H67" s="7">
        <f>+'LONG JUMP'!H178</f>
        <v>6</v>
      </c>
      <c r="I67" s="7">
        <f>+'LONG JUMP'!I178</f>
        <v>0</v>
      </c>
      <c r="J67" s="7">
        <f>+'LONG JUMP'!J178</f>
        <v>0</v>
      </c>
      <c r="K67" s="7">
        <f>+'LONG JUMP'!K178</f>
        <v>0</v>
      </c>
      <c r="L67" s="7">
        <f>+'LONG JUMP'!L178</f>
        <v>0</v>
      </c>
      <c r="M67" s="7">
        <f>+'LONG JUMP'!M178</f>
        <v>1</v>
      </c>
      <c r="N67" s="7">
        <f>+'LONG JUMP'!N178</f>
        <v>0</v>
      </c>
      <c r="O67" s="7">
        <f>+'LONG JUMP'!O178</f>
        <v>0</v>
      </c>
      <c r="P67" s="7">
        <f>+'LONG JUMP'!P178</f>
        <v>0</v>
      </c>
      <c r="Q67" s="7">
        <f>+'LONG JUMP'!Q178</f>
        <v>0</v>
      </c>
      <c r="R67" s="7">
        <f>+'LONG JUMP'!R178</f>
        <v>0</v>
      </c>
      <c r="S67" s="7">
        <f>+'LONG JUMP'!S178</f>
        <v>0</v>
      </c>
      <c r="T67" s="7">
        <f>+'LONG JUMP'!T178</f>
        <v>0</v>
      </c>
      <c r="U67" s="7">
        <f>+'LONG JUMP'!U178</f>
        <v>0</v>
      </c>
      <c r="V67" s="7">
        <f>+'LONG JUMP'!V178</f>
        <v>0</v>
      </c>
      <c r="W67" s="7">
        <f>+'LONG JUMP'!W178</f>
        <v>0</v>
      </c>
      <c r="X67" s="7">
        <f>+'LONG JUMP'!X178</f>
        <v>0</v>
      </c>
      <c r="Y67" s="7">
        <f>+'LONG JUMP'!Y178</f>
        <v>0</v>
      </c>
      <c r="Z67" s="88">
        <f t="shared" si="6"/>
        <v>39</v>
      </c>
    </row>
    <row r="68" spans="1:26" ht="14.25" customHeight="1">
      <c r="A68" s="135" t="s">
        <v>811</v>
      </c>
      <c r="B68" s="140">
        <f t="shared" ref="B68:Y68" si="7">SUM(B52:B67)</f>
        <v>37</v>
      </c>
      <c r="C68" s="140">
        <f t="shared" si="7"/>
        <v>35</v>
      </c>
      <c r="D68" s="140">
        <f t="shared" si="7"/>
        <v>0</v>
      </c>
      <c r="E68" s="140">
        <f t="shared" si="7"/>
        <v>51</v>
      </c>
      <c r="F68" s="140">
        <f t="shared" si="7"/>
        <v>172</v>
      </c>
      <c r="G68" s="140">
        <f t="shared" si="7"/>
        <v>32</v>
      </c>
      <c r="H68" s="140">
        <f t="shared" si="7"/>
        <v>39</v>
      </c>
      <c r="I68" s="140">
        <f t="shared" si="7"/>
        <v>0</v>
      </c>
      <c r="J68" s="140">
        <f t="shared" si="7"/>
        <v>0</v>
      </c>
      <c r="K68" s="140">
        <f t="shared" si="7"/>
        <v>21</v>
      </c>
      <c r="L68" s="140">
        <f t="shared" si="7"/>
        <v>0</v>
      </c>
      <c r="M68" s="140">
        <f t="shared" si="7"/>
        <v>87</v>
      </c>
      <c r="N68" s="140">
        <f t="shared" si="7"/>
        <v>0</v>
      </c>
      <c r="O68" s="140">
        <f t="shared" si="7"/>
        <v>64</v>
      </c>
      <c r="P68" s="140">
        <f t="shared" si="7"/>
        <v>0</v>
      </c>
      <c r="Q68" s="140">
        <f t="shared" si="7"/>
        <v>0</v>
      </c>
      <c r="R68" s="140">
        <f t="shared" si="7"/>
        <v>0</v>
      </c>
      <c r="S68" s="140">
        <f t="shared" si="7"/>
        <v>0</v>
      </c>
      <c r="T68" s="140">
        <f t="shared" si="7"/>
        <v>0</v>
      </c>
      <c r="U68" s="140">
        <f t="shared" si="7"/>
        <v>0</v>
      </c>
      <c r="V68" s="140">
        <f t="shared" si="7"/>
        <v>0</v>
      </c>
      <c r="W68" s="140">
        <f t="shared" si="7"/>
        <v>39</v>
      </c>
      <c r="X68" s="140">
        <f t="shared" si="7"/>
        <v>0</v>
      </c>
      <c r="Y68" s="140">
        <f t="shared" si="7"/>
        <v>0</v>
      </c>
      <c r="Z68" s="88"/>
    </row>
    <row r="69" spans="1:26" ht="14.25" customHeight="1">
      <c r="Z69" s="88"/>
    </row>
    <row r="70" spans="1:26" ht="14.25" customHeight="1">
      <c r="Z70" s="88"/>
    </row>
    <row r="71" spans="1:26" ht="14.25" customHeight="1">
      <c r="Z71" s="88"/>
    </row>
    <row r="72" spans="1:26" ht="14.25" customHeight="1">
      <c r="Z72" s="88"/>
    </row>
    <row r="73" spans="1:26" ht="14.25" customHeight="1">
      <c r="Z73" s="88"/>
    </row>
    <row r="74" spans="1:26" ht="14.25" customHeight="1">
      <c r="Z74" s="88"/>
    </row>
    <row r="75" spans="1:26" ht="14.25" customHeight="1">
      <c r="Z75" s="88"/>
    </row>
    <row r="76" spans="1:26" ht="14.25" customHeight="1">
      <c r="Z76" s="88"/>
    </row>
    <row r="77" spans="1:26" ht="14.25" customHeight="1">
      <c r="Z77" s="88"/>
    </row>
    <row r="78" spans="1:26" ht="14.25" customHeight="1">
      <c r="Z78" s="88"/>
    </row>
    <row r="79" spans="1:26" ht="14.25" customHeight="1">
      <c r="Z79" s="88"/>
    </row>
    <row r="80" spans="1:26" ht="14.25" customHeight="1">
      <c r="Z80" s="88"/>
    </row>
    <row r="81" spans="26:26" ht="14.25" customHeight="1">
      <c r="Z81" s="88"/>
    </row>
    <row r="82" spans="26:26" ht="14.25" customHeight="1">
      <c r="Z82" s="88"/>
    </row>
    <row r="83" spans="26:26" ht="14.25" customHeight="1">
      <c r="Z83" s="88"/>
    </row>
    <row r="84" spans="26:26" ht="14.25" customHeight="1">
      <c r="Z84" s="88"/>
    </row>
    <row r="85" spans="26:26" ht="14.25" customHeight="1">
      <c r="Z85" s="88"/>
    </row>
    <row r="86" spans="26:26" ht="14.25" customHeight="1">
      <c r="Z86" s="88"/>
    </row>
    <row r="87" spans="26:26" ht="14.25" customHeight="1">
      <c r="Z87" s="88"/>
    </row>
    <row r="88" spans="26:26" ht="14.25" customHeight="1">
      <c r="Z88" s="88"/>
    </row>
    <row r="89" spans="26:26" ht="14.25" customHeight="1">
      <c r="Z89" s="88"/>
    </row>
    <row r="90" spans="26:26" ht="14.25" customHeight="1">
      <c r="Z90" s="88"/>
    </row>
    <row r="91" spans="26:26" ht="14.25" customHeight="1">
      <c r="Z91" s="88"/>
    </row>
    <row r="92" spans="26:26" ht="14.25" customHeight="1">
      <c r="Z92" s="88"/>
    </row>
    <row r="93" spans="26:26" ht="14.25" customHeight="1">
      <c r="Z93" s="88"/>
    </row>
    <row r="94" spans="26:26" ht="14.25" customHeight="1">
      <c r="Z94" s="88"/>
    </row>
    <row r="95" spans="26:26" ht="14.25" customHeight="1">
      <c r="Z95" s="88"/>
    </row>
    <row r="96" spans="26:26" ht="14.25" customHeight="1">
      <c r="Z96" s="88"/>
    </row>
    <row r="97" spans="26:26" ht="14.25" customHeight="1">
      <c r="Z97" s="88"/>
    </row>
    <row r="98" spans="26:26" ht="14.25" customHeight="1">
      <c r="Z98" s="88"/>
    </row>
    <row r="99" spans="26:26" ht="14.25" customHeight="1">
      <c r="Z99" s="88"/>
    </row>
    <row r="100" spans="26:26" ht="14.25" customHeight="1">
      <c r="Z100" s="88"/>
    </row>
    <row r="101" spans="26:26" ht="14.25" customHeight="1">
      <c r="Z101" s="88"/>
    </row>
    <row r="102" spans="26:26" ht="14.25" customHeight="1">
      <c r="Z102" s="88"/>
    </row>
    <row r="103" spans="26:26" ht="14.25" customHeight="1">
      <c r="Z103" s="88"/>
    </row>
    <row r="104" spans="26:26" ht="14.25" customHeight="1">
      <c r="Z104" s="88"/>
    </row>
    <row r="105" spans="26:26" ht="14.25" customHeight="1">
      <c r="Z105" s="88"/>
    </row>
    <row r="106" spans="26:26" ht="14.25" customHeight="1">
      <c r="Z106" s="88"/>
    </row>
    <row r="107" spans="26:26" ht="14.25" customHeight="1">
      <c r="Z107" s="88"/>
    </row>
    <row r="108" spans="26:26" ht="14.25" customHeight="1">
      <c r="Z108" s="88"/>
    </row>
    <row r="109" spans="26:26" ht="14.25" customHeight="1">
      <c r="Z109" s="88"/>
    </row>
    <row r="110" spans="26:26" ht="14.25" customHeight="1">
      <c r="Z110" s="88"/>
    </row>
    <row r="111" spans="26:26" ht="14.25" customHeight="1">
      <c r="Z111" s="88"/>
    </row>
    <row r="112" spans="26:26" ht="14.25" customHeight="1">
      <c r="Z112" s="88"/>
    </row>
    <row r="113" spans="26:26" ht="14.25" customHeight="1">
      <c r="Z113" s="88"/>
    </row>
    <row r="114" spans="26:26" ht="14.25" customHeight="1">
      <c r="Z114" s="88"/>
    </row>
    <row r="115" spans="26:26" ht="14.25" customHeight="1">
      <c r="Z115" s="88"/>
    </row>
    <row r="116" spans="26:26" ht="14.25" customHeight="1">
      <c r="Z116" s="88"/>
    </row>
    <row r="117" spans="26:26" ht="14.25" customHeight="1">
      <c r="Z117" s="88"/>
    </row>
    <row r="118" spans="26:26" ht="14.25" customHeight="1">
      <c r="Z118" s="88"/>
    </row>
    <row r="119" spans="26:26" ht="14.25" customHeight="1">
      <c r="Z119" s="88"/>
    </row>
    <row r="120" spans="26:26" ht="14.25" customHeight="1">
      <c r="Z120" s="88"/>
    </row>
    <row r="121" spans="26:26" ht="14.25" customHeight="1">
      <c r="Z121" s="88"/>
    </row>
    <row r="122" spans="26:26" ht="14.25" customHeight="1">
      <c r="Z122" s="88"/>
    </row>
    <row r="123" spans="26:26" ht="14.25" customHeight="1">
      <c r="Z123" s="88"/>
    </row>
    <row r="124" spans="26:26" ht="14.25" customHeight="1">
      <c r="Z124" s="88"/>
    </row>
    <row r="125" spans="26:26" ht="14.25" customHeight="1">
      <c r="Z125" s="88"/>
    </row>
    <row r="126" spans="26:26" ht="14.25" customHeight="1">
      <c r="Z126" s="88"/>
    </row>
    <row r="127" spans="26:26" ht="14.25" customHeight="1">
      <c r="Z127" s="88"/>
    </row>
    <row r="128" spans="26:26" ht="14.25" customHeight="1">
      <c r="Z128" s="88"/>
    </row>
    <row r="129" spans="26:26" ht="14.25" customHeight="1">
      <c r="Z129" s="88"/>
    </row>
    <row r="130" spans="26:26" ht="14.25" customHeight="1">
      <c r="Z130" s="88"/>
    </row>
    <row r="131" spans="26:26" ht="14.25" customHeight="1">
      <c r="Z131" s="88"/>
    </row>
    <row r="132" spans="26:26" ht="14.25" customHeight="1">
      <c r="Z132" s="88"/>
    </row>
    <row r="133" spans="26:26" ht="14.25" customHeight="1">
      <c r="Z133" s="88"/>
    </row>
    <row r="134" spans="26:26" ht="14.25" customHeight="1">
      <c r="Z134" s="88"/>
    </row>
    <row r="135" spans="26:26" ht="14.25" customHeight="1">
      <c r="Z135" s="88"/>
    </row>
    <row r="136" spans="26:26" ht="14.25" customHeight="1">
      <c r="Z136" s="88"/>
    </row>
    <row r="137" spans="26:26" ht="14.25" customHeight="1">
      <c r="Z137" s="88"/>
    </row>
    <row r="138" spans="26:26" ht="14.25" customHeight="1">
      <c r="Z138" s="88"/>
    </row>
    <row r="139" spans="26:26" ht="14.25" customHeight="1">
      <c r="Z139" s="88"/>
    </row>
    <row r="140" spans="26:26" ht="14.25" customHeight="1">
      <c r="Z140" s="88"/>
    </row>
    <row r="141" spans="26:26" ht="14.25" customHeight="1">
      <c r="Z141" s="88"/>
    </row>
    <row r="142" spans="26:26" ht="14.25" customHeight="1">
      <c r="Z142" s="88"/>
    </row>
    <row r="143" spans="26:26" ht="14.25" customHeight="1">
      <c r="Z143" s="88"/>
    </row>
    <row r="144" spans="26:26" ht="14.25" customHeight="1">
      <c r="Z144" s="88"/>
    </row>
    <row r="145" spans="26:26" ht="14.25" customHeight="1">
      <c r="Z145" s="88"/>
    </row>
    <row r="146" spans="26:26" ht="14.25" customHeight="1">
      <c r="Z146" s="88"/>
    </row>
    <row r="147" spans="26:26" ht="14.25" customHeight="1">
      <c r="Z147" s="88"/>
    </row>
    <row r="148" spans="26:26" ht="14.25" customHeight="1">
      <c r="Z148" s="88"/>
    </row>
    <row r="149" spans="26:26" ht="14.25" customHeight="1">
      <c r="Z149" s="88"/>
    </row>
    <row r="150" spans="26:26" ht="14.25" customHeight="1">
      <c r="Z150" s="88"/>
    </row>
    <row r="151" spans="26:26" ht="14.25" customHeight="1">
      <c r="Z151" s="88"/>
    </row>
    <row r="152" spans="26:26" ht="14.25" customHeight="1">
      <c r="Z152" s="88"/>
    </row>
    <row r="153" spans="26:26" ht="14.25" customHeight="1">
      <c r="Z153" s="88"/>
    </row>
    <row r="154" spans="26:26" ht="14.25" customHeight="1">
      <c r="Z154" s="88"/>
    </row>
    <row r="155" spans="26:26" ht="14.25" customHeight="1">
      <c r="Z155" s="88"/>
    </row>
    <row r="156" spans="26:26" ht="14.25" customHeight="1">
      <c r="Z156" s="88"/>
    </row>
    <row r="157" spans="26:26" ht="14.25" customHeight="1">
      <c r="Z157" s="88"/>
    </row>
    <row r="158" spans="26:26" ht="14.25" customHeight="1">
      <c r="Z158" s="88"/>
    </row>
    <row r="159" spans="26:26" ht="14.25" customHeight="1">
      <c r="Z159" s="88"/>
    </row>
    <row r="160" spans="26:26" ht="14.25" customHeight="1">
      <c r="Z160" s="88"/>
    </row>
    <row r="161" spans="26:26" ht="14.25" customHeight="1">
      <c r="Z161" s="88"/>
    </row>
    <row r="162" spans="26:26" ht="14.25" customHeight="1">
      <c r="Z162" s="88"/>
    </row>
    <row r="163" spans="26:26" ht="14.25" customHeight="1">
      <c r="Z163" s="88"/>
    </row>
    <row r="164" spans="26:26" ht="14.25" customHeight="1">
      <c r="Z164" s="88"/>
    </row>
    <row r="165" spans="26:26" ht="14.25" customHeight="1">
      <c r="Z165" s="88"/>
    </row>
    <row r="166" spans="26:26" ht="14.25" customHeight="1">
      <c r="Z166" s="88"/>
    </row>
    <row r="167" spans="26:26" ht="14.25" customHeight="1">
      <c r="Z167" s="88"/>
    </row>
    <row r="168" spans="26:26" ht="14.25" customHeight="1">
      <c r="Z168" s="88"/>
    </row>
    <row r="169" spans="26:26" ht="14.25" customHeight="1">
      <c r="Z169" s="88"/>
    </row>
    <row r="170" spans="26:26" ht="14.25" customHeight="1">
      <c r="Z170" s="88"/>
    </row>
    <row r="171" spans="26:26" ht="14.25" customHeight="1">
      <c r="Z171" s="88"/>
    </row>
    <row r="172" spans="26:26" ht="14.25" customHeight="1">
      <c r="Z172" s="88"/>
    </row>
    <row r="173" spans="26:26" ht="14.25" customHeight="1">
      <c r="Z173" s="88"/>
    </row>
    <row r="174" spans="26:26" ht="14.25" customHeight="1">
      <c r="Z174" s="88"/>
    </row>
    <row r="175" spans="26:26" ht="14.25" customHeight="1">
      <c r="Z175" s="88"/>
    </row>
    <row r="176" spans="26:26" ht="14.25" customHeight="1">
      <c r="Z176" s="88"/>
    </row>
    <row r="177" spans="26:26" ht="14.25" customHeight="1">
      <c r="Z177" s="88"/>
    </row>
    <row r="178" spans="26:26" ht="14.25" customHeight="1">
      <c r="Z178" s="88"/>
    </row>
    <row r="179" spans="26:26" ht="14.25" customHeight="1">
      <c r="Z179" s="88"/>
    </row>
    <row r="180" spans="26:26" ht="14.25" customHeight="1">
      <c r="Z180" s="88"/>
    </row>
    <row r="181" spans="26:26" ht="14.25" customHeight="1">
      <c r="Z181" s="88"/>
    </row>
    <row r="182" spans="26:26" ht="14.25" customHeight="1">
      <c r="Z182" s="88"/>
    </row>
    <row r="183" spans="26:26" ht="14.25" customHeight="1">
      <c r="Z183" s="88"/>
    </row>
    <row r="184" spans="26:26" ht="14.25" customHeight="1">
      <c r="Z184" s="88"/>
    </row>
    <row r="185" spans="26:26" ht="14.25" customHeight="1">
      <c r="Z185" s="88"/>
    </row>
    <row r="186" spans="26:26" ht="14.25" customHeight="1">
      <c r="Z186" s="88"/>
    </row>
    <row r="187" spans="26:26" ht="14.25" customHeight="1">
      <c r="Z187" s="88"/>
    </row>
    <row r="188" spans="26:26" ht="14.25" customHeight="1">
      <c r="Z188" s="88"/>
    </row>
    <row r="189" spans="26:26" ht="14.25" customHeight="1">
      <c r="Z189" s="88"/>
    </row>
    <row r="190" spans="26:26" ht="14.25" customHeight="1">
      <c r="Z190" s="88"/>
    </row>
    <row r="191" spans="26:26" ht="14.25" customHeight="1">
      <c r="Z191" s="88"/>
    </row>
    <row r="192" spans="26:26" ht="14.25" customHeight="1">
      <c r="Z192" s="88"/>
    </row>
    <row r="193" spans="26:26" ht="14.25" customHeight="1">
      <c r="Z193" s="88"/>
    </row>
    <row r="194" spans="26:26" ht="14.25" customHeight="1">
      <c r="Z194" s="88"/>
    </row>
    <row r="195" spans="26:26" ht="14.25" customHeight="1">
      <c r="Z195" s="88"/>
    </row>
    <row r="196" spans="26:26" ht="14.25" customHeight="1">
      <c r="Z196" s="88"/>
    </row>
    <row r="197" spans="26:26" ht="14.25" customHeight="1">
      <c r="Z197" s="88"/>
    </row>
    <row r="198" spans="26:26" ht="14.25" customHeight="1">
      <c r="Z198" s="88"/>
    </row>
    <row r="199" spans="26:26" ht="14.25" customHeight="1">
      <c r="Z199" s="88"/>
    </row>
    <row r="200" spans="26:26" ht="14.25" customHeight="1">
      <c r="Z200" s="88"/>
    </row>
    <row r="201" spans="26:26" ht="14.25" customHeight="1">
      <c r="Z201" s="88"/>
    </row>
    <row r="202" spans="26:26" ht="14.25" customHeight="1">
      <c r="Z202" s="88"/>
    </row>
    <row r="203" spans="26:26" ht="14.25" customHeight="1">
      <c r="Z203" s="88"/>
    </row>
    <row r="204" spans="26:26" ht="14.25" customHeight="1">
      <c r="Z204" s="88"/>
    </row>
    <row r="205" spans="26:26" ht="14.25" customHeight="1">
      <c r="Z205" s="88"/>
    </row>
    <row r="206" spans="26:26" ht="14.25" customHeight="1">
      <c r="Z206" s="88"/>
    </row>
    <row r="207" spans="26:26" ht="14.25" customHeight="1">
      <c r="Z207" s="88"/>
    </row>
    <row r="208" spans="26:26" ht="14.25" customHeight="1">
      <c r="Z208" s="88"/>
    </row>
    <row r="209" spans="26:26" ht="14.25" customHeight="1">
      <c r="Z209" s="88"/>
    </row>
    <row r="210" spans="26:26" ht="14.25" customHeight="1">
      <c r="Z210" s="88"/>
    </row>
    <row r="211" spans="26:26" ht="14.25" customHeight="1">
      <c r="Z211" s="88"/>
    </row>
    <row r="212" spans="26:26" ht="14.25" customHeight="1">
      <c r="Z212" s="88"/>
    </row>
    <row r="213" spans="26:26" ht="14.25" customHeight="1">
      <c r="Z213" s="88"/>
    </row>
    <row r="214" spans="26:26" ht="14.25" customHeight="1">
      <c r="Z214" s="88"/>
    </row>
    <row r="215" spans="26:26" ht="14.25" customHeight="1">
      <c r="Z215" s="88"/>
    </row>
    <row r="216" spans="26:26" ht="14.25" customHeight="1">
      <c r="Z216" s="88"/>
    </row>
    <row r="217" spans="26:26" ht="14.25" customHeight="1">
      <c r="Z217" s="88"/>
    </row>
    <row r="218" spans="26:26" ht="14.25" customHeight="1">
      <c r="Z218" s="88"/>
    </row>
    <row r="219" spans="26:26" ht="14.25" customHeight="1">
      <c r="Z219" s="88"/>
    </row>
    <row r="220" spans="26:26" ht="14.25" customHeight="1">
      <c r="Z220" s="88"/>
    </row>
    <row r="221" spans="26:26" ht="14.25" customHeight="1">
      <c r="Z221" s="88"/>
    </row>
    <row r="222" spans="26:26" ht="14.25" customHeight="1">
      <c r="Z222" s="88"/>
    </row>
    <row r="223" spans="26:26" ht="14.25" customHeight="1">
      <c r="Z223" s="88"/>
    </row>
    <row r="224" spans="26:26" ht="14.25" customHeight="1">
      <c r="Z224" s="88"/>
    </row>
    <row r="225" spans="26:26" ht="14.25" customHeight="1">
      <c r="Z225" s="88"/>
    </row>
    <row r="226" spans="26:26" ht="14.25" customHeight="1">
      <c r="Z226" s="88"/>
    </row>
    <row r="227" spans="26:26" ht="14.25" customHeight="1">
      <c r="Z227" s="88"/>
    </row>
    <row r="228" spans="26:26" ht="14.25" customHeight="1">
      <c r="Z228" s="88"/>
    </row>
    <row r="229" spans="26:26" ht="14.25" customHeight="1">
      <c r="Z229" s="88"/>
    </row>
    <row r="230" spans="26:26" ht="14.25" customHeight="1">
      <c r="Z230" s="88"/>
    </row>
    <row r="231" spans="26:26" ht="14.25" customHeight="1">
      <c r="Z231" s="88"/>
    </row>
    <row r="232" spans="26:26" ht="14.25" customHeight="1">
      <c r="Z232" s="88"/>
    </row>
    <row r="233" spans="26:26" ht="14.25" customHeight="1">
      <c r="Z233" s="88"/>
    </row>
    <row r="234" spans="26:26" ht="14.25" customHeight="1">
      <c r="Z234" s="88"/>
    </row>
    <row r="235" spans="26:26" ht="14.25" customHeight="1">
      <c r="Z235" s="88"/>
    </row>
    <row r="236" spans="26:26" ht="14.25" customHeight="1">
      <c r="Z236" s="88"/>
    </row>
    <row r="237" spans="26:26" ht="14.25" customHeight="1">
      <c r="Z237" s="88"/>
    </row>
    <row r="238" spans="26:26" ht="14.25" customHeight="1">
      <c r="Z238" s="88"/>
    </row>
    <row r="239" spans="26:26" ht="14.25" customHeight="1">
      <c r="Z239" s="88"/>
    </row>
    <row r="240" spans="26:26" ht="14.25" customHeight="1">
      <c r="Z240" s="88"/>
    </row>
    <row r="241" spans="26:26" ht="14.25" customHeight="1">
      <c r="Z241" s="88"/>
    </row>
    <row r="242" spans="26:26" ht="14.25" customHeight="1">
      <c r="Z242" s="88"/>
    </row>
    <row r="243" spans="26:26" ht="14.25" customHeight="1">
      <c r="Z243" s="88"/>
    </row>
    <row r="244" spans="26:26" ht="14.25" customHeight="1">
      <c r="Z244" s="88"/>
    </row>
    <row r="245" spans="26:26" ht="14.25" customHeight="1">
      <c r="Z245" s="88"/>
    </row>
    <row r="246" spans="26:26" ht="14.25" customHeight="1">
      <c r="Z246" s="88"/>
    </row>
    <row r="247" spans="26:26" ht="14.25" customHeight="1">
      <c r="Z247" s="88"/>
    </row>
    <row r="248" spans="26:26" ht="14.25" customHeight="1">
      <c r="Z248" s="88"/>
    </row>
    <row r="249" spans="26:26" ht="14.25" customHeight="1">
      <c r="Z249" s="88"/>
    </row>
    <row r="250" spans="26:26" ht="14.25" customHeight="1">
      <c r="Z250" s="88"/>
    </row>
    <row r="251" spans="26:26" ht="14.25" customHeight="1">
      <c r="Z251" s="88"/>
    </row>
    <row r="252" spans="26:26" ht="14.25" customHeight="1">
      <c r="Z252" s="88"/>
    </row>
    <row r="253" spans="26:26" ht="14.25" customHeight="1">
      <c r="Z253" s="88"/>
    </row>
    <row r="254" spans="26:26" ht="14.25" customHeight="1">
      <c r="Z254" s="88"/>
    </row>
    <row r="255" spans="26:26" ht="14.25" customHeight="1">
      <c r="Z255" s="88"/>
    </row>
    <row r="256" spans="26:26" ht="14.25" customHeight="1">
      <c r="Z256" s="88"/>
    </row>
    <row r="257" spans="26:26" ht="14.25" customHeight="1">
      <c r="Z257" s="88"/>
    </row>
    <row r="258" spans="26:26" ht="14.25" customHeight="1">
      <c r="Z258" s="88"/>
    </row>
    <row r="259" spans="26:26" ht="14.25" customHeight="1">
      <c r="Z259" s="88"/>
    </row>
    <row r="260" spans="26:26" ht="14.25" customHeight="1">
      <c r="Z260" s="88"/>
    </row>
    <row r="261" spans="26:26" ht="14.25" customHeight="1">
      <c r="Z261" s="88"/>
    </row>
    <row r="262" spans="26:26" ht="14.25" customHeight="1">
      <c r="Z262" s="88"/>
    </row>
    <row r="263" spans="26:26" ht="14.25" customHeight="1">
      <c r="Z263" s="88"/>
    </row>
    <row r="264" spans="26:26" ht="14.25" customHeight="1">
      <c r="Z264" s="88"/>
    </row>
    <row r="265" spans="26:26" ht="14.25" customHeight="1">
      <c r="Z265" s="88"/>
    </row>
    <row r="266" spans="26:26" ht="14.25" customHeight="1">
      <c r="Z266" s="88"/>
    </row>
    <row r="267" spans="26:26" ht="15.75" customHeight="1">
      <c r="Z267" s="88"/>
    </row>
    <row r="268" spans="26:26" ht="15.75" customHeight="1">
      <c r="Z268" s="88"/>
    </row>
    <row r="269" spans="26:26" ht="15.75" customHeight="1">
      <c r="Z269" s="88"/>
    </row>
    <row r="270" spans="26:26" ht="15.75" customHeight="1">
      <c r="Z270" s="88"/>
    </row>
    <row r="271" spans="26:26" ht="15.75" customHeight="1">
      <c r="Z271" s="88"/>
    </row>
    <row r="272" spans="26:26" ht="15.75" customHeight="1">
      <c r="Z272" s="88"/>
    </row>
    <row r="273" spans="26:26" ht="15.75" customHeight="1">
      <c r="Z273" s="88"/>
    </row>
    <row r="274" spans="26:26" ht="15.75" customHeight="1">
      <c r="Z274" s="88"/>
    </row>
    <row r="275" spans="26:26" ht="15.75" customHeight="1">
      <c r="Z275" s="88"/>
    </row>
    <row r="276" spans="26:26" ht="15.75" customHeight="1">
      <c r="Z276" s="88"/>
    </row>
    <row r="277" spans="26:26" ht="15.75" customHeight="1">
      <c r="Z277" s="88"/>
    </row>
    <row r="278" spans="26:26" ht="15.75" customHeight="1">
      <c r="Z278" s="88"/>
    </row>
    <row r="279" spans="26:26" ht="15.75" customHeight="1">
      <c r="Z279" s="88"/>
    </row>
    <row r="280" spans="26:26" ht="15.75" customHeight="1">
      <c r="Z280" s="88"/>
    </row>
    <row r="281" spans="26:26" ht="15.75" customHeight="1">
      <c r="Z281" s="88"/>
    </row>
    <row r="282" spans="26:26" ht="15.75" customHeight="1">
      <c r="Z282" s="88"/>
    </row>
    <row r="283" spans="26:26" ht="15.75" customHeight="1">
      <c r="Z283" s="88"/>
    </row>
    <row r="284" spans="26:26" ht="15.75" customHeight="1">
      <c r="Z284" s="88"/>
    </row>
    <row r="285" spans="26:26" ht="15.75" customHeight="1">
      <c r="Z285" s="88"/>
    </row>
    <row r="286" spans="26:26" ht="15.75" customHeight="1">
      <c r="Z286" s="88"/>
    </row>
    <row r="287" spans="26:26" ht="15.75" customHeight="1">
      <c r="Z287" s="88"/>
    </row>
    <row r="288" spans="26:26" ht="15.75" customHeight="1">
      <c r="Z288" s="88"/>
    </row>
    <row r="289" spans="26:26" ht="15.75" customHeight="1">
      <c r="Z289" s="88"/>
    </row>
    <row r="290" spans="26:26" ht="15.75" customHeight="1">
      <c r="Z290" s="88"/>
    </row>
    <row r="291" spans="26:26" ht="15.75" customHeight="1">
      <c r="Z291" s="88"/>
    </row>
    <row r="292" spans="26:26" ht="15.75" customHeight="1">
      <c r="Z292" s="88"/>
    </row>
    <row r="293" spans="26:26" ht="15.75" customHeight="1">
      <c r="Z293" s="88"/>
    </row>
    <row r="294" spans="26:26" ht="15.75" customHeight="1">
      <c r="Z294" s="88"/>
    </row>
    <row r="295" spans="26:26" ht="15.75" customHeight="1">
      <c r="Z295" s="88"/>
    </row>
    <row r="296" spans="26:26" ht="15.75" customHeight="1">
      <c r="Z296" s="88"/>
    </row>
    <row r="297" spans="26:26" ht="15.75" customHeight="1">
      <c r="Z297" s="88"/>
    </row>
    <row r="298" spans="26:26" ht="15.75" customHeight="1">
      <c r="Z298" s="88"/>
    </row>
    <row r="299" spans="26:26" ht="15.75" customHeight="1">
      <c r="Z299" s="88"/>
    </row>
    <row r="300" spans="26:26" ht="15.75" customHeight="1">
      <c r="Z300" s="88"/>
    </row>
    <row r="301" spans="26:26" ht="15.75" customHeight="1">
      <c r="Z301" s="88"/>
    </row>
    <row r="302" spans="26:26" ht="15.75" customHeight="1">
      <c r="Z302" s="88"/>
    </row>
    <row r="303" spans="26:26" ht="15.75" customHeight="1">
      <c r="Z303" s="88"/>
    </row>
    <row r="304" spans="26:26" ht="15.75" customHeight="1">
      <c r="Z304" s="88"/>
    </row>
    <row r="305" spans="26:26" ht="15.75" customHeight="1">
      <c r="Z305" s="88"/>
    </row>
    <row r="306" spans="26:26" ht="15.75" customHeight="1">
      <c r="Z306" s="88"/>
    </row>
    <row r="307" spans="26:26" ht="15.75" customHeight="1">
      <c r="Z307" s="88"/>
    </row>
    <row r="308" spans="26:26" ht="15.75" customHeight="1">
      <c r="Z308" s="88"/>
    </row>
    <row r="309" spans="26:26" ht="15.75" customHeight="1">
      <c r="Z309" s="88"/>
    </row>
    <row r="310" spans="26:26" ht="15.75" customHeight="1">
      <c r="Z310" s="88"/>
    </row>
    <row r="311" spans="26:26" ht="15.75" customHeight="1">
      <c r="Z311" s="88"/>
    </row>
    <row r="312" spans="26:26" ht="15.75" customHeight="1">
      <c r="Z312" s="88"/>
    </row>
    <row r="313" spans="26:26" ht="15.75" customHeight="1">
      <c r="Z313" s="88"/>
    </row>
    <row r="314" spans="26:26" ht="15.75" customHeight="1">
      <c r="Z314" s="88"/>
    </row>
    <row r="315" spans="26:26" ht="15.75" customHeight="1">
      <c r="Z315" s="88"/>
    </row>
    <row r="316" spans="26:26" ht="15.75" customHeight="1">
      <c r="Z316" s="88"/>
    </row>
    <row r="317" spans="26:26" ht="15.75" customHeight="1">
      <c r="Z317" s="88"/>
    </row>
    <row r="318" spans="26:26" ht="15.75" customHeight="1">
      <c r="Z318" s="88"/>
    </row>
    <row r="319" spans="26:26" ht="15.75" customHeight="1">
      <c r="Z319" s="88"/>
    </row>
    <row r="320" spans="26:26" ht="15.75" customHeight="1">
      <c r="Z320" s="88"/>
    </row>
    <row r="321" spans="26:26" ht="15.75" customHeight="1">
      <c r="Z321" s="88"/>
    </row>
    <row r="322" spans="26:26" ht="15.75" customHeight="1">
      <c r="Z322" s="88"/>
    </row>
    <row r="323" spans="26:26" ht="15.75" customHeight="1">
      <c r="Z323" s="88"/>
    </row>
    <row r="324" spans="26:26" ht="15.75" customHeight="1">
      <c r="Z324" s="88"/>
    </row>
    <row r="325" spans="26:26" ht="15.75" customHeight="1">
      <c r="Z325" s="88"/>
    </row>
    <row r="326" spans="26:26" ht="15.75" customHeight="1">
      <c r="Z326" s="88"/>
    </row>
    <row r="327" spans="26:26" ht="15.75" customHeight="1">
      <c r="Z327" s="88"/>
    </row>
    <row r="328" spans="26:26" ht="15.75" customHeight="1">
      <c r="Z328" s="88"/>
    </row>
    <row r="329" spans="26:26" ht="15.75" customHeight="1">
      <c r="Z329" s="88"/>
    </row>
    <row r="330" spans="26:26" ht="15.75" customHeight="1">
      <c r="Z330" s="88"/>
    </row>
    <row r="331" spans="26:26" ht="15.75" customHeight="1">
      <c r="Z331" s="88"/>
    </row>
    <row r="332" spans="26:26" ht="15.75" customHeight="1">
      <c r="Z332" s="88"/>
    </row>
    <row r="333" spans="26:26" ht="15.75" customHeight="1">
      <c r="Z333" s="88"/>
    </row>
    <row r="334" spans="26:26" ht="15.75" customHeight="1">
      <c r="Z334" s="88"/>
    </row>
    <row r="335" spans="26:26" ht="15.75" customHeight="1">
      <c r="Z335" s="88"/>
    </row>
    <row r="336" spans="26:26" ht="15.75" customHeight="1">
      <c r="Z336" s="88"/>
    </row>
    <row r="337" spans="26:26" ht="15.75" customHeight="1">
      <c r="Z337" s="88"/>
    </row>
    <row r="338" spans="26:26" ht="15.75" customHeight="1">
      <c r="Z338" s="88"/>
    </row>
    <row r="339" spans="26:26" ht="15.75" customHeight="1">
      <c r="Z339" s="88"/>
    </row>
    <row r="340" spans="26:26" ht="15.75" customHeight="1">
      <c r="Z340" s="88"/>
    </row>
    <row r="341" spans="26:26" ht="15.75" customHeight="1">
      <c r="Z341" s="88"/>
    </row>
    <row r="342" spans="26:26" ht="15.75" customHeight="1">
      <c r="Z342" s="88"/>
    </row>
    <row r="343" spans="26:26" ht="15.75" customHeight="1">
      <c r="Z343" s="88"/>
    </row>
    <row r="344" spans="26:26" ht="15.75" customHeight="1">
      <c r="Z344" s="88"/>
    </row>
    <row r="345" spans="26:26" ht="15.75" customHeight="1">
      <c r="Z345" s="88"/>
    </row>
    <row r="346" spans="26:26" ht="15.75" customHeight="1">
      <c r="Z346" s="88"/>
    </row>
    <row r="347" spans="26:26" ht="15.75" customHeight="1">
      <c r="Z347" s="88"/>
    </row>
    <row r="348" spans="26:26" ht="15.75" customHeight="1">
      <c r="Z348" s="88"/>
    </row>
    <row r="349" spans="26:26" ht="15.75" customHeight="1">
      <c r="Z349" s="88"/>
    </row>
    <row r="350" spans="26:26" ht="15.75" customHeight="1">
      <c r="Z350" s="88"/>
    </row>
    <row r="351" spans="26:26" ht="15.75" customHeight="1">
      <c r="Z351" s="88"/>
    </row>
    <row r="352" spans="26:26" ht="15.75" customHeight="1">
      <c r="Z352" s="88"/>
    </row>
    <row r="353" spans="26:26" ht="15.75" customHeight="1">
      <c r="Z353" s="88"/>
    </row>
    <row r="354" spans="26:26" ht="15.75" customHeight="1">
      <c r="Z354" s="88"/>
    </row>
    <row r="355" spans="26:26" ht="15.75" customHeight="1">
      <c r="Z355" s="88"/>
    </row>
    <row r="356" spans="26:26" ht="15.75" customHeight="1">
      <c r="Z356" s="88"/>
    </row>
    <row r="357" spans="26:26" ht="15.75" customHeight="1">
      <c r="Z357" s="88"/>
    </row>
    <row r="358" spans="26:26" ht="15.75" customHeight="1">
      <c r="Z358" s="88"/>
    </row>
    <row r="359" spans="26:26" ht="15.75" customHeight="1">
      <c r="Z359" s="88"/>
    </row>
    <row r="360" spans="26:26" ht="15.75" customHeight="1">
      <c r="Z360" s="88"/>
    </row>
    <row r="361" spans="26:26" ht="15.75" customHeight="1">
      <c r="Z361" s="88"/>
    </row>
    <row r="362" spans="26:26" ht="15.75" customHeight="1">
      <c r="Z362" s="88"/>
    </row>
    <row r="363" spans="26:26" ht="15.75" customHeight="1">
      <c r="Z363" s="88"/>
    </row>
    <row r="364" spans="26:26" ht="15.75" customHeight="1">
      <c r="Z364" s="88"/>
    </row>
    <row r="365" spans="26:26" ht="15.75" customHeight="1">
      <c r="Z365" s="88"/>
    </row>
    <row r="366" spans="26:26" ht="15.75" customHeight="1">
      <c r="Z366" s="88"/>
    </row>
    <row r="367" spans="26:26" ht="15.75" customHeight="1">
      <c r="Z367" s="88"/>
    </row>
    <row r="368" spans="26:26" ht="15.75" customHeight="1">
      <c r="Z368" s="88"/>
    </row>
    <row r="369" spans="26:26" ht="15.75" customHeight="1">
      <c r="Z369" s="88"/>
    </row>
    <row r="370" spans="26:26" ht="15.75" customHeight="1">
      <c r="Z370" s="88"/>
    </row>
    <row r="371" spans="26:26" ht="15.75" customHeight="1">
      <c r="Z371" s="88"/>
    </row>
    <row r="372" spans="26:26" ht="15.75" customHeight="1">
      <c r="Z372" s="88"/>
    </row>
    <row r="373" spans="26:26" ht="15.75" customHeight="1">
      <c r="Z373" s="88"/>
    </row>
    <row r="374" spans="26:26" ht="15.75" customHeight="1">
      <c r="Z374" s="88"/>
    </row>
    <row r="375" spans="26:26" ht="15.75" customHeight="1">
      <c r="Z375" s="88"/>
    </row>
    <row r="376" spans="26:26" ht="15.75" customHeight="1">
      <c r="Z376" s="88"/>
    </row>
    <row r="377" spans="26:26" ht="15.75" customHeight="1">
      <c r="Z377" s="88"/>
    </row>
    <row r="378" spans="26:26" ht="15.75" customHeight="1">
      <c r="Z378" s="88"/>
    </row>
    <row r="379" spans="26:26" ht="15.75" customHeight="1">
      <c r="Z379" s="88"/>
    </row>
    <row r="380" spans="26:26" ht="15.75" customHeight="1">
      <c r="Z380" s="88"/>
    </row>
    <row r="381" spans="26:26" ht="15.75" customHeight="1">
      <c r="Z381" s="88"/>
    </row>
    <row r="382" spans="26:26" ht="15.75" customHeight="1">
      <c r="Z382" s="88"/>
    </row>
    <row r="383" spans="26:26" ht="15.75" customHeight="1">
      <c r="Z383" s="88"/>
    </row>
    <row r="384" spans="26:26" ht="15.75" customHeight="1">
      <c r="Z384" s="88"/>
    </row>
    <row r="385" spans="26:26" ht="15.75" customHeight="1">
      <c r="Z385" s="88"/>
    </row>
    <row r="386" spans="26:26" ht="15.75" customHeight="1">
      <c r="Z386" s="88"/>
    </row>
    <row r="387" spans="26:26" ht="15.75" customHeight="1">
      <c r="Z387" s="88"/>
    </row>
    <row r="388" spans="26:26" ht="15.75" customHeight="1">
      <c r="Z388" s="88"/>
    </row>
    <row r="389" spans="26:26" ht="15.75" customHeight="1">
      <c r="Z389" s="88"/>
    </row>
    <row r="390" spans="26:26" ht="15.75" customHeight="1">
      <c r="Z390" s="88"/>
    </row>
    <row r="391" spans="26:26" ht="15.75" customHeight="1">
      <c r="Z391" s="88"/>
    </row>
    <row r="392" spans="26:26" ht="15.75" customHeight="1">
      <c r="Z392" s="88"/>
    </row>
    <row r="393" spans="26:26" ht="15.75" customHeight="1">
      <c r="Z393" s="88"/>
    </row>
    <row r="394" spans="26:26" ht="15.75" customHeight="1">
      <c r="Z394" s="88"/>
    </row>
    <row r="395" spans="26:26" ht="15.75" customHeight="1">
      <c r="Z395" s="88"/>
    </row>
    <row r="396" spans="26:26" ht="15.75" customHeight="1">
      <c r="Z396" s="88"/>
    </row>
    <row r="397" spans="26:26" ht="15.75" customHeight="1">
      <c r="Z397" s="88"/>
    </row>
    <row r="398" spans="26:26" ht="15.75" customHeight="1">
      <c r="Z398" s="88"/>
    </row>
    <row r="399" spans="26:26" ht="15.75" customHeight="1">
      <c r="Z399" s="88"/>
    </row>
    <row r="400" spans="26:26" ht="15.75" customHeight="1">
      <c r="Z400" s="88"/>
    </row>
    <row r="401" spans="26:26" ht="15.75" customHeight="1">
      <c r="Z401" s="88"/>
    </row>
    <row r="402" spans="26:26" ht="15.75" customHeight="1">
      <c r="Z402" s="88"/>
    </row>
    <row r="403" spans="26:26" ht="15.75" customHeight="1">
      <c r="Z403" s="88"/>
    </row>
    <row r="404" spans="26:26" ht="15.75" customHeight="1">
      <c r="Z404" s="88"/>
    </row>
    <row r="405" spans="26:26" ht="15.75" customHeight="1">
      <c r="Z405" s="88"/>
    </row>
    <row r="406" spans="26:26" ht="15.75" customHeight="1">
      <c r="Z406" s="88"/>
    </row>
    <row r="407" spans="26:26" ht="15.75" customHeight="1">
      <c r="Z407" s="88"/>
    </row>
    <row r="408" spans="26:26" ht="15.75" customHeight="1">
      <c r="Z408" s="88"/>
    </row>
    <row r="409" spans="26:26" ht="15.75" customHeight="1">
      <c r="Z409" s="88"/>
    </row>
    <row r="410" spans="26:26" ht="15.75" customHeight="1">
      <c r="Z410" s="88"/>
    </row>
    <row r="411" spans="26:26" ht="15.75" customHeight="1">
      <c r="Z411" s="88"/>
    </row>
    <row r="412" spans="26:26" ht="15.75" customHeight="1">
      <c r="Z412" s="88"/>
    </row>
    <row r="413" spans="26:26" ht="15.75" customHeight="1">
      <c r="Z413" s="88"/>
    </row>
    <row r="414" spans="26:26" ht="15.75" customHeight="1">
      <c r="Z414" s="88"/>
    </row>
    <row r="415" spans="26:26" ht="15.75" customHeight="1">
      <c r="Z415" s="88"/>
    </row>
    <row r="416" spans="26:26" ht="15.75" customHeight="1">
      <c r="Z416" s="88"/>
    </row>
    <row r="417" spans="26:26" ht="15.75" customHeight="1">
      <c r="Z417" s="88"/>
    </row>
    <row r="418" spans="26:26" ht="15.75" customHeight="1">
      <c r="Z418" s="88"/>
    </row>
    <row r="419" spans="26:26" ht="15.75" customHeight="1">
      <c r="Z419" s="88"/>
    </row>
    <row r="420" spans="26:26" ht="15.75" customHeight="1">
      <c r="Z420" s="88"/>
    </row>
    <row r="421" spans="26:26" ht="15.75" customHeight="1">
      <c r="Z421" s="88"/>
    </row>
    <row r="422" spans="26:26" ht="15.75" customHeight="1">
      <c r="Z422" s="88"/>
    </row>
    <row r="423" spans="26:26" ht="15.75" customHeight="1">
      <c r="Z423" s="88"/>
    </row>
    <row r="424" spans="26:26" ht="15.75" customHeight="1">
      <c r="Z424" s="88"/>
    </row>
    <row r="425" spans="26:26" ht="15.75" customHeight="1">
      <c r="Z425" s="88"/>
    </row>
    <row r="426" spans="26:26" ht="15.75" customHeight="1">
      <c r="Z426" s="88"/>
    </row>
    <row r="427" spans="26:26" ht="15.75" customHeight="1">
      <c r="Z427" s="88"/>
    </row>
    <row r="428" spans="26:26" ht="15.75" customHeight="1">
      <c r="Z428" s="88"/>
    </row>
    <row r="429" spans="26:26" ht="15.75" customHeight="1">
      <c r="Z429" s="88"/>
    </row>
    <row r="430" spans="26:26" ht="15.75" customHeight="1">
      <c r="Z430" s="88"/>
    </row>
    <row r="431" spans="26:26" ht="15.75" customHeight="1">
      <c r="Z431" s="88"/>
    </row>
    <row r="432" spans="26:26" ht="15.75" customHeight="1">
      <c r="Z432" s="88"/>
    </row>
    <row r="433" spans="26:26" ht="15.75" customHeight="1">
      <c r="Z433" s="88"/>
    </row>
    <row r="434" spans="26:26" ht="15.75" customHeight="1">
      <c r="Z434" s="88"/>
    </row>
    <row r="435" spans="26:26" ht="15.75" customHeight="1">
      <c r="Z435" s="88"/>
    </row>
    <row r="436" spans="26:26" ht="15.75" customHeight="1">
      <c r="Z436" s="88"/>
    </row>
    <row r="437" spans="26:26" ht="15.75" customHeight="1">
      <c r="Z437" s="88"/>
    </row>
    <row r="438" spans="26:26" ht="15.75" customHeight="1">
      <c r="Z438" s="88"/>
    </row>
    <row r="439" spans="26:26" ht="15.75" customHeight="1">
      <c r="Z439" s="88"/>
    </row>
    <row r="440" spans="26:26" ht="15.75" customHeight="1">
      <c r="Z440" s="88"/>
    </row>
    <row r="441" spans="26:26" ht="15.75" customHeight="1">
      <c r="Z441" s="88"/>
    </row>
    <row r="442" spans="26:26" ht="15.75" customHeight="1">
      <c r="Z442" s="88"/>
    </row>
    <row r="443" spans="26:26" ht="15.75" customHeight="1">
      <c r="Z443" s="88"/>
    </row>
    <row r="444" spans="26:26" ht="15.75" customHeight="1">
      <c r="Z444" s="88"/>
    </row>
    <row r="445" spans="26:26" ht="15.75" customHeight="1">
      <c r="Z445" s="88"/>
    </row>
    <row r="446" spans="26:26" ht="15.75" customHeight="1">
      <c r="Z446" s="88"/>
    </row>
    <row r="447" spans="26:26" ht="15.75" customHeight="1">
      <c r="Z447" s="88"/>
    </row>
    <row r="448" spans="26:26" ht="15.75" customHeight="1">
      <c r="Z448" s="88"/>
    </row>
    <row r="449" spans="26:26" ht="15.75" customHeight="1">
      <c r="Z449" s="88"/>
    </row>
    <row r="450" spans="26:26" ht="15.75" customHeight="1">
      <c r="Z450" s="88"/>
    </row>
    <row r="451" spans="26:26" ht="15.75" customHeight="1">
      <c r="Z451" s="88"/>
    </row>
    <row r="452" spans="26:26" ht="15.75" customHeight="1">
      <c r="Z452" s="88"/>
    </row>
    <row r="453" spans="26:26" ht="15.75" customHeight="1">
      <c r="Z453" s="88"/>
    </row>
    <row r="454" spans="26:26" ht="15.75" customHeight="1">
      <c r="Z454" s="88"/>
    </row>
    <row r="455" spans="26:26" ht="15.75" customHeight="1">
      <c r="Z455" s="88"/>
    </row>
    <row r="456" spans="26:26" ht="15.75" customHeight="1">
      <c r="Z456" s="88"/>
    </row>
    <row r="457" spans="26:26" ht="15.75" customHeight="1">
      <c r="Z457" s="88"/>
    </row>
    <row r="458" spans="26:26" ht="15.75" customHeight="1">
      <c r="Z458" s="88"/>
    </row>
    <row r="459" spans="26:26" ht="15.75" customHeight="1">
      <c r="Z459" s="88"/>
    </row>
    <row r="460" spans="26:26" ht="15.75" customHeight="1">
      <c r="Z460" s="88"/>
    </row>
    <row r="461" spans="26:26" ht="15.75" customHeight="1">
      <c r="Z461" s="88"/>
    </row>
    <row r="462" spans="26:26" ht="15.75" customHeight="1">
      <c r="Z462" s="88"/>
    </row>
    <row r="463" spans="26:26" ht="15.75" customHeight="1">
      <c r="Z463" s="88"/>
    </row>
    <row r="464" spans="26:26" ht="15.75" customHeight="1">
      <c r="Z464" s="88"/>
    </row>
    <row r="465" spans="26:26" ht="15.75" customHeight="1">
      <c r="Z465" s="88"/>
    </row>
    <row r="466" spans="26:26" ht="15.75" customHeight="1">
      <c r="Z466" s="88"/>
    </row>
    <row r="467" spans="26:26" ht="15.75" customHeight="1">
      <c r="Z467" s="88"/>
    </row>
    <row r="468" spans="26:26" ht="15.75" customHeight="1">
      <c r="Z468" s="88"/>
    </row>
    <row r="469" spans="26:26" ht="15.75" customHeight="1">
      <c r="Z469" s="88"/>
    </row>
    <row r="470" spans="26:26" ht="15.75" customHeight="1">
      <c r="Z470" s="88"/>
    </row>
    <row r="471" spans="26:26" ht="15.75" customHeight="1">
      <c r="Z471" s="88"/>
    </row>
    <row r="472" spans="26:26" ht="15.75" customHeight="1">
      <c r="Z472" s="88"/>
    </row>
    <row r="473" spans="26:26" ht="15.75" customHeight="1">
      <c r="Z473" s="88"/>
    </row>
    <row r="474" spans="26:26" ht="15.75" customHeight="1">
      <c r="Z474" s="88"/>
    </row>
    <row r="475" spans="26:26" ht="15.75" customHeight="1">
      <c r="Z475" s="88"/>
    </row>
    <row r="476" spans="26:26" ht="15.75" customHeight="1">
      <c r="Z476" s="88"/>
    </row>
    <row r="477" spans="26:26" ht="15.75" customHeight="1">
      <c r="Z477" s="88"/>
    </row>
    <row r="478" spans="26:26" ht="15.75" customHeight="1">
      <c r="Z478" s="88"/>
    </row>
    <row r="479" spans="26:26" ht="15.75" customHeight="1">
      <c r="Z479" s="88"/>
    </row>
    <row r="480" spans="26:26" ht="15.75" customHeight="1">
      <c r="Z480" s="88"/>
    </row>
    <row r="481" spans="26:26" ht="15.75" customHeight="1">
      <c r="Z481" s="88"/>
    </row>
    <row r="482" spans="26:26" ht="15.75" customHeight="1">
      <c r="Z482" s="88"/>
    </row>
    <row r="483" spans="26:26" ht="15.75" customHeight="1">
      <c r="Z483" s="88"/>
    </row>
    <row r="484" spans="26:26" ht="15.75" customHeight="1">
      <c r="Z484" s="88"/>
    </row>
    <row r="485" spans="26:26" ht="15.75" customHeight="1">
      <c r="Z485" s="88"/>
    </row>
    <row r="486" spans="26:26" ht="15.75" customHeight="1">
      <c r="Z486" s="88"/>
    </row>
    <row r="487" spans="26:26" ht="15.75" customHeight="1">
      <c r="Z487" s="88"/>
    </row>
    <row r="488" spans="26:26" ht="15.75" customHeight="1">
      <c r="Z488" s="88"/>
    </row>
    <row r="489" spans="26:26" ht="15.75" customHeight="1">
      <c r="Z489" s="88"/>
    </row>
    <row r="490" spans="26:26" ht="15.75" customHeight="1">
      <c r="Z490" s="88"/>
    </row>
    <row r="491" spans="26:26" ht="15.75" customHeight="1">
      <c r="Z491" s="88"/>
    </row>
    <row r="492" spans="26:26" ht="15.75" customHeight="1">
      <c r="Z492" s="88"/>
    </row>
    <row r="493" spans="26:26" ht="15.75" customHeight="1">
      <c r="Z493" s="88"/>
    </row>
    <row r="494" spans="26:26" ht="15.75" customHeight="1">
      <c r="Z494" s="88"/>
    </row>
    <row r="495" spans="26:26" ht="15.75" customHeight="1">
      <c r="Z495" s="88"/>
    </row>
    <row r="496" spans="26:26" ht="15.75" customHeight="1">
      <c r="Z496" s="88"/>
    </row>
    <row r="497" spans="26:26" ht="15.75" customHeight="1">
      <c r="Z497" s="88"/>
    </row>
    <row r="498" spans="26:26" ht="15.75" customHeight="1">
      <c r="Z498" s="88"/>
    </row>
    <row r="499" spans="26:26" ht="15.75" customHeight="1">
      <c r="Z499" s="88"/>
    </row>
    <row r="500" spans="26:26" ht="15.75" customHeight="1">
      <c r="Z500" s="88"/>
    </row>
    <row r="501" spans="26:26" ht="15.75" customHeight="1">
      <c r="Z501" s="88"/>
    </row>
    <row r="502" spans="26:26" ht="15.75" customHeight="1">
      <c r="Z502" s="88"/>
    </row>
    <row r="503" spans="26:26" ht="15.75" customHeight="1">
      <c r="Z503" s="88"/>
    </row>
    <row r="504" spans="26:26" ht="15.75" customHeight="1">
      <c r="Z504" s="88"/>
    </row>
    <row r="505" spans="26:26" ht="15.75" customHeight="1">
      <c r="Z505" s="88"/>
    </row>
    <row r="506" spans="26:26" ht="15.75" customHeight="1">
      <c r="Z506" s="88"/>
    </row>
    <row r="507" spans="26:26" ht="15.75" customHeight="1">
      <c r="Z507" s="88"/>
    </row>
    <row r="508" spans="26:26" ht="15.75" customHeight="1">
      <c r="Z508" s="88"/>
    </row>
    <row r="509" spans="26:26" ht="15.75" customHeight="1">
      <c r="Z509" s="88"/>
    </row>
    <row r="510" spans="26:26" ht="15.75" customHeight="1">
      <c r="Z510" s="88"/>
    </row>
    <row r="511" spans="26:26" ht="15.75" customHeight="1">
      <c r="Z511" s="88"/>
    </row>
    <row r="512" spans="26:26" ht="15.75" customHeight="1">
      <c r="Z512" s="88"/>
    </row>
    <row r="513" spans="26:26" ht="15.75" customHeight="1">
      <c r="Z513" s="88"/>
    </row>
    <row r="514" spans="26:26" ht="15.75" customHeight="1">
      <c r="Z514" s="88"/>
    </row>
    <row r="515" spans="26:26" ht="15.75" customHeight="1">
      <c r="Z515" s="88"/>
    </row>
    <row r="516" spans="26:26" ht="15.75" customHeight="1">
      <c r="Z516" s="88"/>
    </row>
    <row r="517" spans="26:26" ht="15.75" customHeight="1">
      <c r="Z517" s="88"/>
    </row>
    <row r="518" spans="26:26" ht="15.75" customHeight="1">
      <c r="Z518" s="88"/>
    </row>
    <row r="519" spans="26:26" ht="15.75" customHeight="1">
      <c r="Z519" s="88"/>
    </row>
    <row r="520" spans="26:26" ht="15.75" customHeight="1">
      <c r="Z520" s="88"/>
    </row>
    <row r="521" spans="26:26" ht="15.75" customHeight="1">
      <c r="Z521" s="88"/>
    </row>
    <row r="522" spans="26:26" ht="15.75" customHeight="1">
      <c r="Z522" s="88"/>
    </row>
    <row r="523" spans="26:26" ht="15.75" customHeight="1">
      <c r="Z523" s="88"/>
    </row>
    <row r="524" spans="26:26" ht="15.75" customHeight="1">
      <c r="Z524" s="88"/>
    </row>
    <row r="525" spans="26:26" ht="15.75" customHeight="1">
      <c r="Z525" s="88"/>
    </row>
    <row r="526" spans="26:26" ht="15.75" customHeight="1">
      <c r="Z526" s="88"/>
    </row>
    <row r="527" spans="26:26" ht="15.75" customHeight="1">
      <c r="Z527" s="88"/>
    </row>
    <row r="528" spans="26:26" ht="15.75" customHeight="1">
      <c r="Z528" s="88"/>
    </row>
    <row r="529" spans="26:26" ht="15.75" customHeight="1">
      <c r="Z529" s="88"/>
    </row>
    <row r="530" spans="26:26" ht="15.75" customHeight="1">
      <c r="Z530" s="88"/>
    </row>
    <row r="531" spans="26:26" ht="15.75" customHeight="1">
      <c r="Z531" s="88"/>
    </row>
    <row r="532" spans="26:26" ht="15.75" customHeight="1">
      <c r="Z532" s="88"/>
    </row>
    <row r="533" spans="26:26" ht="15.75" customHeight="1">
      <c r="Z533" s="88"/>
    </row>
    <row r="534" spans="26:26" ht="15.75" customHeight="1">
      <c r="Z534" s="88"/>
    </row>
    <row r="535" spans="26:26" ht="15.75" customHeight="1">
      <c r="Z535" s="88"/>
    </row>
    <row r="536" spans="26:26" ht="15.75" customHeight="1">
      <c r="Z536" s="88"/>
    </row>
    <row r="537" spans="26:26" ht="15.75" customHeight="1">
      <c r="Z537" s="88"/>
    </row>
    <row r="538" spans="26:26" ht="15.75" customHeight="1">
      <c r="Z538" s="88"/>
    </row>
    <row r="539" spans="26:26" ht="15.75" customHeight="1">
      <c r="Z539" s="88"/>
    </row>
    <row r="540" spans="26:26" ht="15.75" customHeight="1">
      <c r="Z540" s="88"/>
    </row>
    <row r="541" spans="26:26" ht="15.75" customHeight="1">
      <c r="Z541" s="88"/>
    </row>
    <row r="542" spans="26:26" ht="15.75" customHeight="1">
      <c r="Z542" s="88"/>
    </row>
    <row r="543" spans="26:26" ht="15.75" customHeight="1">
      <c r="Z543" s="88"/>
    </row>
    <row r="544" spans="26:26" ht="15.75" customHeight="1">
      <c r="Z544" s="88"/>
    </row>
    <row r="545" spans="26:26" ht="15.75" customHeight="1">
      <c r="Z545" s="88"/>
    </row>
    <row r="546" spans="26:26" ht="15.75" customHeight="1">
      <c r="Z546" s="88"/>
    </row>
    <row r="547" spans="26:26" ht="15.75" customHeight="1">
      <c r="Z547" s="88"/>
    </row>
    <row r="548" spans="26:26" ht="15.75" customHeight="1">
      <c r="Z548" s="88"/>
    </row>
    <row r="549" spans="26:26" ht="15.75" customHeight="1">
      <c r="Z549" s="88"/>
    </row>
    <row r="550" spans="26:26" ht="15.75" customHeight="1">
      <c r="Z550" s="88"/>
    </row>
    <row r="551" spans="26:26" ht="15.75" customHeight="1">
      <c r="Z551" s="88"/>
    </row>
    <row r="552" spans="26:26" ht="15.75" customHeight="1">
      <c r="Z552" s="88"/>
    </row>
    <row r="553" spans="26:26" ht="15.75" customHeight="1">
      <c r="Z553" s="88"/>
    </row>
    <row r="554" spans="26:26" ht="15.75" customHeight="1">
      <c r="Z554" s="88"/>
    </row>
    <row r="555" spans="26:26" ht="15.75" customHeight="1">
      <c r="Z555" s="88"/>
    </row>
    <row r="556" spans="26:26" ht="15.75" customHeight="1">
      <c r="Z556" s="88"/>
    </row>
    <row r="557" spans="26:26" ht="15.75" customHeight="1">
      <c r="Z557" s="88"/>
    </row>
    <row r="558" spans="26:26" ht="15.75" customHeight="1">
      <c r="Z558" s="88"/>
    </row>
    <row r="559" spans="26:26" ht="15.75" customHeight="1">
      <c r="Z559" s="88"/>
    </row>
    <row r="560" spans="26:26" ht="15.75" customHeight="1">
      <c r="Z560" s="88"/>
    </row>
    <row r="561" spans="26:26" ht="15.75" customHeight="1">
      <c r="Z561" s="88"/>
    </row>
    <row r="562" spans="26:26" ht="15.75" customHeight="1">
      <c r="Z562" s="88"/>
    </row>
    <row r="563" spans="26:26" ht="15.75" customHeight="1">
      <c r="Z563" s="88"/>
    </row>
    <row r="564" spans="26:26" ht="15.75" customHeight="1">
      <c r="Z564" s="88"/>
    </row>
    <row r="565" spans="26:26" ht="15.75" customHeight="1">
      <c r="Z565" s="88"/>
    </row>
    <row r="566" spans="26:26" ht="15.75" customHeight="1">
      <c r="Z566" s="88"/>
    </row>
    <row r="567" spans="26:26" ht="15.75" customHeight="1">
      <c r="Z567" s="88"/>
    </row>
    <row r="568" spans="26:26" ht="15.75" customHeight="1">
      <c r="Z568" s="88"/>
    </row>
    <row r="569" spans="26:26" ht="15.75" customHeight="1">
      <c r="Z569" s="88"/>
    </row>
    <row r="570" spans="26:26" ht="15.75" customHeight="1">
      <c r="Z570" s="88"/>
    </row>
    <row r="571" spans="26:26" ht="15.75" customHeight="1">
      <c r="Z571" s="88"/>
    </row>
    <row r="572" spans="26:26" ht="15.75" customHeight="1">
      <c r="Z572" s="88"/>
    </row>
    <row r="573" spans="26:26" ht="15.75" customHeight="1">
      <c r="Z573" s="88"/>
    </row>
    <row r="574" spans="26:26" ht="15.75" customHeight="1">
      <c r="Z574" s="88"/>
    </row>
    <row r="575" spans="26:26" ht="15.75" customHeight="1">
      <c r="Z575" s="88"/>
    </row>
    <row r="576" spans="26:26" ht="15.75" customHeight="1">
      <c r="Z576" s="88"/>
    </row>
    <row r="577" spans="26:26" ht="15.75" customHeight="1">
      <c r="Z577" s="88"/>
    </row>
    <row r="578" spans="26:26" ht="15.75" customHeight="1">
      <c r="Z578" s="88"/>
    </row>
    <row r="579" spans="26:26" ht="15.75" customHeight="1">
      <c r="Z579" s="88"/>
    </row>
    <row r="580" spans="26:26" ht="15.75" customHeight="1">
      <c r="Z580" s="88"/>
    </row>
    <row r="581" spans="26:26" ht="15.75" customHeight="1">
      <c r="Z581" s="88"/>
    </row>
    <row r="582" spans="26:26" ht="15.75" customHeight="1">
      <c r="Z582" s="88"/>
    </row>
    <row r="583" spans="26:26" ht="15.75" customHeight="1">
      <c r="Z583" s="88"/>
    </row>
    <row r="584" spans="26:26" ht="15.75" customHeight="1">
      <c r="Z584" s="88"/>
    </row>
    <row r="585" spans="26:26" ht="15.75" customHeight="1">
      <c r="Z585" s="88"/>
    </row>
    <row r="586" spans="26:26" ht="15.75" customHeight="1">
      <c r="Z586" s="88"/>
    </row>
    <row r="587" spans="26:26" ht="15.75" customHeight="1">
      <c r="Z587" s="88"/>
    </row>
    <row r="588" spans="26:26" ht="15.75" customHeight="1">
      <c r="Z588" s="88"/>
    </row>
    <row r="589" spans="26:26" ht="15.75" customHeight="1">
      <c r="Z589" s="88"/>
    </row>
    <row r="590" spans="26:26" ht="15.75" customHeight="1">
      <c r="Z590" s="88"/>
    </row>
    <row r="591" spans="26:26" ht="15.75" customHeight="1">
      <c r="Z591" s="88"/>
    </row>
    <row r="592" spans="26:26" ht="15.75" customHeight="1">
      <c r="Z592" s="88"/>
    </row>
    <row r="593" spans="26:26" ht="15.75" customHeight="1">
      <c r="Z593" s="88"/>
    </row>
    <row r="594" spans="26:26" ht="15.75" customHeight="1">
      <c r="Z594" s="88"/>
    </row>
    <row r="595" spans="26:26" ht="15.75" customHeight="1">
      <c r="Z595" s="88"/>
    </row>
    <row r="596" spans="26:26" ht="15.75" customHeight="1">
      <c r="Z596" s="88"/>
    </row>
    <row r="597" spans="26:26" ht="15.75" customHeight="1">
      <c r="Z597" s="88"/>
    </row>
    <row r="598" spans="26:26" ht="15.75" customHeight="1">
      <c r="Z598" s="88"/>
    </row>
    <row r="599" spans="26:26" ht="15.75" customHeight="1">
      <c r="Z599" s="88"/>
    </row>
    <row r="600" spans="26:26" ht="15.75" customHeight="1">
      <c r="Z600" s="88"/>
    </row>
    <row r="601" spans="26:26" ht="15.75" customHeight="1">
      <c r="Z601" s="88"/>
    </row>
    <row r="602" spans="26:26" ht="15.75" customHeight="1">
      <c r="Z602" s="88"/>
    </row>
    <row r="603" spans="26:26" ht="15.75" customHeight="1">
      <c r="Z603" s="88"/>
    </row>
    <row r="604" spans="26:26" ht="15.75" customHeight="1">
      <c r="Z604" s="88"/>
    </row>
    <row r="605" spans="26:26" ht="15.75" customHeight="1">
      <c r="Z605" s="88"/>
    </row>
    <row r="606" spans="26:26" ht="15.75" customHeight="1">
      <c r="Z606" s="88"/>
    </row>
    <row r="607" spans="26:26" ht="15.75" customHeight="1">
      <c r="Z607" s="88"/>
    </row>
    <row r="608" spans="26:26" ht="15.75" customHeight="1">
      <c r="Z608" s="88"/>
    </row>
    <row r="609" spans="26:26" ht="15.75" customHeight="1">
      <c r="Z609" s="88"/>
    </row>
    <row r="610" spans="26:26" ht="15.75" customHeight="1">
      <c r="Z610" s="88"/>
    </row>
    <row r="611" spans="26:26" ht="15.75" customHeight="1">
      <c r="Z611" s="88"/>
    </row>
    <row r="612" spans="26:26" ht="15.75" customHeight="1">
      <c r="Z612" s="88"/>
    </row>
    <row r="613" spans="26:26" ht="15.75" customHeight="1">
      <c r="Z613" s="88"/>
    </row>
    <row r="614" spans="26:26" ht="15.75" customHeight="1">
      <c r="Z614" s="88"/>
    </row>
    <row r="615" spans="26:26" ht="15.75" customHeight="1">
      <c r="Z615" s="88"/>
    </row>
    <row r="616" spans="26:26" ht="15.75" customHeight="1">
      <c r="Z616" s="88"/>
    </row>
    <row r="617" spans="26:26" ht="15.75" customHeight="1">
      <c r="Z617" s="88"/>
    </row>
    <row r="618" spans="26:26" ht="15.75" customHeight="1">
      <c r="Z618" s="88"/>
    </row>
    <row r="619" spans="26:26" ht="15.75" customHeight="1">
      <c r="Z619" s="88"/>
    </row>
    <row r="620" spans="26:26" ht="15.75" customHeight="1">
      <c r="Z620" s="88"/>
    </row>
    <row r="621" spans="26:26" ht="15.75" customHeight="1">
      <c r="Z621" s="88"/>
    </row>
    <row r="622" spans="26:26" ht="15.75" customHeight="1">
      <c r="Z622" s="88"/>
    </row>
    <row r="623" spans="26:26" ht="15.75" customHeight="1">
      <c r="Z623" s="88"/>
    </row>
    <row r="624" spans="26:26" ht="15.75" customHeight="1">
      <c r="Z624" s="88"/>
    </row>
    <row r="625" spans="26:26" ht="15.75" customHeight="1">
      <c r="Z625" s="88"/>
    </row>
    <row r="626" spans="26:26" ht="15.75" customHeight="1">
      <c r="Z626" s="88"/>
    </row>
    <row r="627" spans="26:26" ht="15.75" customHeight="1">
      <c r="Z627" s="88"/>
    </row>
    <row r="628" spans="26:26" ht="15.75" customHeight="1">
      <c r="Z628" s="88"/>
    </row>
    <row r="629" spans="26:26" ht="15.75" customHeight="1">
      <c r="Z629" s="88"/>
    </row>
    <row r="630" spans="26:26" ht="15.75" customHeight="1">
      <c r="Z630" s="88"/>
    </row>
    <row r="631" spans="26:26" ht="15.75" customHeight="1">
      <c r="Z631" s="88"/>
    </row>
    <row r="632" spans="26:26" ht="15.75" customHeight="1">
      <c r="Z632" s="88"/>
    </row>
    <row r="633" spans="26:26" ht="15.75" customHeight="1">
      <c r="Z633" s="88"/>
    </row>
    <row r="634" spans="26:26" ht="15.75" customHeight="1">
      <c r="Z634" s="88"/>
    </row>
    <row r="635" spans="26:26" ht="15.75" customHeight="1">
      <c r="Z635" s="88"/>
    </row>
    <row r="636" spans="26:26" ht="15.75" customHeight="1">
      <c r="Z636" s="88"/>
    </row>
    <row r="637" spans="26:26" ht="15.75" customHeight="1">
      <c r="Z637" s="88"/>
    </row>
    <row r="638" spans="26:26" ht="15.75" customHeight="1">
      <c r="Z638" s="88"/>
    </row>
    <row r="639" spans="26:26" ht="15.75" customHeight="1">
      <c r="Z639" s="88"/>
    </row>
    <row r="640" spans="26:26" ht="15.75" customHeight="1">
      <c r="Z640" s="88"/>
    </row>
    <row r="641" spans="26:26" ht="15.75" customHeight="1">
      <c r="Z641" s="88"/>
    </row>
    <row r="642" spans="26:26" ht="15.75" customHeight="1">
      <c r="Z642" s="88"/>
    </row>
    <row r="643" spans="26:26" ht="15.75" customHeight="1">
      <c r="Z643" s="88"/>
    </row>
    <row r="644" spans="26:26" ht="15.75" customHeight="1">
      <c r="Z644" s="88"/>
    </row>
    <row r="645" spans="26:26" ht="15.75" customHeight="1">
      <c r="Z645" s="88"/>
    </row>
    <row r="646" spans="26:26" ht="15.75" customHeight="1">
      <c r="Z646" s="88"/>
    </row>
    <row r="647" spans="26:26" ht="15.75" customHeight="1">
      <c r="Z647" s="88"/>
    </row>
    <row r="648" spans="26:26" ht="15.75" customHeight="1">
      <c r="Z648" s="88"/>
    </row>
    <row r="649" spans="26:26" ht="15.75" customHeight="1">
      <c r="Z649" s="88"/>
    </row>
    <row r="650" spans="26:26" ht="15.75" customHeight="1">
      <c r="Z650" s="88"/>
    </row>
    <row r="651" spans="26:26" ht="15.75" customHeight="1">
      <c r="Z651" s="88"/>
    </row>
    <row r="652" spans="26:26" ht="15.75" customHeight="1">
      <c r="Z652" s="88"/>
    </row>
    <row r="653" spans="26:26" ht="15.75" customHeight="1">
      <c r="Z653" s="88"/>
    </row>
    <row r="654" spans="26:26" ht="15.75" customHeight="1">
      <c r="Z654" s="88"/>
    </row>
    <row r="655" spans="26:26" ht="15.75" customHeight="1">
      <c r="Z655" s="88"/>
    </row>
    <row r="656" spans="26:26" ht="15.75" customHeight="1">
      <c r="Z656" s="88"/>
    </row>
    <row r="657" spans="26:26" ht="15.75" customHeight="1">
      <c r="Z657" s="88"/>
    </row>
    <row r="658" spans="26:26" ht="15.75" customHeight="1">
      <c r="Z658" s="88"/>
    </row>
    <row r="659" spans="26:26" ht="15.75" customHeight="1">
      <c r="Z659" s="88"/>
    </row>
    <row r="660" spans="26:26" ht="15.75" customHeight="1">
      <c r="Z660" s="88"/>
    </row>
    <row r="661" spans="26:26" ht="15.75" customHeight="1">
      <c r="Z661" s="88"/>
    </row>
    <row r="662" spans="26:26" ht="15.75" customHeight="1">
      <c r="Z662" s="88"/>
    </row>
    <row r="663" spans="26:26" ht="15.75" customHeight="1">
      <c r="Z663" s="88"/>
    </row>
    <row r="664" spans="26:26" ht="15.75" customHeight="1">
      <c r="Z664" s="88"/>
    </row>
    <row r="665" spans="26:26" ht="15.75" customHeight="1">
      <c r="Z665" s="88"/>
    </row>
    <row r="666" spans="26:26" ht="15.75" customHeight="1">
      <c r="Z666" s="88"/>
    </row>
    <row r="667" spans="26:26" ht="15.75" customHeight="1">
      <c r="Z667" s="88"/>
    </row>
    <row r="668" spans="26:26" ht="15.75" customHeight="1">
      <c r="Z668" s="88"/>
    </row>
    <row r="669" spans="26:26" ht="15.75" customHeight="1">
      <c r="Z669" s="88"/>
    </row>
    <row r="670" spans="26:26" ht="15.75" customHeight="1">
      <c r="Z670" s="88"/>
    </row>
    <row r="671" spans="26:26" ht="15.75" customHeight="1">
      <c r="Z671" s="88"/>
    </row>
    <row r="672" spans="26:26" ht="15.75" customHeight="1">
      <c r="Z672" s="88"/>
    </row>
    <row r="673" spans="26:26" ht="15.75" customHeight="1">
      <c r="Z673" s="88"/>
    </row>
    <row r="674" spans="26:26" ht="15.75" customHeight="1">
      <c r="Z674" s="88"/>
    </row>
    <row r="675" spans="26:26" ht="15.75" customHeight="1">
      <c r="Z675" s="88"/>
    </row>
    <row r="676" spans="26:26" ht="15.75" customHeight="1">
      <c r="Z676" s="88"/>
    </row>
    <row r="677" spans="26:26" ht="15.75" customHeight="1">
      <c r="Z677" s="88"/>
    </row>
    <row r="678" spans="26:26" ht="15.75" customHeight="1">
      <c r="Z678" s="88"/>
    </row>
    <row r="679" spans="26:26" ht="15.75" customHeight="1">
      <c r="Z679" s="88"/>
    </row>
    <row r="680" spans="26:26" ht="15.75" customHeight="1">
      <c r="Z680" s="88"/>
    </row>
    <row r="681" spans="26:26" ht="15.75" customHeight="1">
      <c r="Z681" s="88"/>
    </row>
    <row r="682" spans="26:26" ht="15.75" customHeight="1">
      <c r="Z682" s="88"/>
    </row>
    <row r="683" spans="26:26" ht="15.75" customHeight="1">
      <c r="Z683" s="88"/>
    </row>
    <row r="684" spans="26:26" ht="15.75" customHeight="1">
      <c r="Z684" s="88"/>
    </row>
    <row r="685" spans="26:26" ht="15.75" customHeight="1">
      <c r="Z685" s="88"/>
    </row>
    <row r="686" spans="26:26" ht="15.75" customHeight="1">
      <c r="Z686" s="88"/>
    </row>
    <row r="687" spans="26:26" ht="15.75" customHeight="1">
      <c r="Z687" s="88"/>
    </row>
    <row r="688" spans="26:26" ht="15.75" customHeight="1">
      <c r="Z688" s="88"/>
    </row>
    <row r="689" spans="26:26" ht="15.75" customHeight="1">
      <c r="Z689" s="88"/>
    </row>
    <row r="690" spans="26:26" ht="15.75" customHeight="1">
      <c r="Z690" s="88"/>
    </row>
    <row r="691" spans="26:26" ht="15.75" customHeight="1">
      <c r="Z691" s="88"/>
    </row>
    <row r="692" spans="26:26" ht="15.75" customHeight="1">
      <c r="Z692" s="88"/>
    </row>
    <row r="693" spans="26:26" ht="15.75" customHeight="1">
      <c r="Z693" s="88"/>
    </row>
    <row r="694" spans="26:26" ht="15.75" customHeight="1">
      <c r="Z694" s="88"/>
    </row>
    <row r="695" spans="26:26" ht="15.75" customHeight="1">
      <c r="Z695" s="88"/>
    </row>
    <row r="696" spans="26:26" ht="15.75" customHeight="1">
      <c r="Z696" s="88"/>
    </row>
    <row r="697" spans="26:26" ht="15.75" customHeight="1">
      <c r="Z697" s="88"/>
    </row>
    <row r="698" spans="26:26" ht="15.75" customHeight="1">
      <c r="Z698" s="88"/>
    </row>
    <row r="699" spans="26:26" ht="15.75" customHeight="1">
      <c r="Z699" s="88"/>
    </row>
    <row r="700" spans="26:26" ht="15.75" customHeight="1">
      <c r="Z700" s="88"/>
    </row>
    <row r="701" spans="26:26" ht="15.75" customHeight="1">
      <c r="Z701" s="88"/>
    </row>
    <row r="702" spans="26:26" ht="15.75" customHeight="1">
      <c r="Z702" s="88"/>
    </row>
    <row r="703" spans="26:26" ht="15.75" customHeight="1">
      <c r="Z703" s="88"/>
    </row>
    <row r="704" spans="26:26" ht="15.75" customHeight="1">
      <c r="Z704" s="88"/>
    </row>
    <row r="705" spans="26:26" ht="15.75" customHeight="1">
      <c r="Z705" s="88"/>
    </row>
    <row r="706" spans="26:26" ht="15.75" customHeight="1">
      <c r="Z706" s="88"/>
    </row>
    <row r="707" spans="26:26" ht="15.75" customHeight="1">
      <c r="Z707" s="88"/>
    </row>
    <row r="708" spans="26:26" ht="15.75" customHeight="1">
      <c r="Z708" s="88"/>
    </row>
    <row r="709" spans="26:26" ht="15.75" customHeight="1">
      <c r="Z709" s="88"/>
    </row>
    <row r="710" spans="26:26" ht="15.75" customHeight="1">
      <c r="Z710" s="88"/>
    </row>
    <row r="711" spans="26:26" ht="15.75" customHeight="1">
      <c r="Z711" s="88"/>
    </row>
    <row r="712" spans="26:26" ht="15.75" customHeight="1">
      <c r="Z712" s="88"/>
    </row>
    <row r="713" spans="26:26" ht="15.75" customHeight="1">
      <c r="Z713" s="88"/>
    </row>
    <row r="714" spans="26:26" ht="15.75" customHeight="1">
      <c r="Z714" s="88"/>
    </row>
    <row r="715" spans="26:26" ht="15.75" customHeight="1">
      <c r="Z715" s="88"/>
    </row>
    <row r="716" spans="26:26" ht="15.75" customHeight="1">
      <c r="Z716" s="88"/>
    </row>
    <row r="717" spans="26:26" ht="15.75" customHeight="1">
      <c r="Z717" s="88"/>
    </row>
    <row r="718" spans="26:26" ht="15.75" customHeight="1">
      <c r="Z718" s="88"/>
    </row>
    <row r="719" spans="26:26" ht="15.75" customHeight="1">
      <c r="Z719" s="88"/>
    </row>
    <row r="720" spans="26:26" ht="15.75" customHeight="1">
      <c r="Z720" s="88"/>
    </row>
    <row r="721" spans="26:26" ht="15.75" customHeight="1">
      <c r="Z721" s="88"/>
    </row>
    <row r="722" spans="26:26" ht="15.75" customHeight="1">
      <c r="Z722" s="88"/>
    </row>
    <row r="723" spans="26:26" ht="15.75" customHeight="1">
      <c r="Z723" s="88"/>
    </row>
    <row r="724" spans="26:26" ht="15.75" customHeight="1">
      <c r="Z724" s="88"/>
    </row>
    <row r="725" spans="26:26" ht="15.75" customHeight="1">
      <c r="Z725" s="88"/>
    </row>
    <row r="726" spans="26:26" ht="15.75" customHeight="1">
      <c r="Z726" s="88"/>
    </row>
    <row r="727" spans="26:26" ht="15.75" customHeight="1">
      <c r="Z727" s="88"/>
    </row>
    <row r="728" spans="26:26" ht="15.75" customHeight="1">
      <c r="Z728" s="88"/>
    </row>
    <row r="729" spans="26:26" ht="15.75" customHeight="1">
      <c r="Z729" s="88"/>
    </row>
    <row r="730" spans="26:26" ht="15.75" customHeight="1">
      <c r="Z730" s="88"/>
    </row>
    <row r="731" spans="26:26" ht="15.75" customHeight="1">
      <c r="Z731" s="88"/>
    </row>
    <row r="732" spans="26:26" ht="15.75" customHeight="1">
      <c r="Z732" s="88"/>
    </row>
    <row r="733" spans="26:26" ht="15.75" customHeight="1">
      <c r="Z733" s="88"/>
    </row>
    <row r="734" spans="26:26" ht="15.75" customHeight="1">
      <c r="Z734" s="88"/>
    </row>
    <row r="735" spans="26:26" ht="15.75" customHeight="1">
      <c r="Z735" s="88"/>
    </row>
    <row r="736" spans="26:26" ht="15.75" customHeight="1">
      <c r="Z736" s="88"/>
    </row>
    <row r="737" spans="26:26" ht="15.75" customHeight="1">
      <c r="Z737" s="88"/>
    </row>
    <row r="738" spans="26:26" ht="15.75" customHeight="1">
      <c r="Z738" s="88"/>
    </row>
    <row r="739" spans="26:26" ht="15.75" customHeight="1">
      <c r="Z739" s="88"/>
    </row>
    <row r="740" spans="26:26" ht="15.75" customHeight="1">
      <c r="Z740" s="88"/>
    </row>
    <row r="741" spans="26:26" ht="15.75" customHeight="1">
      <c r="Z741" s="88"/>
    </row>
    <row r="742" spans="26:26" ht="15.75" customHeight="1">
      <c r="Z742" s="88"/>
    </row>
    <row r="743" spans="26:26" ht="15.75" customHeight="1">
      <c r="Z743" s="88"/>
    </row>
    <row r="744" spans="26:26" ht="15.75" customHeight="1">
      <c r="Z744" s="88"/>
    </row>
    <row r="745" spans="26:26" ht="15.75" customHeight="1">
      <c r="Z745" s="88"/>
    </row>
    <row r="746" spans="26:26" ht="15.75" customHeight="1">
      <c r="Z746" s="88"/>
    </row>
    <row r="747" spans="26:26" ht="15.75" customHeight="1">
      <c r="Z747" s="88"/>
    </row>
    <row r="748" spans="26:26" ht="15.75" customHeight="1">
      <c r="Z748" s="88"/>
    </row>
    <row r="749" spans="26:26" ht="15.75" customHeight="1">
      <c r="Z749" s="88"/>
    </row>
    <row r="750" spans="26:26" ht="15.75" customHeight="1">
      <c r="Z750" s="88"/>
    </row>
    <row r="751" spans="26:26" ht="15.75" customHeight="1">
      <c r="Z751" s="88"/>
    </row>
    <row r="752" spans="26:26" ht="15.75" customHeight="1">
      <c r="Z752" s="88"/>
    </row>
    <row r="753" spans="26:26" ht="15.75" customHeight="1">
      <c r="Z753" s="88"/>
    </row>
    <row r="754" spans="26:26" ht="15.75" customHeight="1">
      <c r="Z754" s="88"/>
    </row>
    <row r="755" spans="26:26" ht="15.75" customHeight="1">
      <c r="Z755" s="88"/>
    </row>
    <row r="756" spans="26:26" ht="15.75" customHeight="1">
      <c r="Z756" s="88"/>
    </row>
    <row r="757" spans="26:26" ht="15.75" customHeight="1">
      <c r="Z757" s="88"/>
    </row>
    <row r="758" spans="26:26" ht="15.75" customHeight="1">
      <c r="Z758" s="88"/>
    </row>
    <row r="759" spans="26:26" ht="15.75" customHeight="1">
      <c r="Z759" s="88"/>
    </row>
    <row r="760" spans="26:26" ht="15.75" customHeight="1">
      <c r="Z760" s="88"/>
    </row>
    <row r="761" spans="26:26" ht="15.75" customHeight="1">
      <c r="Z761" s="88"/>
    </row>
    <row r="762" spans="26:26" ht="15.75" customHeight="1">
      <c r="Z762" s="88"/>
    </row>
    <row r="763" spans="26:26" ht="15.75" customHeight="1">
      <c r="Z763" s="88"/>
    </row>
    <row r="764" spans="26:26" ht="15.75" customHeight="1">
      <c r="Z764" s="88"/>
    </row>
    <row r="765" spans="26:26" ht="15.75" customHeight="1">
      <c r="Z765" s="88"/>
    </row>
    <row r="766" spans="26:26" ht="15.75" customHeight="1">
      <c r="Z766" s="88"/>
    </row>
    <row r="767" spans="26:26" ht="15.75" customHeight="1">
      <c r="Z767" s="88"/>
    </row>
    <row r="768" spans="26:26" ht="15.75" customHeight="1">
      <c r="Z768" s="88"/>
    </row>
    <row r="769" spans="26:26" ht="15.75" customHeight="1">
      <c r="Z769" s="88"/>
    </row>
    <row r="770" spans="26:26" ht="15.75" customHeight="1">
      <c r="Z770" s="88"/>
    </row>
    <row r="771" spans="26:26" ht="15.75" customHeight="1">
      <c r="Z771" s="88"/>
    </row>
    <row r="772" spans="26:26" ht="15.75" customHeight="1">
      <c r="Z772" s="88"/>
    </row>
    <row r="773" spans="26:26" ht="15.75" customHeight="1">
      <c r="Z773" s="88"/>
    </row>
    <row r="774" spans="26:26" ht="15.75" customHeight="1">
      <c r="Z774" s="88"/>
    </row>
    <row r="775" spans="26:26" ht="15.75" customHeight="1">
      <c r="Z775" s="88"/>
    </row>
    <row r="776" spans="26:26" ht="15.75" customHeight="1">
      <c r="Z776" s="88"/>
    </row>
    <row r="777" spans="26:26" ht="15.75" customHeight="1">
      <c r="Z777" s="88"/>
    </row>
    <row r="778" spans="26:26" ht="15.75" customHeight="1">
      <c r="Z778" s="88"/>
    </row>
    <row r="779" spans="26:26" ht="15.75" customHeight="1">
      <c r="Z779" s="88"/>
    </row>
    <row r="780" spans="26:26" ht="15.75" customHeight="1">
      <c r="Z780" s="88"/>
    </row>
    <row r="781" spans="26:26" ht="15.75" customHeight="1">
      <c r="Z781" s="88"/>
    </row>
    <row r="782" spans="26:26" ht="15.75" customHeight="1">
      <c r="Z782" s="88"/>
    </row>
    <row r="783" spans="26:26" ht="15.75" customHeight="1">
      <c r="Z783" s="88"/>
    </row>
    <row r="784" spans="26:26" ht="15.75" customHeight="1">
      <c r="Z784" s="88"/>
    </row>
    <row r="785" spans="26:26" ht="15.75" customHeight="1">
      <c r="Z785" s="88"/>
    </row>
    <row r="786" spans="26:26" ht="15.75" customHeight="1">
      <c r="Z786" s="88"/>
    </row>
    <row r="787" spans="26:26" ht="15.75" customHeight="1">
      <c r="Z787" s="88"/>
    </row>
    <row r="788" spans="26:26" ht="15.75" customHeight="1">
      <c r="Z788" s="88"/>
    </row>
    <row r="789" spans="26:26" ht="15.75" customHeight="1">
      <c r="Z789" s="88"/>
    </row>
    <row r="790" spans="26:26" ht="15.75" customHeight="1">
      <c r="Z790" s="88"/>
    </row>
    <row r="791" spans="26:26" ht="15.75" customHeight="1">
      <c r="Z791" s="88"/>
    </row>
    <row r="792" spans="26:26" ht="15.75" customHeight="1">
      <c r="Z792" s="88"/>
    </row>
    <row r="793" spans="26:26" ht="15.75" customHeight="1">
      <c r="Z793" s="88"/>
    </row>
    <row r="794" spans="26:26" ht="15.75" customHeight="1">
      <c r="Z794" s="88"/>
    </row>
    <row r="795" spans="26:26" ht="15.75" customHeight="1">
      <c r="Z795" s="88"/>
    </row>
    <row r="796" spans="26:26" ht="15.75" customHeight="1">
      <c r="Z796" s="88"/>
    </row>
    <row r="797" spans="26:26" ht="15.75" customHeight="1">
      <c r="Z797" s="88"/>
    </row>
    <row r="798" spans="26:26" ht="15.75" customHeight="1">
      <c r="Z798" s="88"/>
    </row>
    <row r="799" spans="26:26" ht="15.75" customHeight="1">
      <c r="Z799" s="88"/>
    </row>
    <row r="800" spans="26:26" ht="15.75" customHeight="1">
      <c r="Z800" s="88"/>
    </row>
    <row r="801" spans="26:26" ht="15.75" customHeight="1">
      <c r="Z801" s="88"/>
    </row>
    <row r="802" spans="26:26" ht="15.75" customHeight="1">
      <c r="Z802" s="88"/>
    </row>
    <row r="803" spans="26:26" ht="15.75" customHeight="1">
      <c r="Z803" s="88"/>
    </row>
    <row r="804" spans="26:26" ht="15.75" customHeight="1">
      <c r="Z804" s="88"/>
    </row>
    <row r="805" spans="26:26" ht="15.75" customHeight="1">
      <c r="Z805" s="88"/>
    </row>
    <row r="806" spans="26:26" ht="15.75" customHeight="1">
      <c r="Z806" s="88"/>
    </row>
    <row r="807" spans="26:26" ht="15.75" customHeight="1">
      <c r="Z807" s="88"/>
    </row>
    <row r="808" spans="26:26" ht="15.75" customHeight="1">
      <c r="Z808" s="88"/>
    </row>
    <row r="809" spans="26:26" ht="15.75" customHeight="1">
      <c r="Z809" s="88"/>
    </row>
    <row r="810" spans="26:26" ht="15.75" customHeight="1">
      <c r="Z810" s="88"/>
    </row>
    <row r="811" spans="26:26" ht="15.75" customHeight="1">
      <c r="Z811" s="88"/>
    </row>
    <row r="812" spans="26:26" ht="15.75" customHeight="1">
      <c r="Z812" s="88"/>
    </row>
    <row r="813" spans="26:26" ht="15.75" customHeight="1">
      <c r="Z813" s="88"/>
    </row>
    <row r="814" spans="26:26" ht="15.75" customHeight="1">
      <c r="Z814" s="88"/>
    </row>
    <row r="815" spans="26:26" ht="15.75" customHeight="1">
      <c r="Z815" s="88"/>
    </row>
    <row r="816" spans="26:26" ht="15.75" customHeight="1">
      <c r="Z816" s="88"/>
    </row>
    <row r="817" spans="26:26" ht="15.75" customHeight="1">
      <c r="Z817" s="88"/>
    </row>
    <row r="818" spans="26:26" ht="15.75" customHeight="1">
      <c r="Z818" s="88"/>
    </row>
    <row r="819" spans="26:26" ht="15.75" customHeight="1">
      <c r="Z819" s="88"/>
    </row>
    <row r="820" spans="26:26" ht="15.75" customHeight="1">
      <c r="Z820" s="88"/>
    </row>
    <row r="821" spans="26:26" ht="15.75" customHeight="1">
      <c r="Z821" s="88"/>
    </row>
    <row r="822" spans="26:26" ht="15.75" customHeight="1">
      <c r="Z822" s="88"/>
    </row>
    <row r="823" spans="26:26" ht="15.75" customHeight="1">
      <c r="Z823" s="88"/>
    </row>
    <row r="824" spans="26:26" ht="15.75" customHeight="1">
      <c r="Z824" s="88"/>
    </row>
    <row r="825" spans="26:26" ht="15.75" customHeight="1">
      <c r="Z825" s="88"/>
    </row>
    <row r="826" spans="26:26" ht="15.75" customHeight="1">
      <c r="Z826" s="88"/>
    </row>
    <row r="827" spans="26:26" ht="15.75" customHeight="1">
      <c r="Z827" s="88"/>
    </row>
    <row r="828" spans="26:26" ht="15.75" customHeight="1">
      <c r="Z828" s="88"/>
    </row>
    <row r="829" spans="26:26" ht="15.75" customHeight="1">
      <c r="Z829" s="88"/>
    </row>
    <row r="830" spans="26:26" ht="15.75" customHeight="1">
      <c r="Z830" s="88"/>
    </row>
    <row r="831" spans="26:26" ht="15.75" customHeight="1">
      <c r="Z831" s="88"/>
    </row>
    <row r="832" spans="26:26" ht="15.75" customHeight="1">
      <c r="Z832" s="88"/>
    </row>
    <row r="833" spans="26:26" ht="15.75" customHeight="1">
      <c r="Z833" s="88"/>
    </row>
    <row r="834" spans="26:26" ht="15.75" customHeight="1">
      <c r="Z834" s="88"/>
    </row>
    <row r="835" spans="26:26" ht="15.75" customHeight="1">
      <c r="Z835" s="88"/>
    </row>
    <row r="836" spans="26:26" ht="15.75" customHeight="1">
      <c r="Z836" s="88"/>
    </row>
    <row r="837" spans="26:26" ht="15.75" customHeight="1">
      <c r="Z837" s="88"/>
    </row>
    <row r="838" spans="26:26" ht="15.75" customHeight="1">
      <c r="Z838" s="88"/>
    </row>
    <row r="839" spans="26:26" ht="15.75" customHeight="1">
      <c r="Z839" s="88"/>
    </row>
    <row r="840" spans="26:26" ht="15.75" customHeight="1">
      <c r="Z840" s="88"/>
    </row>
    <row r="841" spans="26:26" ht="15.75" customHeight="1">
      <c r="Z841" s="88"/>
    </row>
    <row r="842" spans="26:26" ht="15.75" customHeight="1">
      <c r="Z842" s="88"/>
    </row>
    <row r="843" spans="26:26" ht="15.75" customHeight="1">
      <c r="Z843" s="88"/>
    </row>
    <row r="844" spans="26:26" ht="15.75" customHeight="1">
      <c r="Z844" s="88"/>
    </row>
    <row r="845" spans="26:26" ht="15.75" customHeight="1">
      <c r="Z845" s="88"/>
    </row>
    <row r="846" spans="26:26" ht="15.75" customHeight="1">
      <c r="Z846" s="88"/>
    </row>
    <row r="847" spans="26:26" ht="15.75" customHeight="1">
      <c r="Z847" s="88"/>
    </row>
    <row r="848" spans="26:26" ht="15.75" customHeight="1">
      <c r="Z848" s="88"/>
    </row>
    <row r="849" spans="26:26" ht="15.75" customHeight="1">
      <c r="Z849" s="88"/>
    </row>
    <row r="850" spans="26:26" ht="15.75" customHeight="1">
      <c r="Z850" s="88"/>
    </row>
    <row r="851" spans="26:26" ht="15.75" customHeight="1">
      <c r="Z851" s="88"/>
    </row>
    <row r="852" spans="26:26" ht="15.75" customHeight="1">
      <c r="Z852" s="88"/>
    </row>
    <row r="853" spans="26:26" ht="15.75" customHeight="1">
      <c r="Z853" s="88"/>
    </row>
    <row r="854" spans="26:26" ht="15.75" customHeight="1">
      <c r="Z854" s="88"/>
    </row>
    <row r="855" spans="26:26" ht="15.75" customHeight="1">
      <c r="Z855" s="88"/>
    </row>
    <row r="856" spans="26:26" ht="15.75" customHeight="1">
      <c r="Z856" s="88"/>
    </row>
    <row r="857" spans="26:26" ht="15.75" customHeight="1">
      <c r="Z857" s="88"/>
    </row>
    <row r="858" spans="26:26" ht="15.75" customHeight="1">
      <c r="Z858" s="88"/>
    </row>
    <row r="859" spans="26:26" ht="15.75" customHeight="1">
      <c r="Z859" s="88"/>
    </row>
    <row r="860" spans="26:26" ht="15.75" customHeight="1">
      <c r="Z860" s="88"/>
    </row>
    <row r="861" spans="26:26" ht="15.75" customHeight="1">
      <c r="Z861" s="88"/>
    </row>
    <row r="862" spans="26:26" ht="15.75" customHeight="1">
      <c r="Z862" s="88"/>
    </row>
    <row r="863" spans="26:26" ht="15.75" customHeight="1">
      <c r="Z863" s="88"/>
    </row>
    <row r="864" spans="26:26" ht="15.75" customHeight="1">
      <c r="Z864" s="88"/>
    </row>
    <row r="865" spans="26:26" ht="15.75" customHeight="1">
      <c r="Z865" s="88"/>
    </row>
    <row r="866" spans="26:26" ht="15.75" customHeight="1">
      <c r="Z866" s="88"/>
    </row>
    <row r="867" spans="26:26" ht="15.75" customHeight="1">
      <c r="Z867" s="88"/>
    </row>
    <row r="868" spans="26:26" ht="15.75" customHeight="1">
      <c r="Z868" s="88"/>
    </row>
    <row r="869" spans="26:26" ht="15.75" customHeight="1">
      <c r="Z869" s="88"/>
    </row>
    <row r="870" spans="26:26" ht="15.75" customHeight="1">
      <c r="Z870" s="88"/>
    </row>
    <row r="871" spans="26:26" ht="15.75" customHeight="1">
      <c r="Z871" s="88"/>
    </row>
    <row r="872" spans="26:26" ht="15.75" customHeight="1">
      <c r="Z872" s="88"/>
    </row>
    <row r="873" spans="26:26" ht="15.75" customHeight="1">
      <c r="Z873" s="88"/>
    </row>
    <row r="874" spans="26:26" ht="15.75" customHeight="1">
      <c r="Z874" s="88"/>
    </row>
    <row r="875" spans="26:26" ht="15.75" customHeight="1">
      <c r="Z875" s="88"/>
    </row>
    <row r="876" spans="26:26" ht="15.75" customHeight="1">
      <c r="Z876" s="88"/>
    </row>
    <row r="877" spans="26:26" ht="15.75" customHeight="1">
      <c r="Z877" s="88"/>
    </row>
    <row r="878" spans="26:26" ht="15.75" customHeight="1">
      <c r="Z878" s="88"/>
    </row>
    <row r="879" spans="26:26" ht="15.75" customHeight="1">
      <c r="Z879" s="88"/>
    </row>
    <row r="880" spans="26:26" ht="15.75" customHeight="1">
      <c r="Z880" s="88"/>
    </row>
    <row r="881" spans="26:26" ht="15.75" customHeight="1">
      <c r="Z881" s="88"/>
    </row>
    <row r="882" spans="26:26" ht="15.75" customHeight="1">
      <c r="Z882" s="88"/>
    </row>
    <row r="883" spans="26:26" ht="15.75" customHeight="1">
      <c r="Z883" s="88"/>
    </row>
    <row r="884" spans="26:26" ht="15.75" customHeight="1">
      <c r="Z884" s="88"/>
    </row>
    <row r="885" spans="26:26" ht="15.75" customHeight="1">
      <c r="Z885" s="88"/>
    </row>
    <row r="886" spans="26:26" ht="15.75" customHeight="1">
      <c r="Z886" s="88"/>
    </row>
    <row r="887" spans="26:26" ht="15.75" customHeight="1">
      <c r="Z887" s="88"/>
    </row>
    <row r="888" spans="26:26" ht="15.75" customHeight="1">
      <c r="Z888" s="88"/>
    </row>
    <row r="889" spans="26:26" ht="15.75" customHeight="1">
      <c r="Z889" s="88"/>
    </row>
    <row r="890" spans="26:26" ht="15.75" customHeight="1">
      <c r="Z890" s="88"/>
    </row>
    <row r="891" spans="26:26" ht="15.75" customHeight="1">
      <c r="Z891" s="88"/>
    </row>
    <row r="892" spans="26:26" ht="15.75" customHeight="1">
      <c r="Z892" s="88"/>
    </row>
    <row r="893" spans="26:26" ht="15.75" customHeight="1">
      <c r="Z893" s="88"/>
    </row>
    <row r="894" spans="26:26" ht="15.75" customHeight="1">
      <c r="Z894" s="88"/>
    </row>
    <row r="895" spans="26:26" ht="15.75" customHeight="1">
      <c r="Z895" s="88"/>
    </row>
    <row r="896" spans="26:26" ht="15.75" customHeight="1">
      <c r="Z896" s="88"/>
    </row>
    <row r="897" spans="26:26" ht="15.75" customHeight="1">
      <c r="Z897" s="88"/>
    </row>
    <row r="898" spans="26:26" ht="15.75" customHeight="1">
      <c r="Z898" s="88"/>
    </row>
    <row r="899" spans="26:26" ht="15.75" customHeight="1">
      <c r="Z899" s="88"/>
    </row>
    <row r="900" spans="26:26" ht="15.75" customHeight="1">
      <c r="Z900" s="88"/>
    </row>
    <row r="901" spans="26:26" ht="15.75" customHeight="1">
      <c r="Z901" s="88"/>
    </row>
    <row r="902" spans="26:26" ht="15.75" customHeight="1">
      <c r="Z902" s="88"/>
    </row>
    <row r="903" spans="26:26" ht="15.75" customHeight="1">
      <c r="Z903" s="88"/>
    </row>
    <row r="904" spans="26:26" ht="15.75" customHeight="1">
      <c r="Z904" s="88"/>
    </row>
    <row r="905" spans="26:26" ht="15.75" customHeight="1">
      <c r="Z905" s="88"/>
    </row>
    <row r="906" spans="26:26" ht="15.75" customHeight="1">
      <c r="Z906" s="88"/>
    </row>
    <row r="907" spans="26:26" ht="15.75" customHeight="1">
      <c r="Z907" s="88"/>
    </row>
    <row r="908" spans="26:26" ht="15.75" customHeight="1">
      <c r="Z908" s="88"/>
    </row>
    <row r="909" spans="26:26" ht="15.75" customHeight="1">
      <c r="Z909" s="88"/>
    </row>
    <row r="910" spans="26:26" ht="15.75" customHeight="1">
      <c r="Z910" s="88"/>
    </row>
    <row r="911" spans="26:26" ht="15.75" customHeight="1">
      <c r="Z911" s="88"/>
    </row>
    <row r="912" spans="26:26" ht="15.75" customHeight="1">
      <c r="Z912" s="88"/>
    </row>
    <row r="913" spans="26:26" ht="15.75" customHeight="1">
      <c r="Z913" s="88"/>
    </row>
    <row r="914" spans="26:26" ht="15.75" customHeight="1">
      <c r="Z914" s="88"/>
    </row>
    <row r="915" spans="26:26" ht="15.75" customHeight="1">
      <c r="Z915" s="88"/>
    </row>
    <row r="916" spans="26:26" ht="15.75" customHeight="1">
      <c r="Z916" s="88"/>
    </row>
    <row r="917" spans="26:26" ht="15.75" customHeight="1">
      <c r="Z917" s="88"/>
    </row>
    <row r="918" spans="26:26" ht="15.75" customHeight="1">
      <c r="Z918" s="88"/>
    </row>
    <row r="919" spans="26:26" ht="15.75" customHeight="1">
      <c r="Z919" s="88"/>
    </row>
    <row r="920" spans="26:26" ht="15.75" customHeight="1">
      <c r="Z920" s="88"/>
    </row>
    <row r="921" spans="26:26" ht="15.75" customHeight="1">
      <c r="Z921" s="88"/>
    </row>
    <row r="922" spans="26:26" ht="15.75" customHeight="1">
      <c r="Z922" s="88"/>
    </row>
    <row r="923" spans="26:26" ht="15.75" customHeight="1">
      <c r="Z923" s="88"/>
    </row>
    <row r="924" spans="26:26" ht="15.75" customHeight="1">
      <c r="Z924" s="88"/>
    </row>
    <row r="925" spans="26:26" ht="15.75" customHeight="1">
      <c r="Z925" s="88"/>
    </row>
    <row r="926" spans="26:26" ht="15.75" customHeight="1">
      <c r="Z926" s="88"/>
    </row>
    <row r="927" spans="26:26" ht="15.75" customHeight="1">
      <c r="Z927" s="88"/>
    </row>
    <row r="928" spans="26:26" ht="15.75" customHeight="1">
      <c r="Z928" s="88"/>
    </row>
    <row r="929" spans="26:26" ht="15.75" customHeight="1">
      <c r="Z929" s="88"/>
    </row>
    <row r="930" spans="26:26" ht="15.75" customHeight="1">
      <c r="Z930" s="88"/>
    </row>
    <row r="931" spans="26:26" ht="15.75" customHeight="1">
      <c r="Z931" s="88"/>
    </row>
    <row r="932" spans="26:26" ht="15.75" customHeight="1">
      <c r="Z932" s="88"/>
    </row>
    <row r="933" spans="26:26" ht="15.75" customHeight="1">
      <c r="Z933" s="88"/>
    </row>
    <row r="934" spans="26:26" ht="15.75" customHeight="1">
      <c r="Z934" s="88"/>
    </row>
    <row r="935" spans="26:26" ht="15.75" customHeight="1">
      <c r="Z935" s="88"/>
    </row>
    <row r="936" spans="26:26" ht="15.75" customHeight="1">
      <c r="Z936" s="88"/>
    </row>
    <row r="937" spans="26:26" ht="15.75" customHeight="1">
      <c r="Z937" s="88"/>
    </row>
    <row r="938" spans="26:26" ht="15.75" customHeight="1">
      <c r="Z938" s="88"/>
    </row>
    <row r="939" spans="26:26" ht="15.75" customHeight="1">
      <c r="Z939" s="88"/>
    </row>
    <row r="940" spans="26:26" ht="15.75" customHeight="1">
      <c r="Z940" s="88"/>
    </row>
    <row r="941" spans="26:26" ht="15.75" customHeight="1">
      <c r="Z941" s="88"/>
    </row>
    <row r="942" spans="26:26" ht="15.75" customHeight="1">
      <c r="Z942" s="88"/>
    </row>
    <row r="943" spans="26:26" ht="15.75" customHeight="1">
      <c r="Z943" s="88"/>
    </row>
    <row r="944" spans="26:26" ht="15.75" customHeight="1">
      <c r="Z944" s="88"/>
    </row>
    <row r="945" spans="26:26" ht="15.75" customHeight="1">
      <c r="Z945" s="88"/>
    </row>
    <row r="946" spans="26:26" ht="15.75" customHeight="1">
      <c r="Z946" s="88"/>
    </row>
    <row r="947" spans="26:26" ht="15.75" customHeight="1">
      <c r="Z947" s="88"/>
    </row>
    <row r="948" spans="26:26" ht="15.75" customHeight="1">
      <c r="Z948" s="88"/>
    </row>
    <row r="949" spans="26:26" ht="15.75" customHeight="1">
      <c r="Z949" s="88"/>
    </row>
    <row r="950" spans="26:26" ht="15.75" customHeight="1">
      <c r="Z950" s="88"/>
    </row>
    <row r="951" spans="26:26" ht="15.75" customHeight="1">
      <c r="Z951" s="88"/>
    </row>
    <row r="952" spans="26:26" ht="15.75" customHeight="1">
      <c r="Z952" s="88"/>
    </row>
    <row r="953" spans="26:26" ht="15.75" customHeight="1">
      <c r="Z953" s="88"/>
    </row>
    <row r="954" spans="26:26" ht="15.75" customHeight="1">
      <c r="Z954" s="88"/>
    </row>
    <row r="955" spans="26:26" ht="15.75" customHeight="1">
      <c r="Z955" s="88"/>
    </row>
    <row r="956" spans="26:26" ht="15.75" customHeight="1">
      <c r="Z956" s="88"/>
    </row>
    <row r="957" spans="26:26" ht="15.75" customHeight="1">
      <c r="Z957" s="88"/>
    </row>
    <row r="958" spans="26:26" ht="15.75" customHeight="1">
      <c r="Z958" s="88"/>
    </row>
    <row r="959" spans="26:26" ht="15.75" customHeight="1">
      <c r="Z959" s="88"/>
    </row>
    <row r="960" spans="26:26" ht="15.75" customHeight="1">
      <c r="Z960" s="88"/>
    </row>
    <row r="961" spans="26:26" ht="15.75" customHeight="1">
      <c r="Z961" s="88"/>
    </row>
    <row r="962" spans="26:26" ht="15.75" customHeight="1">
      <c r="Z962" s="88"/>
    </row>
    <row r="963" spans="26:26" ht="15.75" customHeight="1">
      <c r="Z963" s="88"/>
    </row>
    <row r="964" spans="26:26" ht="15.75" customHeight="1">
      <c r="Z964" s="88"/>
    </row>
    <row r="965" spans="26:26" ht="15.75" customHeight="1">
      <c r="Z965" s="88"/>
    </row>
    <row r="966" spans="26:26" ht="15.75" customHeight="1">
      <c r="Z966" s="88"/>
    </row>
    <row r="967" spans="26:26" ht="15.75" customHeight="1">
      <c r="Z967" s="88"/>
    </row>
    <row r="968" spans="26:26" ht="15.75" customHeight="1">
      <c r="Z968" s="88"/>
    </row>
    <row r="969" spans="26:26" ht="15.75" customHeight="1">
      <c r="Z969" s="88"/>
    </row>
    <row r="970" spans="26:26" ht="15.75" customHeight="1">
      <c r="Z970" s="88"/>
    </row>
    <row r="971" spans="26:26" ht="15.75" customHeight="1">
      <c r="Z971" s="88"/>
    </row>
    <row r="972" spans="26:26" ht="15.75" customHeight="1">
      <c r="Z972" s="88"/>
    </row>
    <row r="973" spans="26:26" ht="15.75" customHeight="1">
      <c r="Z973" s="88"/>
    </row>
    <row r="974" spans="26:26" ht="15.75" customHeight="1">
      <c r="Z974" s="88"/>
    </row>
    <row r="975" spans="26:26" ht="15.75" customHeight="1">
      <c r="Z975" s="88"/>
    </row>
    <row r="976" spans="26:26" ht="15.75" customHeight="1">
      <c r="Z976" s="88"/>
    </row>
    <row r="977" spans="26:26" ht="15.75" customHeight="1">
      <c r="Z977" s="88"/>
    </row>
    <row r="978" spans="26:26" ht="15.75" customHeight="1">
      <c r="Z978" s="88"/>
    </row>
    <row r="979" spans="26:26" ht="15.75" customHeight="1">
      <c r="Z979" s="88"/>
    </row>
    <row r="980" spans="26:26" ht="15.75" customHeight="1">
      <c r="Z980" s="88"/>
    </row>
    <row r="981" spans="26:26" ht="15.75" customHeight="1">
      <c r="Z981" s="88"/>
    </row>
    <row r="982" spans="26:26" ht="15.75" customHeight="1">
      <c r="Z982" s="88"/>
    </row>
    <row r="983" spans="26:26" ht="15.75" customHeight="1">
      <c r="Z983" s="88"/>
    </row>
    <row r="984" spans="26:26" ht="15.75" customHeight="1">
      <c r="Z984" s="88"/>
    </row>
    <row r="985" spans="26:26" ht="15.75" customHeight="1">
      <c r="Z985" s="88"/>
    </row>
    <row r="986" spans="26:26" ht="15.75" customHeight="1">
      <c r="Z986" s="88"/>
    </row>
    <row r="987" spans="26:26" ht="15.75" customHeight="1">
      <c r="Z987" s="88"/>
    </row>
    <row r="988" spans="26:26" ht="15.75" customHeight="1">
      <c r="Z988" s="88"/>
    </row>
    <row r="989" spans="26:26" ht="15.75" customHeight="1">
      <c r="Z989" s="88"/>
    </row>
    <row r="990" spans="26:26" ht="15.75" customHeight="1">
      <c r="Z990" s="88"/>
    </row>
    <row r="991" spans="26:26" ht="15.75" customHeight="1">
      <c r="Z991" s="88"/>
    </row>
    <row r="992" spans="26:26" ht="15.75" customHeight="1">
      <c r="Z992" s="88"/>
    </row>
    <row r="993" spans="26:26" ht="15.75" customHeight="1">
      <c r="Z993" s="88"/>
    </row>
    <row r="994" spans="26:26" ht="15.75" customHeight="1">
      <c r="Z994" s="88"/>
    </row>
    <row r="995" spans="26:26" ht="15.75" customHeight="1">
      <c r="Z995" s="88"/>
    </row>
    <row r="996" spans="26:26" ht="15.75" customHeight="1">
      <c r="Z996" s="88"/>
    </row>
    <row r="997" spans="26:26" ht="15.75" customHeight="1">
      <c r="Z997" s="88"/>
    </row>
    <row r="998" spans="26:26" ht="15.75" customHeight="1">
      <c r="Z998" s="88"/>
    </row>
    <row r="999" spans="26:26" ht="15.75" customHeight="1">
      <c r="Z999" s="88"/>
    </row>
    <row r="1000" spans="26:26" ht="15.75" customHeight="1">
      <c r="Z1000" s="88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856"/>
  <sheetViews>
    <sheetView workbookViewId="0">
      <selection activeCell="F9" sqref="F9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45" t="s">
        <v>673</v>
      </c>
      <c r="B1" s="46" t="s">
        <v>674</v>
      </c>
      <c r="C1" s="47" t="s">
        <v>675</v>
      </c>
      <c r="D1" s="45" t="s">
        <v>676</v>
      </c>
      <c r="E1" s="45" t="s">
        <v>677</v>
      </c>
      <c r="F1" s="45" t="s">
        <v>1</v>
      </c>
      <c r="G1" s="45" t="s">
        <v>3</v>
      </c>
      <c r="H1" s="45" t="s">
        <v>678</v>
      </c>
      <c r="I1" s="45" t="s">
        <v>2</v>
      </c>
      <c r="J1" s="45" t="s">
        <v>5</v>
      </c>
      <c r="K1" s="45" t="s">
        <v>679</v>
      </c>
      <c r="L1" s="45" t="s">
        <v>680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4.25" customHeight="1">
      <c r="A2" s="154" t="s">
        <v>673</v>
      </c>
      <c r="B2" s="181">
        <v>3</v>
      </c>
      <c r="C2" s="178">
        <v>17.59</v>
      </c>
      <c r="D2" s="181">
        <v>2</v>
      </c>
      <c r="E2" s="181">
        <v>1394</v>
      </c>
      <c r="F2" s="153" t="str">
        <f>+VLOOKUP(E2,Participants!$A$1:$F$798,2,FALSE)</f>
        <v>Anthony Farrah</v>
      </c>
      <c r="G2" s="153" t="str">
        <f>+VLOOKUP(E2,Participants!$A$1:$F$798,4,FALSE)</f>
        <v>BFS</v>
      </c>
      <c r="H2" s="153" t="str">
        <f>+VLOOKUP(E2,Participants!$A$1:$F$798,5,FALSE)</f>
        <v>M</v>
      </c>
      <c r="I2" s="153">
        <f>+VLOOKUP(E2,Participants!$A$1:$F$798,3,FALSE)</f>
        <v>8</v>
      </c>
      <c r="J2" s="153" t="str">
        <f>+VLOOKUP(E2,Participants!$A$1:$G$798,7,FALSE)</f>
        <v>VARSITY BOYS</v>
      </c>
      <c r="K2" s="178">
        <v>1</v>
      </c>
      <c r="L2" s="178">
        <v>10</v>
      </c>
    </row>
    <row r="3" spans="1:28" ht="14.25" customHeight="1">
      <c r="A3" s="154" t="s">
        <v>673</v>
      </c>
      <c r="B3" s="181">
        <v>3</v>
      </c>
      <c r="C3" s="178">
        <v>18.5</v>
      </c>
      <c r="D3" s="181">
        <v>8</v>
      </c>
      <c r="E3" s="181">
        <v>657</v>
      </c>
      <c r="F3" s="153" t="str">
        <f>+VLOOKUP(E3,Participants!$A$1:$F$798,2,FALSE)</f>
        <v>Killian O'Halloran</v>
      </c>
      <c r="G3" s="153" t="str">
        <f>+VLOOKUP(E3,Participants!$A$1:$F$798,4,FALSE)</f>
        <v>SJS</v>
      </c>
      <c r="H3" s="153" t="str">
        <f>+VLOOKUP(E3,Participants!$A$1:$F$798,5,FALSE)</f>
        <v>M</v>
      </c>
      <c r="I3" s="153">
        <f>+VLOOKUP(E3,Participants!$A$1:$F$798,3,FALSE)</f>
        <v>8</v>
      </c>
      <c r="J3" s="153" t="str">
        <f>+VLOOKUP(E3,Participants!$A$1:$G$798,7,FALSE)</f>
        <v>VARSITY BOYS</v>
      </c>
      <c r="K3" s="178">
        <v>2</v>
      </c>
      <c r="L3" s="178">
        <v>8</v>
      </c>
    </row>
    <row r="4" spans="1:28" ht="14.25" customHeight="1">
      <c r="A4" s="154" t="s">
        <v>673</v>
      </c>
      <c r="B4" s="181">
        <v>3</v>
      </c>
      <c r="C4" s="178">
        <v>19.399999999999999</v>
      </c>
      <c r="D4" s="181">
        <v>6</v>
      </c>
      <c r="E4" s="181">
        <v>614</v>
      </c>
      <c r="F4" s="153" t="str">
        <f>+VLOOKUP(E4,Participants!$A$1:$F$798,2,FALSE)</f>
        <v>Jacob Bridgeman</v>
      </c>
      <c r="G4" s="153" t="str">
        <f>+VLOOKUP(E4,Participants!$A$1:$F$798,4,FALSE)</f>
        <v>BTA</v>
      </c>
      <c r="H4" s="153" t="str">
        <f>+VLOOKUP(E4,Participants!$A$1:$F$798,5,FALSE)</f>
        <v>M</v>
      </c>
      <c r="I4" s="153">
        <f>+VLOOKUP(E4,Participants!$A$1:$F$798,3,FALSE)</f>
        <v>8</v>
      </c>
      <c r="J4" s="153" t="str">
        <f>+VLOOKUP(E4,Participants!$A$1:$G$798,7,FALSE)</f>
        <v>VARSITY BOYS</v>
      </c>
      <c r="K4" s="178">
        <v>3</v>
      </c>
      <c r="L4" s="178">
        <v>6</v>
      </c>
    </row>
    <row r="5" spans="1:28" ht="14.25" customHeight="1">
      <c r="A5" s="154" t="s">
        <v>673</v>
      </c>
      <c r="B5" s="151">
        <v>4</v>
      </c>
      <c r="C5" s="153">
        <v>20.100000000000001</v>
      </c>
      <c r="D5" s="151">
        <v>6</v>
      </c>
      <c r="E5" s="151">
        <v>656</v>
      </c>
      <c r="F5" s="153" t="str">
        <f>+VLOOKUP(E5,Participants!$A$1:$F$798,2,FALSE)</f>
        <v>Tiernan McCullough</v>
      </c>
      <c r="G5" s="153" t="str">
        <f>+VLOOKUP(E5,Participants!$A$1:$F$798,4,FALSE)</f>
        <v>SJS</v>
      </c>
      <c r="H5" s="153" t="str">
        <f>+VLOOKUP(E5,Participants!$A$1:$F$798,5,FALSE)</f>
        <v>M</v>
      </c>
      <c r="I5" s="153">
        <f>+VLOOKUP(E5,Participants!$A$1:$F$798,3,FALSE)</f>
        <v>8</v>
      </c>
      <c r="J5" s="153" t="str">
        <f>+VLOOKUP(E5,Participants!$A$1:$G$798,7,FALSE)</f>
        <v>VARSITY BOYS</v>
      </c>
      <c r="K5" s="153">
        <v>4</v>
      </c>
      <c r="L5" s="153">
        <v>5</v>
      </c>
    </row>
    <row r="6" spans="1:28" ht="14.25" customHeight="1">
      <c r="A6" s="154" t="s">
        <v>673</v>
      </c>
      <c r="B6" s="181">
        <v>3</v>
      </c>
      <c r="C6" s="178">
        <v>21.58</v>
      </c>
      <c r="D6" s="181">
        <v>4</v>
      </c>
      <c r="E6" s="181">
        <v>882</v>
      </c>
      <c r="F6" s="153" t="str">
        <f>+VLOOKUP(E6,Participants!$A$1:$F$798,2,FALSE)</f>
        <v>Mark "MJ" Martella</v>
      </c>
      <c r="G6" s="153" t="str">
        <f>+VLOOKUP(E6,Participants!$A$1:$F$798,4,FALSE)</f>
        <v>AGS</v>
      </c>
      <c r="H6" s="153" t="str">
        <f>+VLOOKUP(E6,Participants!$A$1:$F$798,5,FALSE)</f>
        <v>M</v>
      </c>
      <c r="I6" s="153">
        <f>+VLOOKUP(E6,Participants!$A$1:$F$798,3,FALSE)</f>
        <v>8</v>
      </c>
      <c r="J6" s="153" t="str">
        <f>+VLOOKUP(E6,Participants!$A$1:$G$798,7,FALSE)</f>
        <v>VARSITY BOYS</v>
      </c>
      <c r="K6" s="178">
        <v>5</v>
      </c>
      <c r="L6" s="178">
        <v>4</v>
      </c>
    </row>
    <row r="7" spans="1:28" ht="14.25" customHeight="1">
      <c r="A7" s="154" t="s">
        <v>673</v>
      </c>
      <c r="B7" s="151">
        <v>4</v>
      </c>
      <c r="C7" s="153">
        <v>21.66</v>
      </c>
      <c r="D7" s="151">
        <v>4</v>
      </c>
      <c r="E7" s="151">
        <v>1451</v>
      </c>
      <c r="F7" s="153" t="str">
        <f>+VLOOKUP(E7,Participants!$A$1:$F$798,2,FALSE)</f>
        <v>Aiden Ochtun</v>
      </c>
      <c r="G7" s="153" t="str">
        <f>+VLOOKUP(E7,Participants!$A$1:$F$798,4,FALSE)</f>
        <v>SSPP</v>
      </c>
      <c r="H7" s="153" t="str">
        <f>+VLOOKUP(E7,Participants!$A$1:$F$798,5,FALSE)</f>
        <v>M</v>
      </c>
      <c r="I7" s="153">
        <f>+VLOOKUP(E7,Participants!$A$1:$F$798,3,FALSE)</f>
        <v>8</v>
      </c>
      <c r="J7" s="153" t="str">
        <f>+VLOOKUP(E7,Participants!$A$1:$G$798,7,FALSE)</f>
        <v>VARSITY BOYS</v>
      </c>
      <c r="K7" s="153">
        <v>6</v>
      </c>
      <c r="L7" s="153">
        <v>3</v>
      </c>
    </row>
    <row r="8" spans="1:28" ht="14.25" customHeight="1">
      <c r="A8" s="154" t="s">
        <v>673</v>
      </c>
      <c r="B8" s="151">
        <v>4</v>
      </c>
      <c r="C8" s="153">
        <v>21.89</v>
      </c>
      <c r="D8" s="151">
        <v>2</v>
      </c>
      <c r="E8" s="151">
        <v>881</v>
      </c>
      <c r="F8" s="153" t="str">
        <f>+VLOOKUP(E8,Participants!$A$1:$F$798,2,FALSE)</f>
        <v>Andre Kolocouris</v>
      </c>
      <c r="G8" s="153" t="str">
        <f>+VLOOKUP(E8,Participants!$A$1:$F$798,4,FALSE)</f>
        <v>AGS</v>
      </c>
      <c r="H8" s="153" t="str">
        <f>+VLOOKUP(E8,Participants!$A$1:$F$798,5,FALSE)</f>
        <v>M</v>
      </c>
      <c r="I8" s="153">
        <f>+VLOOKUP(E8,Participants!$A$1:$F$798,3,FALSE)</f>
        <v>7</v>
      </c>
      <c r="J8" s="153" t="str">
        <f>+VLOOKUP(E8,Participants!$A$1:$G$798,7,FALSE)</f>
        <v>VARSITY BOYS</v>
      </c>
      <c r="K8" s="153">
        <v>7</v>
      </c>
      <c r="L8" s="153">
        <v>2</v>
      </c>
    </row>
    <row r="9" spans="1:28" ht="14.25" customHeight="1">
      <c r="A9" s="49"/>
      <c r="B9" s="52"/>
      <c r="C9" s="12"/>
      <c r="D9" s="52"/>
      <c r="E9" s="52"/>
      <c r="F9" s="12"/>
      <c r="G9" s="12"/>
      <c r="H9" s="12"/>
      <c r="I9" s="12"/>
      <c r="J9" s="12"/>
      <c r="K9" s="12"/>
      <c r="L9" s="12"/>
    </row>
    <row r="10" spans="1:28" ht="14.25" customHeight="1">
      <c r="A10" s="49" t="s">
        <v>673</v>
      </c>
      <c r="B10" s="52">
        <v>2</v>
      </c>
      <c r="C10" s="12">
        <v>19.77</v>
      </c>
      <c r="D10" s="52">
        <v>6</v>
      </c>
      <c r="E10" s="52">
        <v>693</v>
      </c>
      <c r="F10" s="12" t="str">
        <f>+VLOOKUP(E10,Participants!$A$1:$F$798,2,FALSE)</f>
        <v>Sophia Deabrunzzo</v>
      </c>
      <c r="G10" s="12" t="str">
        <f>+VLOOKUP(E10,Participants!$A$1:$F$798,4,FALSE)</f>
        <v>KIL</v>
      </c>
      <c r="H10" s="12" t="str">
        <f>+VLOOKUP(E10,Participants!$A$1:$F$798,5,FALSE)</f>
        <v>F</v>
      </c>
      <c r="I10" s="12">
        <f>+VLOOKUP(E10,Participants!$A$1:$F$798,3,FALSE)</f>
        <v>8</v>
      </c>
      <c r="J10" s="12" t="str">
        <f>+VLOOKUP(E10,Participants!$A$1:$G$798,7,FALSE)</f>
        <v>VARSITY GIRLS</v>
      </c>
      <c r="K10" s="12">
        <v>1</v>
      </c>
      <c r="L10" s="12">
        <v>10</v>
      </c>
    </row>
    <row r="11" spans="1:28" ht="14.25" customHeight="1">
      <c r="A11" s="49" t="s">
        <v>673</v>
      </c>
      <c r="B11" s="52">
        <v>2</v>
      </c>
      <c r="C11" s="12">
        <v>19.89</v>
      </c>
      <c r="D11" s="52">
        <v>4</v>
      </c>
      <c r="E11" s="52">
        <v>685</v>
      </c>
      <c r="F11" s="12" t="str">
        <f>+VLOOKUP(E11,Participants!$A$1:$F$798,2,FALSE)</f>
        <v>Chloe Summerville</v>
      </c>
      <c r="G11" s="12" t="str">
        <f>+VLOOKUP(E11,Participants!$A$1:$F$798,4,FALSE)</f>
        <v>KIL</v>
      </c>
      <c r="H11" s="12" t="str">
        <f>+VLOOKUP(E11,Participants!$A$1:$F$798,5,FALSE)</f>
        <v>F</v>
      </c>
      <c r="I11" s="12">
        <f>+VLOOKUP(E11,Participants!$A$1:$F$798,3,FALSE)</f>
        <v>7</v>
      </c>
      <c r="J11" s="12" t="str">
        <f>+VLOOKUP(E11,Participants!$A$1:$G$798,7,FALSE)</f>
        <v>VARSITY GIRLS</v>
      </c>
      <c r="K11" s="12">
        <v>2</v>
      </c>
      <c r="L11" s="12">
        <v>8</v>
      </c>
    </row>
    <row r="12" spans="1:28" ht="14.25" customHeight="1">
      <c r="A12" s="49" t="s">
        <v>673</v>
      </c>
      <c r="B12" s="52">
        <v>2</v>
      </c>
      <c r="C12" s="12">
        <v>20</v>
      </c>
      <c r="D12" s="52">
        <v>2</v>
      </c>
      <c r="E12" s="52">
        <v>667</v>
      </c>
      <c r="F12" s="12" t="str">
        <f>+VLOOKUP(E12,Participants!$A$1:$F$798,2,FALSE)</f>
        <v>Kassidy Flynn</v>
      </c>
      <c r="G12" s="12" t="str">
        <f>+VLOOKUP(E12,Participants!$A$1:$F$798,4,FALSE)</f>
        <v>KIL</v>
      </c>
      <c r="H12" s="12" t="str">
        <f>+VLOOKUP(E12,Participants!$A$1:$F$798,5,FALSE)</f>
        <v>F</v>
      </c>
      <c r="I12" s="12">
        <f>+VLOOKUP(E12,Participants!$A$1:$F$798,3,FALSE)</f>
        <v>8</v>
      </c>
      <c r="J12" s="12" t="str">
        <f>+VLOOKUP(E12,Participants!$A$1:$G$798,7,FALSE)</f>
        <v>VARSITY GIRLS</v>
      </c>
      <c r="K12" s="12">
        <v>3</v>
      </c>
      <c r="L12" s="12">
        <v>6</v>
      </c>
    </row>
    <row r="13" spans="1:28" ht="14.25" customHeight="1">
      <c r="A13" s="49" t="s">
        <v>673</v>
      </c>
      <c r="B13" s="50">
        <v>1</v>
      </c>
      <c r="C13" s="51">
        <v>20.55</v>
      </c>
      <c r="D13" s="50">
        <v>4</v>
      </c>
      <c r="E13" s="51">
        <v>695</v>
      </c>
      <c r="F13" s="51" t="str">
        <f>+VLOOKUP(E13,Participants!$A$1:$F$798,2,FALSE)</f>
        <v>Gracie Plastino</v>
      </c>
      <c r="G13" s="51" t="str">
        <f>+VLOOKUP(E13,Participants!$A$1:$F$798,4,FALSE)</f>
        <v>KIL</v>
      </c>
      <c r="H13" s="51" t="str">
        <f>+VLOOKUP(E13,Participants!$A$1:$F$798,5,FALSE)</f>
        <v>F</v>
      </c>
      <c r="I13" s="51">
        <f>+VLOOKUP(E13,Participants!$A$1:$F$798,3,FALSE)</f>
        <v>8</v>
      </c>
      <c r="J13" s="51" t="str">
        <f>+VLOOKUP(E13,Participants!$A$1:$G$798,7,FALSE)</f>
        <v>VARSITY GIRLS</v>
      </c>
      <c r="K13" s="51">
        <v>4</v>
      </c>
      <c r="L13" s="51">
        <v>5</v>
      </c>
    </row>
    <row r="14" spans="1:28" ht="14.25" customHeight="1">
      <c r="A14" s="49" t="s">
        <v>673</v>
      </c>
      <c r="B14" s="50">
        <v>1</v>
      </c>
      <c r="C14" s="51">
        <v>20.87</v>
      </c>
      <c r="D14" s="50">
        <v>2</v>
      </c>
      <c r="E14" s="51">
        <v>696</v>
      </c>
      <c r="F14" s="51" t="str">
        <f>+VLOOKUP(E14,Participants!$A$1:$F$798,2,FALSE)</f>
        <v>Grace Chrobak</v>
      </c>
      <c r="G14" s="51" t="str">
        <f>+VLOOKUP(E14,Participants!$A$1:$F$798,4,FALSE)</f>
        <v>KIL</v>
      </c>
      <c r="H14" s="51" t="str">
        <f>+VLOOKUP(E14,Participants!$A$1:$F$798,5,FALSE)</f>
        <v>F</v>
      </c>
      <c r="I14" s="51">
        <f>+VLOOKUP(E14,Participants!$A$1:$F$798,3,FALSE)</f>
        <v>8</v>
      </c>
      <c r="J14" s="51" t="str">
        <f>+VLOOKUP(E14,Participants!$A$1:$G$798,7,FALSE)</f>
        <v>VARSITY GIRLS</v>
      </c>
      <c r="K14" s="51">
        <v>5</v>
      </c>
      <c r="L14" s="51">
        <v>4</v>
      </c>
    </row>
    <row r="15" spans="1:28" ht="14.25" customHeight="1">
      <c r="A15" s="49" t="s">
        <v>673</v>
      </c>
      <c r="B15" s="50">
        <v>1</v>
      </c>
      <c r="C15" s="51">
        <v>21.05</v>
      </c>
      <c r="D15" s="50">
        <v>8</v>
      </c>
      <c r="E15" s="50">
        <v>1405</v>
      </c>
      <c r="F15" s="51" t="str">
        <f>+VLOOKUP(E15,Participants!$A$1:$F$798,2,FALSE)</f>
        <v>Mary Kennedy</v>
      </c>
      <c r="G15" s="51" t="str">
        <f>+VLOOKUP(E15,Participants!$A$1:$F$798,4,FALSE)</f>
        <v>BFS</v>
      </c>
      <c r="H15" s="51" t="str">
        <f>+VLOOKUP(E15,Participants!$A$1:$F$798,5,FALSE)</f>
        <v>F</v>
      </c>
      <c r="I15" s="51">
        <f>+VLOOKUP(E15,Participants!$A$1:$F$798,3,FALSE)</f>
        <v>7</v>
      </c>
      <c r="J15" s="51" t="str">
        <f>+VLOOKUP(E15,Participants!$A$1:$G$798,7,FALSE)</f>
        <v>VARSITY GIRLS</v>
      </c>
      <c r="K15" s="51">
        <v>6</v>
      </c>
      <c r="L15" s="51">
        <v>3</v>
      </c>
    </row>
    <row r="16" spans="1:28" ht="14.25" customHeight="1">
      <c r="A16" s="49" t="s">
        <v>673</v>
      </c>
      <c r="B16" s="50">
        <v>1</v>
      </c>
      <c r="C16" s="51">
        <v>22.75</v>
      </c>
      <c r="D16" s="50">
        <v>6</v>
      </c>
      <c r="E16" s="50">
        <v>1227</v>
      </c>
      <c r="F16" s="51" t="str">
        <f>+VLOOKUP(E16,Participants!$A$1:$F$798,2,FALSE)</f>
        <v>Aurora Predis</v>
      </c>
      <c r="G16" s="51" t="str">
        <f>+VLOOKUP(E16,Participants!$A$1:$F$798,4,FALSE)</f>
        <v>AAC</v>
      </c>
      <c r="H16" s="51" t="str">
        <f>+VLOOKUP(E16,Participants!$A$1:$F$798,5,FALSE)</f>
        <v>F</v>
      </c>
      <c r="I16" s="51">
        <f>+VLOOKUP(E16,Participants!$A$1:$F$798,3,FALSE)</f>
        <v>8</v>
      </c>
      <c r="J16" s="51" t="str">
        <f>+VLOOKUP(E16,Participants!$A$1:$G$798,7,FALSE)</f>
        <v>VARSITY GIRLS</v>
      </c>
      <c r="K16" s="51">
        <v>7</v>
      </c>
      <c r="L16" s="51">
        <v>2</v>
      </c>
    </row>
    <row r="17" spans="1:26" ht="14.25" customHeight="1">
      <c r="A17" s="49" t="s">
        <v>673</v>
      </c>
      <c r="B17" s="52">
        <v>2</v>
      </c>
      <c r="C17" s="12">
        <v>24.54</v>
      </c>
      <c r="D17" s="52">
        <v>8</v>
      </c>
      <c r="E17" s="52">
        <v>1412</v>
      </c>
      <c r="F17" s="12" t="str">
        <f>+VLOOKUP(E17,Participants!$A$1:$F$798,2,FALSE)</f>
        <v>Kayla Keefer</v>
      </c>
      <c r="G17" s="12" t="str">
        <f>+VLOOKUP(E17,Participants!$A$1:$F$798,4,FALSE)</f>
        <v>BFS</v>
      </c>
      <c r="H17" s="12" t="str">
        <f>+VLOOKUP(E17,Participants!$A$1:$F$798,5,FALSE)</f>
        <v>F</v>
      </c>
      <c r="I17" s="12">
        <f>+VLOOKUP(E17,Participants!$A$1:$F$798,3,FALSE)</f>
        <v>8</v>
      </c>
      <c r="J17" s="12" t="str">
        <f>+VLOOKUP(E17,Participants!$A$1:$G$798,7,FALSE)</f>
        <v>VARSITY GIRLS</v>
      </c>
      <c r="K17" s="12">
        <v>8</v>
      </c>
      <c r="L17" s="12">
        <v>1</v>
      </c>
    </row>
    <row r="18" spans="1:26" ht="14.25" customHeight="1">
      <c r="A18" s="53"/>
      <c r="B18" s="54"/>
      <c r="C18" s="55"/>
      <c r="E18" s="56"/>
    </row>
    <row r="19" spans="1:26" ht="14.25" customHeight="1">
      <c r="A19" s="53"/>
      <c r="B19" s="54"/>
      <c r="C19" s="55"/>
      <c r="E19" s="56"/>
    </row>
    <row r="20" spans="1:26" ht="14.25" customHeight="1">
      <c r="A20" s="53"/>
      <c r="B20" s="54"/>
      <c r="C20" s="55"/>
      <c r="E20" s="56"/>
    </row>
    <row r="21" spans="1:26" ht="14.25" customHeight="1">
      <c r="B21" s="57" t="s">
        <v>8</v>
      </c>
      <c r="C21" s="57" t="s">
        <v>16</v>
      </c>
      <c r="D21" s="57" t="s">
        <v>19</v>
      </c>
      <c r="E21" s="57" t="s">
        <v>24</v>
      </c>
      <c r="F21" s="57" t="s">
        <v>27</v>
      </c>
      <c r="G21" s="57" t="s">
        <v>30</v>
      </c>
      <c r="H21" s="57" t="s">
        <v>33</v>
      </c>
      <c r="I21" s="57" t="s">
        <v>36</v>
      </c>
      <c r="J21" s="57" t="s">
        <v>39</v>
      </c>
      <c r="K21" s="57" t="s">
        <v>42</v>
      </c>
      <c r="L21" s="57" t="s">
        <v>45</v>
      </c>
      <c r="M21" s="57" t="s">
        <v>48</v>
      </c>
      <c r="N21" s="57" t="s">
        <v>51</v>
      </c>
      <c r="O21" s="57" t="s">
        <v>54</v>
      </c>
      <c r="P21" s="57" t="s">
        <v>57</v>
      </c>
      <c r="Q21" s="57" t="s">
        <v>60</v>
      </c>
      <c r="R21" s="57" t="s">
        <v>63</v>
      </c>
      <c r="S21" s="57" t="s">
        <v>66</v>
      </c>
      <c r="T21" s="57" t="s">
        <v>11</v>
      </c>
      <c r="U21" s="57" t="s">
        <v>71</v>
      </c>
      <c r="V21" s="57" t="s">
        <v>74</v>
      </c>
      <c r="W21" s="57" t="s">
        <v>77</v>
      </c>
      <c r="X21" s="57" t="s">
        <v>80</v>
      </c>
      <c r="Y21" s="57" t="s">
        <v>83</v>
      </c>
      <c r="Z21" s="58" t="s">
        <v>681</v>
      </c>
    </row>
    <row r="22" spans="1:26" ht="14.25" customHeight="1">
      <c r="A22" s="7" t="s">
        <v>139</v>
      </c>
      <c r="B22" s="7">
        <f t="shared" ref="B22:K23" si="0">+SUMIFS($L$2:$L$17,$J$2:$J$17,$A22,$G$2:$G$17,B$21)</f>
        <v>2</v>
      </c>
      <c r="C22" s="7">
        <f t="shared" si="0"/>
        <v>0</v>
      </c>
      <c r="D22" s="7">
        <f t="shared" si="0"/>
        <v>0</v>
      </c>
      <c r="E22" s="7">
        <f t="shared" si="0"/>
        <v>0</v>
      </c>
      <c r="F22" s="7">
        <f t="shared" si="0"/>
        <v>4</v>
      </c>
      <c r="G22" s="7">
        <f t="shared" si="0"/>
        <v>0</v>
      </c>
      <c r="H22" s="7">
        <f t="shared" si="0"/>
        <v>0</v>
      </c>
      <c r="I22" s="7">
        <f t="shared" si="0"/>
        <v>0</v>
      </c>
      <c r="J22" s="7">
        <f t="shared" si="0"/>
        <v>0</v>
      </c>
      <c r="K22" s="7">
        <f t="shared" si="0"/>
        <v>0</v>
      </c>
      <c r="L22" s="7">
        <f t="shared" ref="L22:Y23" si="1">+SUMIFS($L$2:$L$17,$J$2:$J$17,$A22,$G$2:$G$17,L$21)</f>
        <v>0</v>
      </c>
      <c r="M22" s="7">
        <f t="shared" si="1"/>
        <v>0</v>
      </c>
      <c r="N22" s="7">
        <f t="shared" si="1"/>
        <v>0</v>
      </c>
      <c r="O22" s="7">
        <f t="shared" si="1"/>
        <v>33</v>
      </c>
      <c r="P22" s="7">
        <f t="shared" si="1"/>
        <v>0</v>
      </c>
      <c r="Q22" s="7">
        <f t="shared" si="1"/>
        <v>0</v>
      </c>
      <c r="R22" s="7">
        <f t="shared" si="1"/>
        <v>0</v>
      </c>
      <c r="S22" s="7">
        <f t="shared" si="1"/>
        <v>0</v>
      </c>
      <c r="T22" s="7">
        <f t="shared" si="1"/>
        <v>0</v>
      </c>
      <c r="U22" s="7">
        <f t="shared" si="1"/>
        <v>0</v>
      </c>
      <c r="V22" s="7">
        <f t="shared" si="1"/>
        <v>0</v>
      </c>
      <c r="W22" s="7">
        <f t="shared" si="1"/>
        <v>0</v>
      </c>
      <c r="X22" s="7">
        <f t="shared" si="1"/>
        <v>0</v>
      </c>
      <c r="Y22" s="7">
        <f t="shared" si="1"/>
        <v>0</v>
      </c>
      <c r="Z22" s="7">
        <f t="shared" ref="Z22:Z23" si="2">SUM(B22:Y22)</f>
        <v>39</v>
      </c>
    </row>
    <row r="23" spans="1:26" ht="14.25" customHeight="1">
      <c r="A23" s="7" t="s">
        <v>137</v>
      </c>
      <c r="B23" s="7">
        <f t="shared" si="0"/>
        <v>0</v>
      </c>
      <c r="C23" s="7">
        <f t="shared" si="0"/>
        <v>6</v>
      </c>
      <c r="D23" s="7">
        <f t="shared" si="0"/>
        <v>0</v>
      </c>
      <c r="E23" s="7">
        <f t="shared" si="0"/>
        <v>0</v>
      </c>
      <c r="F23" s="7">
        <f t="shared" si="0"/>
        <v>10</v>
      </c>
      <c r="G23" s="7">
        <f t="shared" si="0"/>
        <v>6</v>
      </c>
      <c r="H23" s="7">
        <f t="shared" si="0"/>
        <v>0</v>
      </c>
      <c r="I23" s="7">
        <f t="shared" si="0"/>
        <v>0</v>
      </c>
      <c r="J23" s="7">
        <f t="shared" si="0"/>
        <v>0</v>
      </c>
      <c r="K23" s="7">
        <f t="shared" si="0"/>
        <v>0</v>
      </c>
      <c r="L23" s="7">
        <f t="shared" si="1"/>
        <v>0</v>
      </c>
      <c r="M23" s="7">
        <f t="shared" si="1"/>
        <v>13</v>
      </c>
      <c r="N23" s="7">
        <f t="shared" si="1"/>
        <v>0</v>
      </c>
      <c r="O23" s="7">
        <f t="shared" si="1"/>
        <v>0</v>
      </c>
      <c r="P23" s="7">
        <f t="shared" si="1"/>
        <v>0</v>
      </c>
      <c r="Q23" s="7">
        <f t="shared" si="1"/>
        <v>0</v>
      </c>
      <c r="R23" s="7">
        <f t="shared" si="1"/>
        <v>0</v>
      </c>
      <c r="S23" s="7">
        <f t="shared" si="1"/>
        <v>0</v>
      </c>
      <c r="T23" s="7">
        <f t="shared" si="1"/>
        <v>0</v>
      </c>
      <c r="U23" s="7">
        <f t="shared" si="1"/>
        <v>0</v>
      </c>
      <c r="V23" s="7">
        <f t="shared" si="1"/>
        <v>0</v>
      </c>
      <c r="W23" s="7">
        <f t="shared" si="1"/>
        <v>3</v>
      </c>
      <c r="X23" s="7">
        <f t="shared" si="1"/>
        <v>0</v>
      </c>
      <c r="Y23" s="7">
        <f t="shared" si="1"/>
        <v>0</v>
      </c>
      <c r="Z23" s="7">
        <f t="shared" si="2"/>
        <v>38</v>
      </c>
    </row>
    <row r="24" spans="1:26" ht="14.25" customHeight="1">
      <c r="B24" s="54"/>
      <c r="C24" s="55"/>
      <c r="E24" s="56"/>
    </row>
    <row r="25" spans="1:26" ht="14.25" customHeight="1">
      <c r="B25" s="54"/>
      <c r="C25" s="59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</row>
    <row r="26" spans="1:26" ht="14.25" customHeight="1">
      <c r="B26" s="54"/>
      <c r="C26" s="59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</row>
    <row r="27" spans="1:26" ht="14.25" customHeight="1">
      <c r="B27" s="54"/>
      <c r="C27" s="5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</row>
    <row r="28" spans="1:26" ht="14.25" customHeight="1">
      <c r="B28" s="54"/>
      <c r="C28" s="55"/>
      <c r="E28" s="56"/>
    </row>
    <row r="29" spans="1:26" ht="14.25" customHeight="1">
      <c r="B29" s="54"/>
      <c r="C29" s="55"/>
      <c r="E29" s="56"/>
    </row>
    <row r="30" spans="1:26" ht="14.25" customHeight="1">
      <c r="B30" s="54"/>
      <c r="C30" s="55"/>
      <c r="E30" s="56"/>
    </row>
    <row r="31" spans="1:26" ht="14.25" customHeight="1">
      <c r="B31" s="54"/>
      <c r="C31" s="55"/>
      <c r="E31" s="56"/>
    </row>
    <row r="32" spans="1:26" ht="14.25" customHeight="1">
      <c r="B32" s="54"/>
      <c r="C32" s="55"/>
      <c r="E32" s="56"/>
    </row>
    <row r="33" spans="2:5" ht="14.25" customHeight="1">
      <c r="B33" s="54"/>
      <c r="C33" s="55"/>
      <c r="E33" s="56"/>
    </row>
    <row r="34" spans="2:5" ht="14.25" customHeight="1">
      <c r="B34" s="54"/>
      <c r="C34" s="55"/>
      <c r="E34" s="56"/>
    </row>
    <row r="35" spans="2:5" ht="14.25" customHeight="1">
      <c r="B35" s="54"/>
      <c r="C35" s="55"/>
      <c r="E35" s="56"/>
    </row>
    <row r="36" spans="2:5" ht="14.25" customHeight="1">
      <c r="B36" s="54"/>
      <c r="C36" s="55"/>
      <c r="E36" s="56"/>
    </row>
    <row r="37" spans="2:5" ht="14.25" customHeight="1">
      <c r="B37" s="54"/>
      <c r="C37" s="55"/>
      <c r="E37" s="56"/>
    </row>
    <row r="38" spans="2:5" ht="14.25" customHeight="1">
      <c r="B38" s="54"/>
      <c r="C38" s="55"/>
      <c r="E38" s="56"/>
    </row>
    <row r="39" spans="2:5" ht="14.25" customHeight="1">
      <c r="B39" s="54"/>
      <c r="C39" s="55"/>
      <c r="E39" s="56"/>
    </row>
    <row r="40" spans="2:5" ht="14.25" customHeight="1">
      <c r="B40" s="54"/>
      <c r="C40" s="55"/>
      <c r="E40" s="56"/>
    </row>
    <row r="41" spans="2:5" ht="14.25" customHeight="1">
      <c r="B41" s="54"/>
      <c r="C41" s="55"/>
      <c r="E41" s="56"/>
    </row>
    <row r="42" spans="2:5" ht="14.25" customHeight="1">
      <c r="B42" s="54"/>
      <c r="C42" s="55"/>
      <c r="E42" s="56"/>
    </row>
    <row r="43" spans="2:5" ht="14.25" customHeight="1">
      <c r="B43" s="54"/>
      <c r="C43" s="55"/>
      <c r="E43" s="56"/>
    </row>
    <row r="44" spans="2:5" ht="14.25" customHeight="1">
      <c r="B44" s="54"/>
      <c r="C44" s="55"/>
      <c r="E44" s="56"/>
    </row>
    <row r="45" spans="2:5" ht="14.25" customHeight="1">
      <c r="B45" s="54"/>
      <c r="C45" s="55"/>
      <c r="E45" s="56"/>
    </row>
    <row r="46" spans="2:5" ht="14.25" customHeight="1">
      <c r="B46" s="54"/>
      <c r="C46" s="55"/>
      <c r="E46" s="56"/>
    </row>
    <row r="47" spans="2:5" ht="14.25" customHeight="1">
      <c r="B47" s="54"/>
      <c r="C47" s="55"/>
      <c r="E47" s="56"/>
    </row>
    <row r="48" spans="2:5" ht="14.25" customHeight="1">
      <c r="B48" s="54"/>
      <c r="C48" s="55"/>
      <c r="E48" s="56"/>
    </row>
    <row r="49" spans="2:5" ht="14.25" customHeight="1">
      <c r="B49" s="54"/>
      <c r="C49" s="55"/>
      <c r="E49" s="56"/>
    </row>
    <row r="50" spans="2:5" ht="14.25" customHeight="1">
      <c r="B50" s="54"/>
      <c r="C50" s="55"/>
      <c r="E50" s="56"/>
    </row>
    <row r="51" spans="2:5" ht="14.25" customHeight="1">
      <c r="B51" s="54"/>
      <c r="C51" s="55"/>
      <c r="E51" s="56"/>
    </row>
    <row r="52" spans="2:5" ht="14.25" customHeight="1">
      <c r="B52" s="54"/>
      <c r="C52" s="55"/>
      <c r="E52" s="56"/>
    </row>
    <row r="53" spans="2:5" ht="14.25" customHeight="1">
      <c r="B53" s="54"/>
      <c r="C53" s="55"/>
      <c r="E53" s="56"/>
    </row>
    <row r="54" spans="2:5" ht="14.25" customHeight="1">
      <c r="B54" s="54"/>
      <c r="C54" s="55"/>
      <c r="E54" s="56"/>
    </row>
    <row r="55" spans="2:5" ht="14.25" customHeight="1">
      <c r="B55" s="54"/>
      <c r="C55" s="55"/>
      <c r="E55" s="56"/>
    </row>
    <row r="56" spans="2:5" ht="14.25" customHeight="1">
      <c r="B56" s="54"/>
      <c r="C56" s="55"/>
      <c r="E56" s="56"/>
    </row>
    <row r="57" spans="2:5" ht="14.25" customHeight="1">
      <c r="B57" s="54"/>
      <c r="C57" s="55"/>
      <c r="E57" s="56"/>
    </row>
    <row r="58" spans="2:5" ht="14.25" customHeight="1">
      <c r="B58" s="54"/>
      <c r="C58" s="55"/>
      <c r="E58" s="56"/>
    </row>
    <row r="59" spans="2:5" ht="14.25" customHeight="1">
      <c r="B59" s="54"/>
      <c r="C59" s="55"/>
      <c r="E59" s="56"/>
    </row>
    <row r="60" spans="2:5" ht="14.25" customHeight="1">
      <c r="B60" s="54"/>
      <c r="C60" s="55"/>
      <c r="E60" s="56"/>
    </row>
    <row r="61" spans="2:5" ht="14.25" customHeight="1">
      <c r="B61" s="54"/>
      <c r="C61" s="55"/>
      <c r="E61" s="56"/>
    </row>
    <row r="62" spans="2:5" ht="14.25" customHeight="1">
      <c r="B62" s="54"/>
      <c r="C62" s="55"/>
      <c r="E62" s="56"/>
    </row>
    <row r="63" spans="2:5" ht="14.25" customHeight="1">
      <c r="B63" s="54"/>
      <c r="C63" s="55"/>
      <c r="E63" s="56"/>
    </row>
    <row r="64" spans="2:5" ht="14.25" customHeight="1">
      <c r="B64" s="54"/>
      <c r="C64" s="55"/>
      <c r="E64" s="56"/>
    </row>
    <row r="65" spans="2:5" ht="14.25" customHeight="1">
      <c r="B65" s="54"/>
      <c r="C65" s="55"/>
      <c r="E65" s="56"/>
    </row>
    <row r="66" spans="2:5" ht="14.25" customHeight="1">
      <c r="B66" s="54"/>
      <c r="C66" s="55"/>
      <c r="E66" s="56"/>
    </row>
    <row r="67" spans="2:5" ht="14.25" customHeight="1">
      <c r="B67" s="54"/>
      <c r="C67" s="55"/>
      <c r="E67" s="56"/>
    </row>
    <row r="68" spans="2:5" ht="14.25" customHeight="1">
      <c r="B68" s="54"/>
      <c r="C68" s="55"/>
      <c r="E68" s="56"/>
    </row>
    <row r="69" spans="2:5" ht="14.25" customHeight="1">
      <c r="B69" s="54"/>
      <c r="C69" s="55"/>
      <c r="E69" s="56"/>
    </row>
    <row r="70" spans="2:5" ht="14.25" customHeight="1">
      <c r="B70" s="54"/>
      <c r="C70" s="55"/>
      <c r="E70" s="56"/>
    </row>
    <row r="71" spans="2:5" ht="14.25" customHeight="1">
      <c r="B71" s="54"/>
      <c r="C71" s="55"/>
      <c r="E71" s="56"/>
    </row>
    <row r="72" spans="2:5" ht="14.25" customHeight="1">
      <c r="B72" s="54"/>
      <c r="C72" s="55"/>
      <c r="E72" s="56"/>
    </row>
    <row r="73" spans="2:5" ht="14.25" customHeight="1">
      <c r="B73" s="54"/>
      <c r="C73" s="55"/>
      <c r="E73" s="56"/>
    </row>
    <row r="74" spans="2:5" ht="14.25" customHeight="1">
      <c r="B74" s="54"/>
      <c r="C74" s="55"/>
      <c r="E74" s="56"/>
    </row>
    <row r="75" spans="2:5" ht="14.25" customHeight="1">
      <c r="B75" s="54"/>
      <c r="C75" s="55"/>
      <c r="E75" s="56"/>
    </row>
    <row r="76" spans="2:5" ht="14.25" customHeight="1">
      <c r="B76" s="54"/>
      <c r="C76" s="55"/>
      <c r="E76" s="56"/>
    </row>
    <row r="77" spans="2:5" ht="14.25" customHeight="1">
      <c r="B77" s="54"/>
      <c r="C77" s="55"/>
      <c r="E77" s="56"/>
    </row>
    <row r="78" spans="2:5" ht="14.25" customHeight="1">
      <c r="B78" s="54"/>
      <c r="C78" s="55"/>
      <c r="E78" s="56"/>
    </row>
    <row r="79" spans="2:5" ht="14.25" customHeight="1">
      <c r="B79" s="54"/>
      <c r="C79" s="55"/>
      <c r="E79" s="56"/>
    </row>
    <row r="80" spans="2:5" ht="14.25" customHeight="1">
      <c r="B80" s="54"/>
      <c r="C80" s="55"/>
      <c r="E80" s="56"/>
    </row>
    <row r="81" spans="2:5" ht="14.25" customHeight="1">
      <c r="B81" s="54"/>
      <c r="C81" s="55"/>
      <c r="E81" s="56"/>
    </row>
    <row r="82" spans="2:5" ht="14.25" customHeight="1">
      <c r="B82" s="54"/>
      <c r="C82" s="55"/>
      <c r="E82" s="56"/>
    </row>
    <row r="83" spans="2:5" ht="14.25" customHeight="1">
      <c r="B83" s="54"/>
      <c r="C83" s="55"/>
      <c r="E83" s="56"/>
    </row>
    <row r="84" spans="2:5" ht="14.25" customHeight="1">
      <c r="B84" s="54"/>
      <c r="C84" s="55"/>
      <c r="E84" s="56"/>
    </row>
    <row r="85" spans="2:5" ht="14.25" customHeight="1">
      <c r="B85" s="54"/>
      <c r="C85" s="55"/>
      <c r="E85" s="56"/>
    </row>
    <row r="86" spans="2:5" ht="14.25" customHeight="1">
      <c r="B86" s="54"/>
      <c r="C86" s="55"/>
      <c r="E86" s="56"/>
    </row>
    <row r="87" spans="2:5" ht="14.25" customHeight="1">
      <c r="B87" s="54"/>
      <c r="C87" s="55"/>
      <c r="E87" s="56"/>
    </row>
    <row r="88" spans="2:5" ht="14.25" customHeight="1">
      <c r="B88" s="54"/>
      <c r="C88" s="55"/>
      <c r="E88" s="56"/>
    </row>
    <row r="89" spans="2:5" ht="14.25" customHeight="1">
      <c r="B89" s="54"/>
      <c r="C89" s="55"/>
      <c r="E89" s="56"/>
    </row>
    <row r="90" spans="2:5" ht="14.25" customHeight="1">
      <c r="B90" s="54"/>
      <c r="C90" s="55"/>
      <c r="E90" s="56"/>
    </row>
    <row r="91" spans="2:5" ht="14.25" customHeight="1">
      <c r="B91" s="54"/>
      <c r="C91" s="55"/>
      <c r="E91" s="56"/>
    </row>
    <row r="92" spans="2:5" ht="14.25" customHeight="1">
      <c r="B92" s="54"/>
      <c r="C92" s="55"/>
      <c r="E92" s="56"/>
    </row>
    <row r="93" spans="2:5" ht="14.25" customHeight="1">
      <c r="B93" s="54"/>
      <c r="C93" s="55"/>
      <c r="E93" s="56"/>
    </row>
    <row r="94" spans="2:5" ht="14.25" customHeight="1">
      <c r="B94" s="54"/>
      <c r="C94" s="55"/>
      <c r="E94" s="56"/>
    </row>
    <row r="95" spans="2:5" ht="14.25" customHeight="1">
      <c r="B95" s="54"/>
      <c r="C95" s="55"/>
      <c r="E95" s="56"/>
    </row>
    <row r="96" spans="2:5" ht="14.25" customHeight="1">
      <c r="B96" s="54"/>
      <c r="C96" s="55"/>
      <c r="E96" s="56"/>
    </row>
    <row r="97" spans="2:5" ht="14.25" customHeight="1">
      <c r="B97" s="54"/>
      <c r="C97" s="55"/>
      <c r="E97" s="56"/>
    </row>
    <row r="98" spans="2:5" ht="14.25" customHeight="1">
      <c r="B98" s="54"/>
      <c r="C98" s="55"/>
      <c r="E98" s="56"/>
    </row>
    <row r="99" spans="2:5" ht="14.25" customHeight="1">
      <c r="B99" s="54"/>
      <c r="C99" s="55"/>
      <c r="E99" s="56"/>
    </row>
    <row r="100" spans="2:5" ht="14.25" customHeight="1">
      <c r="B100" s="54"/>
      <c r="C100" s="55"/>
      <c r="E100" s="56"/>
    </row>
    <row r="101" spans="2:5" ht="14.25" customHeight="1">
      <c r="B101" s="54"/>
      <c r="C101" s="55"/>
      <c r="E101" s="56"/>
    </row>
    <row r="102" spans="2:5" ht="14.25" customHeight="1">
      <c r="B102" s="54"/>
      <c r="C102" s="55"/>
      <c r="E102" s="56"/>
    </row>
    <row r="103" spans="2:5" ht="14.25" customHeight="1">
      <c r="B103" s="54"/>
      <c r="C103" s="55"/>
      <c r="E103" s="56"/>
    </row>
    <row r="104" spans="2:5" ht="14.25" customHeight="1">
      <c r="B104" s="54"/>
      <c r="C104" s="55"/>
      <c r="E104" s="56"/>
    </row>
    <row r="105" spans="2:5" ht="14.25" customHeight="1">
      <c r="B105" s="54"/>
      <c r="C105" s="55"/>
      <c r="E105" s="56"/>
    </row>
    <row r="106" spans="2:5" ht="14.25" customHeight="1">
      <c r="B106" s="54"/>
      <c r="C106" s="55"/>
      <c r="E106" s="56"/>
    </row>
    <row r="107" spans="2:5" ht="14.25" customHeight="1">
      <c r="B107" s="54"/>
      <c r="C107" s="55"/>
      <c r="E107" s="56"/>
    </row>
    <row r="108" spans="2:5" ht="14.25" customHeight="1">
      <c r="B108" s="54"/>
      <c r="C108" s="55"/>
      <c r="E108" s="56"/>
    </row>
    <row r="109" spans="2:5" ht="14.25" customHeight="1">
      <c r="B109" s="54"/>
      <c r="C109" s="55"/>
      <c r="E109" s="56"/>
    </row>
    <row r="110" spans="2:5" ht="14.25" customHeight="1">
      <c r="B110" s="54"/>
      <c r="C110" s="55"/>
      <c r="E110" s="56"/>
    </row>
    <row r="111" spans="2:5" ht="14.25" customHeight="1">
      <c r="B111" s="54"/>
      <c r="C111" s="55"/>
      <c r="E111" s="56"/>
    </row>
    <row r="112" spans="2:5" ht="14.25" customHeight="1">
      <c r="B112" s="54"/>
      <c r="C112" s="55"/>
      <c r="E112" s="56"/>
    </row>
    <row r="113" spans="2:5" ht="14.25" customHeight="1">
      <c r="B113" s="54"/>
      <c r="C113" s="55"/>
      <c r="E113" s="56"/>
    </row>
    <row r="114" spans="2:5" ht="14.25" customHeight="1">
      <c r="B114" s="54"/>
      <c r="C114" s="55"/>
      <c r="E114" s="56"/>
    </row>
    <row r="115" spans="2:5" ht="14.25" customHeight="1">
      <c r="B115" s="54"/>
      <c r="C115" s="55"/>
      <c r="E115" s="56"/>
    </row>
    <row r="116" spans="2:5" ht="14.25" customHeight="1">
      <c r="B116" s="54"/>
      <c r="C116" s="55"/>
      <c r="E116" s="56"/>
    </row>
    <row r="117" spans="2:5" ht="14.25" customHeight="1">
      <c r="B117" s="54"/>
      <c r="C117" s="55"/>
      <c r="E117" s="56"/>
    </row>
    <row r="118" spans="2:5" ht="14.25" customHeight="1">
      <c r="B118" s="54"/>
      <c r="C118" s="55"/>
      <c r="E118" s="56"/>
    </row>
    <row r="119" spans="2:5" ht="14.25" customHeight="1">
      <c r="B119" s="54"/>
      <c r="C119" s="55"/>
      <c r="E119" s="56"/>
    </row>
    <row r="120" spans="2:5" ht="14.25" customHeight="1">
      <c r="B120" s="54"/>
      <c r="C120" s="55"/>
      <c r="E120" s="56"/>
    </row>
    <row r="121" spans="2:5" ht="14.25" customHeight="1">
      <c r="B121" s="54"/>
      <c r="C121" s="55"/>
      <c r="E121" s="56"/>
    </row>
    <row r="122" spans="2:5" ht="14.25" customHeight="1">
      <c r="B122" s="54"/>
      <c r="C122" s="55"/>
      <c r="E122" s="56"/>
    </row>
    <row r="123" spans="2:5" ht="14.25" customHeight="1">
      <c r="B123" s="54"/>
      <c r="C123" s="55"/>
      <c r="E123" s="56"/>
    </row>
    <row r="124" spans="2:5" ht="14.25" customHeight="1">
      <c r="B124" s="54"/>
      <c r="C124" s="55"/>
      <c r="E124" s="56"/>
    </row>
    <row r="125" spans="2:5" ht="14.25" customHeight="1">
      <c r="B125" s="54"/>
      <c r="C125" s="55"/>
      <c r="E125" s="56"/>
    </row>
    <row r="126" spans="2:5" ht="14.25" customHeight="1">
      <c r="B126" s="54"/>
      <c r="C126" s="55"/>
      <c r="E126" s="56"/>
    </row>
    <row r="127" spans="2:5" ht="14.25" customHeight="1">
      <c r="B127" s="54"/>
      <c r="C127" s="55"/>
      <c r="E127" s="56"/>
    </row>
    <row r="128" spans="2:5" ht="14.25" customHeight="1">
      <c r="B128" s="54"/>
      <c r="C128" s="55"/>
      <c r="E128" s="56"/>
    </row>
    <row r="129" spans="2:5" ht="14.25" customHeight="1">
      <c r="B129" s="54"/>
      <c r="C129" s="55"/>
      <c r="E129" s="56"/>
    </row>
    <row r="130" spans="2:5" ht="14.25" customHeight="1">
      <c r="B130" s="54"/>
      <c r="C130" s="55"/>
      <c r="E130" s="56"/>
    </row>
    <row r="131" spans="2:5" ht="14.25" customHeight="1">
      <c r="B131" s="54"/>
      <c r="C131" s="55"/>
      <c r="E131" s="56"/>
    </row>
    <row r="132" spans="2:5" ht="14.25" customHeight="1">
      <c r="B132" s="54"/>
      <c r="C132" s="55"/>
      <c r="E132" s="56"/>
    </row>
    <row r="133" spans="2:5" ht="14.25" customHeight="1">
      <c r="B133" s="54"/>
      <c r="C133" s="55"/>
      <c r="E133" s="56"/>
    </row>
    <row r="134" spans="2:5" ht="14.25" customHeight="1">
      <c r="B134" s="54"/>
      <c r="C134" s="55"/>
      <c r="E134" s="56"/>
    </row>
    <row r="135" spans="2:5" ht="14.25" customHeight="1">
      <c r="B135" s="54"/>
      <c r="C135" s="55"/>
      <c r="E135" s="56"/>
    </row>
    <row r="136" spans="2:5" ht="14.25" customHeight="1">
      <c r="B136" s="54"/>
      <c r="C136" s="55"/>
      <c r="E136" s="56"/>
    </row>
    <row r="137" spans="2:5" ht="14.25" customHeight="1">
      <c r="B137" s="54"/>
      <c r="C137" s="55"/>
      <c r="E137" s="56"/>
    </row>
    <row r="138" spans="2:5" ht="14.25" customHeight="1">
      <c r="B138" s="54"/>
      <c r="C138" s="55"/>
      <c r="E138" s="56"/>
    </row>
    <row r="139" spans="2:5" ht="14.25" customHeight="1">
      <c r="B139" s="54"/>
      <c r="C139" s="55"/>
      <c r="E139" s="56"/>
    </row>
    <row r="140" spans="2:5" ht="14.25" customHeight="1">
      <c r="B140" s="54"/>
      <c r="C140" s="55"/>
      <c r="E140" s="56"/>
    </row>
    <row r="141" spans="2:5" ht="14.25" customHeight="1">
      <c r="B141" s="54"/>
      <c r="C141" s="55"/>
      <c r="E141" s="56"/>
    </row>
    <row r="142" spans="2:5" ht="14.25" customHeight="1">
      <c r="B142" s="54"/>
      <c r="C142" s="55"/>
      <c r="E142" s="56"/>
    </row>
    <row r="143" spans="2:5" ht="14.25" customHeight="1">
      <c r="B143" s="54"/>
      <c r="C143" s="55"/>
      <c r="E143" s="56"/>
    </row>
    <row r="144" spans="2:5" ht="14.25" customHeight="1">
      <c r="B144" s="54"/>
      <c r="C144" s="55"/>
      <c r="E144" s="56"/>
    </row>
    <row r="145" spans="2:5" ht="14.25" customHeight="1">
      <c r="B145" s="54"/>
      <c r="C145" s="55"/>
      <c r="E145" s="56"/>
    </row>
    <row r="146" spans="2:5" ht="14.25" customHeight="1">
      <c r="B146" s="54"/>
      <c r="C146" s="55"/>
      <c r="E146" s="56"/>
    </row>
    <row r="147" spans="2:5" ht="14.25" customHeight="1">
      <c r="B147" s="54"/>
      <c r="C147" s="55"/>
      <c r="E147" s="56"/>
    </row>
    <row r="148" spans="2:5" ht="14.25" customHeight="1">
      <c r="B148" s="54"/>
      <c r="C148" s="55"/>
      <c r="E148" s="56"/>
    </row>
    <row r="149" spans="2:5" ht="14.25" customHeight="1">
      <c r="B149" s="54"/>
      <c r="C149" s="55"/>
      <c r="E149" s="56"/>
    </row>
    <row r="150" spans="2:5" ht="14.25" customHeight="1">
      <c r="B150" s="54"/>
      <c r="C150" s="55"/>
      <c r="E150" s="56"/>
    </row>
    <row r="151" spans="2:5" ht="14.25" customHeight="1">
      <c r="B151" s="54"/>
      <c r="C151" s="55"/>
      <c r="E151" s="56"/>
    </row>
    <row r="152" spans="2:5" ht="14.25" customHeight="1">
      <c r="B152" s="54"/>
      <c r="C152" s="55"/>
      <c r="E152" s="56"/>
    </row>
    <row r="153" spans="2:5" ht="14.25" customHeight="1">
      <c r="B153" s="54"/>
      <c r="C153" s="55"/>
      <c r="E153" s="56"/>
    </row>
    <row r="154" spans="2:5" ht="14.25" customHeight="1">
      <c r="B154" s="54"/>
      <c r="C154" s="55"/>
      <c r="E154" s="56"/>
    </row>
    <row r="155" spans="2:5" ht="14.25" customHeight="1">
      <c r="B155" s="54"/>
      <c r="C155" s="55"/>
      <c r="E155" s="56"/>
    </row>
    <row r="156" spans="2:5" ht="14.25" customHeight="1">
      <c r="B156" s="54"/>
      <c r="C156" s="55"/>
      <c r="E156" s="56"/>
    </row>
    <row r="157" spans="2:5" ht="14.25" customHeight="1">
      <c r="B157" s="54"/>
      <c r="C157" s="55"/>
      <c r="E157" s="56"/>
    </row>
    <row r="158" spans="2:5" ht="14.25" customHeight="1">
      <c r="B158" s="54"/>
      <c r="C158" s="55"/>
      <c r="E158" s="56"/>
    </row>
    <row r="159" spans="2:5" ht="14.25" customHeight="1">
      <c r="B159" s="54"/>
      <c r="C159" s="55"/>
      <c r="E159" s="56"/>
    </row>
    <row r="160" spans="2:5" ht="14.25" customHeight="1">
      <c r="B160" s="54"/>
      <c r="C160" s="55"/>
      <c r="E160" s="56"/>
    </row>
    <row r="161" spans="2:5" ht="14.25" customHeight="1">
      <c r="B161" s="54"/>
      <c r="C161" s="55"/>
      <c r="E161" s="56"/>
    </row>
    <row r="162" spans="2:5" ht="14.25" customHeight="1">
      <c r="B162" s="54"/>
      <c r="C162" s="55"/>
      <c r="E162" s="56"/>
    </row>
    <row r="163" spans="2:5" ht="14.25" customHeight="1">
      <c r="B163" s="54"/>
      <c r="C163" s="55"/>
      <c r="E163" s="56"/>
    </row>
    <row r="164" spans="2:5" ht="14.25" customHeight="1">
      <c r="B164" s="54"/>
      <c r="C164" s="55"/>
      <c r="E164" s="56"/>
    </row>
    <row r="165" spans="2:5" ht="14.25" customHeight="1">
      <c r="B165" s="54"/>
      <c r="C165" s="55"/>
      <c r="E165" s="56"/>
    </row>
    <row r="166" spans="2:5" ht="14.25" customHeight="1">
      <c r="B166" s="54"/>
      <c r="C166" s="55"/>
      <c r="E166" s="56"/>
    </row>
    <row r="167" spans="2:5" ht="14.25" customHeight="1">
      <c r="B167" s="54"/>
      <c r="C167" s="55"/>
      <c r="E167" s="56"/>
    </row>
    <row r="168" spans="2:5" ht="14.25" customHeight="1">
      <c r="B168" s="54"/>
      <c r="C168" s="55"/>
      <c r="E168" s="56"/>
    </row>
    <row r="169" spans="2:5" ht="14.25" customHeight="1">
      <c r="B169" s="54"/>
      <c r="C169" s="55"/>
      <c r="E169" s="56"/>
    </row>
    <row r="170" spans="2:5" ht="14.25" customHeight="1">
      <c r="B170" s="54"/>
      <c r="C170" s="55"/>
      <c r="E170" s="56"/>
    </row>
    <row r="171" spans="2:5" ht="14.25" customHeight="1">
      <c r="B171" s="54"/>
      <c r="C171" s="55"/>
      <c r="E171" s="56"/>
    </row>
    <row r="172" spans="2:5" ht="14.25" customHeight="1">
      <c r="B172" s="54"/>
      <c r="C172" s="55"/>
      <c r="E172" s="56"/>
    </row>
    <row r="173" spans="2:5" ht="14.25" customHeight="1">
      <c r="B173" s="54"/>
      <c r="C173" s="55"/>
      <c r="E173" s="56"/>
    </row>
    <row r="174" spans="2:5" ht="14.25" customHeight="1">
      <c r="B174" s="54"/>
      <c r="C174" s="55"/>
      <c r="E174" s="56"/>
    </row>
    <row r="175" spans="2:5" ht="14.25" customHeight="1">
      <c r="B175" s="54"/>
      <c r="C175" s="55"/>
      <c r="E175" s="56"/>
    </row>
    <row r="176" spans="2:5" ht="14.25" customHeight="1">
      <c r="B176" s="54"/>
      <c r="C176" s="55"/>
      <c r="E176" s="56"/>
    </row>
    <row r="177" spans="2:5" ht="14.25" customHeight="1">
      <c r="B177" s="54"/>
      <c r="C177" s="55"/>
      <c r="E177" s="56"/>
    </row>
    <row r="178" spans="2:5" ht="14.25" customHeight="1">
      <c r="B178" s="54"/>
      <c r="C178" s="55"/>
      <c r="E178" s="56"/>
    </row>
    <row r="179" spans="2:5" ht="14.25" customHeight="1">
      <c r="B179" s="54"/>
      <c r="C179" s="55"/>
      <c r="E179" s="56"/>
    </row>
    <row r="180" spans="2:5" ht="14.25" customHeight="1">
      <c r="B180" s="54"/>
      <c r="C180" s="55"/>
      <c r="E180" s="56"/>
    </row>
    <row r="181" spans="2:5" ht="14.25" customHeight="1">
      <c r="B181" s="54"/>
      <c r="C181" s="55"/>
      <c r="E181" s="56"/>
    </row>
    <row r="182" spans="2:5" ht="14.25" customHeight="1">
      <c r="B182" s="54"/>
      <c r="C182" s="55"/>
      <c r="E182" s="56"/>
    </row>
    <row r="183" spans="2:5" ht="14.25" customHeight="1">
      <c r="B183" s="54"/>
      <c r="C183" s="55"/>
      <c r="E183" s="56"/>
    </row>
    <row r="184" spans="2:5" ht="14.25" customHeight="1">
      <c r="B184" s="54"/>
      <c r="C184" s="55"/>
      <c r="E184" s="56"/>
    </row>
    <row r="185" spans="2:5" ht="14.25" customHeight="1">
      <c r="B185" s="54"/>
      <c r="C185" s="55"/>
      <c r="E185" s="56"/>
    </row>
    <row r="186" spans="2:5" ht="14.25" customHeight="1">
      <c r="B186" s="54"/>
      <c r="C186" s="55"/>
      <c r="E186" s="56"/>
    </row>
    <row r="187" spans="2:5" ht="14.25" customHeight="1">
      <c r="B187" s="54"/>
      <c r="C187" s="55"/>
      <c r="E187" s="56"/>
    </row>
    <row r="188" spans="2:5" ht="14.25" customHeight="1">
      <c r="B188" s="54"/>
      <c r="C188" s="55"/>
      <c r="E188" s="56"/>
    </row>
    <row r="189" spans="2:5" ht="14.25" customHeight="1">
      <c r="B189" s="54"/>
      <c r="C189" s="55"/>
      <c r="E189" s="56"/>
    </row>
    <row r="190" spans="2:5" ht="14.25" customHeight="1">
      <c r="B190" s="54"/>
      <c r="C190" s="55"/>
      <c r="E190" s="56"/>
    </row>
    <row r="191" spans="2:5" ht="14.25" customHeight="1">
      <c r="B191" s="54"/>
      <c r="C191" s="55"/>
      <c r="E191" s="56"/>
    </row>
    <row r="192" spans="2:5" ht="14.25" customHeight="1">
      <c r="B192" s="54"/>
      <c r="C192" s="55"/>
      <c r="E192" s="56"/>
    </row>
    <row r="193" spans="2:5" ht="14.25" customHeight="1">
      <c r="B193" s="54"/>
      <c r="C193" s="55"/>
      <c r="E193" s="56"/>
    </row>
    <row r="194" spans="2:5" ht="14.25" customHeight="1">
      <c r="B194" s="54"/>
      <c r="C194" s="55"/>
      <c r="E194" s="56"/>
    </row>
    <row r="195" spans="2:5" ht="14.25" customHeight="1">
      <c r="B195" s="54"/>
      <c r="C195" s="55"/>
      <c r="E195" s="56"/>
    </row>
    <row r="196" spans="2:5" ht="14.25" customHeight="1">
      <c r="B196" s="54"/>
      <c r="C196" s="55"/>
      <c r="E196" s="56"/>
    </row>
    <row r="197" spans="2:5" ht="14.25" customHeight="1">
      <c r="B197" s="54"/>
      <c r="C197" s="55"/>
      <c r="E197" s="56"/>
    </row>
    <row r="198" spans="2:5" ht="14.25" customHeight="1">
      <c r="B198" s="54"/>
      <c r="C198" s="55"/>
      <c r="E198" s="56"/>
    </row>
    <row r="199" spans="2:5" ht="14.25" customHeight="1">
      <c r="B199" s="54"/>
      <c r="C199" s="55"/>
      <c r="E199" s="56"/>
    </row>
    <row r="200" spans="2:5" ht="14.25" customHeight="1">
      <c r="B200" s="54"/>
      <c r="C200" s="55"/>
      <c r="E200" s="56"/>
    </row>
    <row r="201" spans="2:5" ht="14.25" customHeight="1">
      <c r="B201" s="54"/>
      <c r="C201" s="55"/>
      <c r="E201" s="56"/>
    </row>
    <row r="202" spans="2:5" ht="14.25" customHeight="1">
      <c r="B202" s="54"/>
      <c r="C202" s="55"/>
      <c r="E202" s="56"/>
    </row>
    <row r="203" spans="2:5" ht="14.25" customHeight="1">
      <c r="B203" s="54"/>
      <c r="C203" s="55"/>
      <c r="E203" s="56"/>
    </row>
    <row r="204" spans="2:5" ht="14.25" customHeight="1">
      <c r="B204" s="54"/>
      <c r="C204" s="55"/>
      <c r="E204" s="56"/>
    </row>
    <row r="205" spans="2:5" ht="14.25" customHeight="1">
      <c r="B205" s="54"/>
      <c r="C205" s="55"/>
      <c r="E205" s="56"/>
    </row>
    <row r="206" spans="2:5" ht="14.25" customHeight="1">
      <c r="B206" s="54"/>
      <c r="C206" s="55"/>
      <c r="E206" s="56"/>
    </row>
    <row r="207" spans="2:5" ht="14.25" customHeight="1">
      <c r="B207" s="54"/>
      <c r="C207" s="55"/>
      <c r="E207" s="56"/>
    </row>
    <row r="208" spans="2:5" ht="14.25" customHeight="1">
      <c r="B208" s="54"/>
      <c r="C208" s="55"/>
      <c r="E208" s="56"/>
    </row>
    <row r="209" spans="2:5" ht="14.25" customHeight="1">
      <c r="B209" s="54"/>
      <c r="C209" s="55"/>
      <c r="E209" s="56"/>
    </row>
    <row r="210" spans="2:5" ht="14.25" customHeight="1">
      <c r="B210" s="54"/>
      <c r="C210" s="55"/>
      <c r="E210" s="56"/>
    </row>
    <row r="211" spans="2:5" ht="14.25" customHeight="1">
      <c r="B211" s="54"/>
      <c r="C211" s="55"/>
      <c r="E211" s="56"/>
    </row>
    <row r="212" spans="2:5" ht="14.25" customHeight="1">
      <c r="B212" s="54"/>
      <c r="C212" s="55"/>
      <c r="E212" s="56"/>
    </row>
    <row r="213" spans="2:5" ht="14.25" customHeight="1">
      <c r="B213" s="54"/>
      <c r="C213" s="55"/>
      <c r="E213" s="56"/>
    </row>
    <row r="214" spans="2:5" ht="14.25" customHeight="1">
      <c r="B214" s="54"/>
      <c r="C214" s="55"/>
      <c r="E214" s="56"/>
    </row>
    <row r="215" spans="2:5" ht="14.25" customHeight="1">
      <c r="B215" s="54"/>
      <c r="C215" s="55"/>
      <c r="E215" s="56"/>
    </row>
    <row r="216" spans="2:5" ht="14.25" customHeight="1">
      <c r="B216" s="54"/>
      <c r="C216" s="55"/>
      <c r="E216" s="56"/>
    </row>
    <row r="217" spans="2:5" ht="14.25" customHeight="1">
      <c r="B217" s="54"/>
      <c r="C217" s="55"/>
      <c r="E217" s="56"/>
    </row>
    <row r="218" spans="2:5" ht="14.25" customHeight="1">
      <c r="B218" s="54"/>
      <c r="C218" s="55"/>
      <c r="E218" s="56"/>
    </row>
    <row r="219" spans="2:5" ht="14.25" customHeight="1">
      <c r="B219" s="54"/>
      <c r="C219" s="55"/>
      <c r="E219" s="56"/>
    </row>
    <row r="220" spans="2:5" ht="14.25" customHeight="1">
      <c r="B220" s="54"/>
      <c r="C220" s="55"/>
      <c r="E220" s="56"/>
    </row>
    <row r="221" spans="2:5" ht="14.25" customHeight="1">
      <c r="B221" s="54"/>
      <c r="C221" s="55"/>
      <c r="E221" s="56"/>
    </row>
    <row r="222" spans="2:5" ht="14.25" customHeight="1">
      <c r="B222" s="54"/>
      <c r="C222" s="55"/>
      <c r="E222" s="56"/>
    </row>
    <row r="223" spans="2:5" ht="14.25" customHeight="1">
      <c r="B223" s="54"/>
      <c r="C223" s="55"/>
      <c r="E223" s="56"/>
    </row>
    <row r="224" spans="2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</sheetData>
  <sortState xmlns:xlrd2="http://schemas.microsoft.com/office/spreadsheetml/2017/richdata2" ref="A2:L8">
    <sortCondition ref="C2:C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948"/>
  <sheetViews>
    <sheetView workbookViewId="0">
      <pane ySplit="2" topLeftCell="A3" activePane="bottomLeft" state="frozen"/>
      <selection pane="bottomLeft" activeCell="O21" sqref="O21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8" width="8.42578125" customWidth="1"/>
  </cols>
  <sheetData>
    <row r="1" spans="1:28" ht="14.25" customHeight="1">
      <c r="A1" s="60" t="s">
        <v>682</v>
      </c>
      <c r="B1" s="61"/>
      <c r="C1" s="62"/>
      <c r="D1" s="61"/>
      <c r="E1" s="61"/>
      <c r="F1" s="61"/>
      <c r="G1" s="61"/>
      <c r="H1" s="61"/>
      <c r="I1" s="61"/>
      <c r="J1" s="61"/>
      <c r="K1" s="63"/>
      <c r="L1" s="63"/>
      <c r="M1" s="61"/>
      <c r="N1" s="64"/>
    </row>
    <row r="2" spans="1:28" ht="14.25" customHeight="1">
      <c r="A2" s="65"/>
      <c r="B2" s="65"/>
      <c r="C2" s="66" t="s">
        <v>674</v>
      </c>
      <c r="D2" s="65" t="s">
        <v>683</v>
      </c>
      <c r="E2" s="65" t="s">
        <v>677</v>
      </c>
      <c r="F2" s="65" t="s">
        <v>684</v>
      </c>
      <c r="G2" s="65" t="s">
        <v>3</v>
      </c>
      <c r="H2" s="65" t="s">
        <v>678</v>
      </c>
      <c r="I2" s="65" t="s">
        <v>2</v>
      </c>
      <c r="J2" s="65" t="s">
        <v>5</v>
      </c>
      <c r="K2" s="67" t="s">
        <v>675</v>
      </c>
      <c r="L2" s="67" t="s">
        <v>679</v>
      </c>
      <c r="M2" s="65" t="s">
        <v>680</v>
      </c>
      <c r="N2" s="65" t="s">
        <v>685</v>
      </c>
      <c r="O2" s="68" t="s">
        <v>686</v>
      </c>
      <c r="P2" s="68" t="s">
        <v>684</v>
      </c>
      <c r="Q2" s="68" t="s">
        <v>687</v>
      </c>
      <c r="R2" s="68" t="s">
        <v>684</v>
      </c>
      <c r="S2" s="68" t="s">
        <v>688</v>
      </c>
      <c r="T2" s="68" t="s">
        <v>684</v>
      </c>
      <c r="U2" s="68" t="s">
        <v>689</v>
      </c>
      <c r="V2" s="68" t="s">
        <v>684</v>
      </c>
      <c r="W2" s="68"/>
      <c r="X2" s="68"/>
      <c r="Y2" s="68"/>
      <c r="Z2" s="48"/>
      <c r="AA2" s="48"/>
      <c r="AB2" s="48"/>
    </row>
    <row r="3" spans="1:28" ht="14.25" customHeight="1">
      <c r="A3" s="69"/>
      <c r="B3" s="70" t="s">
        <v>690</v>
      </c>
      <c r="C3" s="71">
        <v>1</v>
      </c>
      <c r="D3" s="51"/>
      <c r="E3" s="51">
        <v>755</v>
      </c>
      <c r="F3" s="51" t="str">
        <f>+VLOOKUP(E3,Participants!$A$1:$F$798,2,FALSE)</f>
        <v>Jack Masuga</v>
      </c>
      <c r="G3" s="51" t="str">
        <f>+VLOOKUP(E3,Participants!$A$1:$F$798,4,FALSE)</f>
        <v>KIL</v>
      </c>
      <c r="H3" s="51" t="str">
        <f>+VLOOKUP(E3,Participants!$A$1:$F$798,5,FALSE)</f>
        <v>M</v>
      </c>
      <c r="I3" s="51">
        <f>+VLOOKUP(E3,Participants!$A$1:$F$798,3,FALSE)</f>
        <v>6</v>
      </c>
      <c r="J3" s="51" t="str">
        <f>+VLOOKUP(E3,Participants!$A$1:$G$798,7,FALSE)</f>
        <v>JV BOYS</v>
      </c>
      <c r="K3" s="72" t="s">
        <v>812</v>
      </c>
      <c r="L3" s="73">
        <v>1</v>
      </c>
      <c r="M3" s="51">
        <v>10</v>
      </c>
      <c r="N3" s="69" t="str">
        <f>+J3</f>
        <v>JV BOYS</v>
      </c>
      <c r="O3" s="74"/>
      <c r="P3" s="74" t="e">
        <f>+VLOOKUP(O3,Participants!$A$1:$F$651,2,FALSE)</f>
        <v>#N/A</v>
      </c>
      <c r="Q3" s="74"/>
      <c r="R3" s="74" t="e">
        <f>+VLOOKUP(Q3,Participants!$A$1:$F$651,2,FALSE)</f>
        <v>#N/A</v>
      </c>
      <c r="S3" s="74"/>
      <c r="T3" s="74" t="e">
        <f>+VLOOKUP(S3,Participants!$A$1:$F$651,2,FALSE)</f>
        <v>#N/A</v>
      </c>
      <c r="U3" s="74"/>
      <c r="V3" s="74" t="e">
        <f>+VLOOKUP(U3,Participants!$A$1:$F$651,2,FALSE)</f>
        <v>#N/A</v>
      </c>
      <c r="W3" s="75"/>
      <c r="X3" s="75"/>
      <c r="Y3" s="75"/>
    </row>
    <row r="4" spans="1:28" ht="14.25" customHeight="1">
      <c r="A4" s="69"/>
      <c r="B4" s="70" t="s">
        <v>690</v>
      </c>
      <c r="C4" s="71">
        <v>1</v>
      </c>
      <c r="D4" s="51"/>
      <c r="E4" s="51">
        <v>1361</v>
      </c>
      <c r="F4" s="51" t="str">
        <f>+VLOOKUP(E4,Participants!$A$1:$F$798,2,FALSE)</f>
        <v>Carter Trout</v>
      </c>
      <c r="G4" s="51" t="str">
        <f>+VLOOKUP(E4,Participants!$A$1:$F$798,4,FALSE)</f>
        <v>BFS</v>
      </c>
      <c r="H4" s="51" t="str">
        <f>+VLOOKUP(E4,Participants!$A$1:$F$798,5,FALSE)</f>
        <v>M</v>
      </c>
      <c r="I4" s="51">
        <f>+VLOOKUP(E4,Participants!$A$1:$F$798,3,FALSE)</f>
        <v>6</v>
      </c>
      <c r="J4" s="51" t="str">
        <f>+VLOOKUP(E4,Participants!$A$1:$G$798,7,FALSE)</f>
        <v>JV BOYS</v>
      </c>
      <c r="K4" s="72" t="s">
        <v>814</v>
      </c>
      <c r="L4" s="73">
        <v>2</v>
      </c>
      <c r="M4" s="51">
        <v>8</v>
      </c>
      <c r="N4" s="69" t="str">
        <f>+J4</f>
        <v>JV BOYS</v>
      </c>
      <c r="O4" s="74"/>
      <c r="P4" s="74" t="e">
        <f>+VLOOKUP(O4,Participants!$A$1:$F$651,2,FALSE)</f>
        <v>#N/A</v>
      </c>
      <c r="Q4" s="74"/>
      <c r="R4" s="74" t="e">
        <f>+VLOOKUP(Q4,Participants!$A$1:$F$651,2,FALSE)</f>
        <v>#N/A</v>
      </c>
      <c r="S4" s="74"/>
      <c r="T4" s="74" t="e">
        <f>+VLOOKUP(S4,Participants!$A$1:$F$651,2,FALSE)</f>
        <v>#N/A</v>
      </c>
      <c r="U4" s="74"/>
      <c r="V4" s="74" t="e">
        <f>+VLOOKUP(U4,Participants!$A$1:$F$651,2,FALSE)</f>
        <v>#N/A</v>
      </c>
      <c r="W4" s="75"/>
      <c r="X4" s="75"/>
      <c r="Y4" s="75"/>
    </row>
    <row r="5" spans="1:28" ht="14.25" customHeight="1">
      <c r="A5" s="145"/>
      <c r="B5" s="146"/>
      <c r="C5" s="71"/>
      <c r="D5" s="51"/>
      <c r="E5" s="51"/>
      <c r="F5" s="51"/>
      <c r="G5" s="51"/>
      <c r="H5" s="51"/>
      <c r="I5" s="51"/>
      <c r="J5" s="51"/>
      <c r="K5" s="142"/>
      <c r="L5" s="73"/>
      <c r="M5" s="51"/>
      <c r="N5" s="145"/>
      <c r="O5" s="74"/>
      <c r="P5" s="74"/>
      <c r="Q5" s="74"/>
      <c r="R5" s="74"/>
      <c r="S5" s="74"/>
      <c r="T5" s="74"/>
      <c r="U5" s="74"/>
      <c r="V5" s="74"/>
      <c r="W5" s="147"/>
      <c r="X5" s="147"/>
      <c r="Y5" s="147"/>
    </row>
    <row r="6" spans="1:28" ht="14.25" customHeight="1">
      <c r="A6" s="69"/>
      <c r="B6" s="70" t="s">
        <v>690</v>
      </c>
      <c r="C6" s="71">
        <v>1</v>
      </c>
      <c r="D6" s="51"/>
      <c r="E6" s="51">
        <v>1366</v>
      </c>
      <c r="F6" s="51" t="str">
        <f>+VLOOKUP(E6,Participants!$A$1:$F$798,2,FALSE)</f>
        <v>Ella Schweikert</v>
      </c>
      <c r="G6" s="51" t="str">
        <f>+VLOOKUP(E6,Participants!$A$1:$F$798,4,FALSE)</f>
        <v>BFS</v>
      </c>
      <c r="H6" s="51" t="str">
        <f>+VLOOKUP(E6,Participants!$A$1:$F$798,5,FALSE)</f>
        <v>F</v>
      </c>
      <c r="I6" s="51">
        <f>+VLOOKUP(E6,Participants!$A$1:$F$798,3,FALSE)</f>
        <v>5</v>
      </c>
      <c r="J6" s="51" t="str">
        <f>+VLOOKUP(E6,Participants!$A$1:$G$798,7,FALSE)</f>
        <v>JV GIRLS</v>
      </c>
      <c r="K6" s="72" t="s">
        <v>813</v>
      </c>
      <c r="L6" s="73">
        <v>1</v>
      </c>
      <c r="M6" s="51">
        <v>10</v>
      </c>
      <c r="N6" s="69" t="str">
        <f>+J6</f>
        <v>JV GIRLS</v>
      </c>
      <c r="O6" s="74"/>
      <c r="P6" s="74" t="e">
        <f>+VLOOKUP(O6,Participants!$A$1:$F$651,2,FALSE)</f>
        <v>#N/A</v>
      </c>
      <c r="Q6" s="74"/>
      <c r="R6" s="74" t="e">
        <f>+VLOOKUP(Q6,Participants!$A$1:$F$651,2,FALSE)</f>
        <v>#N/A</v>
      </c>
      <c r="S6" s="74"/>
      <c r="T6" s="74" t="e">
        <f>+VLOOKUP(S6,Participants!$A$1:$F$651,2,FALSE)</f>
        <v>#N/A</v>
      </c>
      <c r="U6" s="74"/>
      <c r="V6" s="74" t="e">
        <f>+VLOOKUP(U6,Participants!$A$1:$F$651,2,FALSE)</f>
        <v>#N/A</v>
      </c>
      <c r="W6" s="75"/>
      <c r="X6" s="75"/>
      <c r="Y6" s="75"/>
    </row>
    <row r="7" spans="1:28" ht="14.25" customHeight="1">
      <c r="A7" s="145"/>
      <c r="B7" s="146"/>
      <c r="C7" s="71"/>
      <c r="D7" s="51"/>
      <c r="E7" s="51"/>
      <c r="F7" s="51"/>
      <c r="G7" s="51"/>
      <c r="H7" s="51"/>
      <c r="I7" s="51"/>
      <c r="J7" s="51"/>
      <c r="K7" s="142"/>
      <c r="L7" s="73"/>
      <c r="M7" s="51"/>
      <c r="N7" s="145"/>
      <c r="O7" s="74"/>
      <c r="P7" s="74"/>
      <c r="Q7" s="74"/>
      <c r="R7" s="74"/>
      <c r="S7" s="74"/>
      <c r="T7" s="74"/>
      <c r="U7" s="74"/>
      <c r="V7" s="74"/>
      <c r="W7" s="147"/>
      <c r="X7" s="147"/>
      <c r="Y7" s="147"/>
    </row>
    <row r="8" spans="1:28" ht="14.25" customHeight="1">
      <c r="A8" s="69"/>
      <c r="B8" s="70" t="s">
        <v>690</v>
      </c>
      <c r="C8" s="71">
        <v>1</v>
      </c>
      <c r="D8" s="51"/>
      <c r="E8" s="51">
        <v>1390</v>
      </c>
      <c r="F8" s="51" t="str">
        <f>+VLOOKUP(E8,Participants!$A$1:$F$798,2,FALSE)</f>
        <v>Victor Wagner</v>
      </c>
      <c r="G8" s="51" t="str">
        <f>+VLOOKUP(E8,Participants!$A$1:$F$798,4,FALSE)</f>
        <v>BFS</v>
      </c>
      <c r="H8" s="51" t="str">
        <f>+VLOOKUP(E8,Participants!$A$1:$F$798,5,FALSE)</f>
        <v>M</v>
      </c>
      <c r="I8" s="51">
        <f>+VLOOKUP(E8,Participants!$A$1:$F$798,3,FALSE)</f>
        <v>8</v>
      </c>
      <c r="J8" s="51" t="str">
        <f>+VLOOKUP(E8,Participants!$A$1:$G$798,7,FALSE)</f>
        <v>VARSITY BOYS</v>
      </c>
      <c r="K8" s="72" t="s">
        <v>815</v>
      </c>
      <c r="L8" s="73">
        <v>1</v>
      </c>
      <c r="M8" s="51">
        <v>10</v>
      </c>
      <c r="N8" s="69" t="str">
        <f>+J8</f>
        <v>VARSITY BOYS</v>
      </c>
      <c r="O8" s="74"/>
      <c r="P8" s="74" t="e">
        <f>+VLOOKUP(O8,Participants!$A$1:$F$651,2,FALSE)</f>
        <v>#N/A</v>
      </c>
      <c r="Q8" s="74"/>
      <c r="R8" s="74" t="e">
        <f>+VLOOKUP(Q8,Participants!$A$1:$F$651,2,FALSE)</f>
        <v>#N/A</v>
      </c>
      <c r="S8" s="74"/>
      <c r="T8" s="74" t="e">
        <f>+VLOOKUP(S8,Participants!$A$1:$F$651,2,FALSE)</f>
        <v>#N/A</v>
      </c>
      <c r="U8" s="74"/>
      <c r="V8" s="74" t="e">
        <f>+VLOOKUP(U8,Participants!$A$1:$F$651,2,FALSE)</f>
        <v>#N/A</v>
      </c>
      <c r="W8" s="75"/>
      <c r="X8" s="75"/>
      <c r="Y8" s="75"/>
    </row>
    <row r="9" spans="1:28" ht="14.25" customHeight="1">
      <c r="A9" s="69"/>
      <c r="B9" s="70" t="s">
        <v>690</v>
      </c>
      <c r="C9" s="71">
        <v>1</v>
      </c>
      <c r="D9" s="51"/>
      <c r="E9" s="51">
        <v>679</v>
      </c>
      <c r="F9" s="51" t="str">
        <f>+VLOOKUP(E9,Participants!$A$1:$F$798,2,FALSE)</f>
        <v>Gavin Bartus</v>
      </c>
      <c r="G9" s="51" t="str">
        <f>+VLOOKUP(E9,Participants!$A$1:$F$798,4,FALSE)</f>
        <v>KIL</v>
      </c>
      <c r="H9" s="51" t="str">
        <f>+VLOOKUP(E9,Participants!$A$1:$F$798,5,FALSE)</f>
        <v>M</v>
      </c>
      <c r="I9" s="51">
        <f>+VLOOKUP(E9,Participants!$A$1:$F$798,3,FALSE)</f>
        <v>7</v>
      </c>
      <c r="J9" s="51" t="str">
        <f>+VLOOKUP(E9,Participants!$A$1:$G$798,7,FALSE)</f>
        <v>VARSITY BOYS</v>
      </c>
      <c r="K9" s="72" t="s">
        <v>816</v>
      </c>
      <c r="L9" s="73">
        <v>2</v>
      </c>
      <c r="M9" s="51">
        <v>8</v>
      </c>
      <c r="N9" s="69" t="str">
        <f>+J9</f>
        <v>VARSITY BOYS</v>
      </c>
      <c r="O9" s="74"/>
      <c r="P9" s="74" t="e">
        <f>+VLOOKUP(O9,Participants!$A$1:$F$651,2,FALSE)</f>
        <v>#N/A</v>
      </c>
      <c r="Q9" s="74"/>
      <c r="R9" s="74" t="e">
        <f>+VLOOKUP(Q9,Participants!$A$1:$F$651,2,FALSE)</f>
        <v>#N/A</v>
      </c>
      <c r="S9" s="74"/>
      <c r="T9" s="74" t="e">
        <f>+VLOOKUP(S9,Participants!$A$1:$F$651,2,FALSE)</f>
        <v>#N/A</v>
      </c>
      <c r="U9" s="74"/>
      <c r="V9" s="74" t="e">
        <f>+VLOOKUP(U9,Participants!$A$1:$F$651,2,FALSE)</f>
        <v>#N/A</v>
      </c>
      <c r="W9" s="75"/>
      <c r="X9" s="75"/>
      <c r="Y9" s="75"/>
    </row>
    <row r="10" spans="1:28" ht="14.25" customHeight="1">
      <c r="A10" s="145"/>
      <c r="B10" s="146"/>
      <c r="C10" s="71"/>
      <c r="D10" s="51"/>
      <c r="E10" s="51"/>
      <c r="F10" s="51"/>
      <c r="G10" s="51"/>
      <c r="H10" s="51"/>
      <c r="I10" s="51"/>
      <c r="J10" s="51"/>
      <c r="K10" s="142"/>
      <c r="L10" s="73"/>
      <c r="M10" s="51"/>
      <c r="N10" s="145"/>
      <c r="O10" s="74"/>
      <c r="P10" s="74"/>
      <c r="Q10" s="74"/>
      <c r="R10" s="74"/>
      <c r="S10" s="74"/>
      <c r="T10" s="74"/>
      <c r="U10" s="74"/>
      <c r="V10" s="74"/>
      <c r="W10" s="147"/>
      <c r="X10" s="147"/>
      <c r="Y10" s="147"/>
    </row>
    <row r="11" spans="1:28" ht="14.25" customHeight="1">
      <c r="A11" s="69"/>
      <c r="B11" s="70" t="s">
        <v>690</v>
      </c>
      <c r="C11" s="71">
        <v>1</v>
      </c>
      <c r="D11" s="51"/>
      <c r="E11" s="51">
        <v>695</v>
      </c>
      <c r="F11" s="51" t="str">
        <f>+VLOOKUP(E11,Participants!$A$1:$F$798,2,FALSE)</f>
        <v>Gracie Plastino</v>
      </c>
      <c r="G11" s="51" t="str">
        <f>+VLOOKUP(E11,Participants!$A$1:$F$798,4,FALSE)</f>
        <v>KIL</v>
      </c>
      <c r="H11" s="51" t="str">
        <f>+VLOOKUP(E11,Participants!$A$1:$F$798,5,FALSE)</f>
        <v>F</v>
      </c>
      <c r="I11" s="51">
        <f>+VLOOKUP(E11,Participants!$A$1:$F$798,3,FALSE)</f>
        <v>8</v>
      </c>
      <c r="J11" s="51" t="str">
        <f>+VLOOKUP(E11,Participants!$A$1:$G$798,7,FALSE)</f>
        <v>VARSITY GIRLS</v>
      </c>
      <c r="K11" s="72" t="s">
        <v>817</v>
      </c>
      <c r="L11" s="73">
        <v>1</v>
      </c>
      <c r="M11" s="51">
        <v>20</v>
      </c>
      <c r="N11" s="69" t="str">
        <f>+J11</f>
        <v>VARSITY GIRLS</v>
      </c>
      <c r="O11" s="74"/>
      <c r="P11" s="74" t="e">
        <f>+VLOOKUP(O11,Participants!$A$1:$F$651,2,FALSE)</f>
        <v>#N/A</v>
      </c>
      <c r="Q11" s="74"/>
      <c r="R11" s="74" t="e">
        <f>+VLOOKUP(Q11,Participants!$A$1:$F$651,2,FALSE)</f>
        <v>#N/A</v>
      </c>
      <c r="S11" s="74"/>
      <c r="T11" s="74" t="e">
        <f>+VLOOKUP(S11,Participants!$A$1:$F$651,2,FALSE)</f>
        <v>#N/A</v>
      </c>
      <c r="U11" s="74"/>
      <c r="V11" s="74" t="e">
        <f>+VLOOKUP(U11,Participants!$A$1:$F$651,2,FALSE)</f>
        <v>#N/A</v>
      </c>
      <c r="W11" s="75"/>
      <c r="X11" s="75"/>
      <c r="Y11" s="75"/>
    </row>
    <row r="12" spans="1:28" ht="14.25" customHeight="1">
      <c r="A12" s="69"/>
      <c r="B12" s="70" t="s">
        <v>690</v>
      </c>
      <c r="C12" s="71">
        <v>1</v>
      </c>
      <c r="D12" s="51"/>
      <c r="E12" s="51">
        <v>1414</v>
      </c>
      <c r="F12" s="51" t="str">
        <f>+VLOOKUP(E12,Participants!$A$1:$F$798,2,FALSE)</f>
        <v>Ava Vangura</v>
      </c>
      <c r="G12" s="51" t="str">
        <f>+VLOOKUP(E12,Participants!$A$1:$F$798,4,FALSE)</f>
        <v>BFS</v>
      </c>
      <c r="H12" s="51" t="str">
        <f>+VLOOKUP(E12,Participants!$A$1:$F$798,5,FALSE)</f>
        <v>F</v>
      </c>
      <c r="I12" s="51">
        <f>+VLOOKUP(E12,Participants!$A$1:$F$798,3,FALSE)</f>
        <v>8</v>
      </c>
      <c r="J12" s="51" t="str">
        <f>+VLOOKUP(E12,Participants!$A$1:$G$798,7,FALSE)</f>
        <v>VARSITY GIRLS</v>
      </c>
      <c r="K12" s="72" t="s">
        <v>818</v>
      </c>
      <c r="L12" s="73">
        <v>2</v>
      </c>
      <c r="M12" s="51">
        <v>8</v>
      </c>
      <c r="N12" s="69" t="str">
        <f>+J12</f>
        <v>VARSITY GIRLS</v>
      </c>
      <c r="O12" s="74"/>
      <c r="P12" s="74" t="e">
        <f>+VLOOKUP(O12,Participants!$A$1:$F$651,2,FALSE)</f>
        <v>#N/A</v>
      </c>
      <c r="Q12" s="74"/>
      <c r="R12" s="74" t="e">
        <f>+VLOOKUP(Q12,Participants!$A$1:$F$651,2,FALSE)</f>
        <v>#N/A</v>
      </c>
      <c r="S12" s="74"/>
      <c r="T12" s="74" t="e">
        <f>+VLOOKUP(S12,Participants!$A$1:$F$651,2,FALSE)</f>
        <v>#N/A</v>
      </c>
      <c r="U12" s="74"/>
      <c r="V12" s="74" t="e">
        <f>+VLOOKUP(U12,Participants!$A$1:$F$651,2,FALSE)</f>
        <v>#N/A</v>
      </c>
      <c r="W12" s="75"/>
      <c r="X12" s="75"/>
      <c r="Y12" s="75"/>
    </row>
    <row r="13" spans="1:28" ht="14.25" customHeight="1">
      <c r="A13" s="69"/>
      <c r="B13" s="70" t="s">
        <v>690</v>
      </c>
      <c r="C13" s="77">
        <v>2</v>
      </c>
      <c r="D13" s="12"/>
      <c r="E13" s="51">
        <v>1418</v>
      </c>
      <c r="F13" s="51" t="str">
        <f>+VLOOKUP(E13,Participants!$A$1:$F$798,2,FALSE)</f>
        <v>Caroline Craska</v>
      </c>
      <c r="G13" s="51" t="str">
        <f>+VLOOKUP(E13,Participants!$A$1:$F$798,4,FALSE)</f>
        <v>BFS</v>
      </c>
      <c r="H13" s="51" t="str">
        <f>+VLOOKUP(E13,Participants!$A$1:$F$798,5,FALSE)</f>
        <v>F</v>
      </c>
      <c r="I13" s="51">
        <f>+VLOOKUP(E13,Participants!$A$1:$F$798,3,FALSE)</f>
        <v>8</v>
      </c>
      <c r="J13" s="51" t="str">
        <f>+VLOOKUP(E13,Participants!$A$1:$G$798,7,FALSE)</f>
        <v>VARSITY GIRLS</v>
      </c>
      <c r="K13" s="141" t="s">
        <v>819</v>
      </c>
      <c r="L13" s="79">
        <v>3</v>
      </c>
      <c r="M13" s="12" t="s">
        <v>821</v>
      </c>
      <c r="N13" s="143" t="str">
        <f>+J13</f>
        <v>VARSITY GIRLS</v>
      </c>
      <c r="O13" s="80"/>
      <c r="P13" s="80" t="e">
        <f>+VLOOKUP(O13,Participants!$A$1:$F$651,2,FALSE)</f>
        <v>#N/A</v>
      </c>
      <c r="Q13" s="80"/>
      <c r="R13" s="80" t="e">
        <f>+VLOOKUP(Q13,Participants!$A$1:$F$651,2,FALSE)</f>
        <v>#N/A</v>
      </c>
      <c r="S13" s="80"/>
      <c r="T13" s="80" t="e">
        <f>+VLOOKUP(S13,Participants!$A$1:$F$651,2,FALSE)</f>
        <v>#N/A</v>
      </c>
      <c r="U13" s="80"/>
      <c r="V13" s="80" t="e">
        <f>+VLOOKUP(U13,Participants!$A$1:$F$651,2,FALSE)</f>
        <v>#N/A</v>
      </c>
      <c r="W13" s="75"/>
      <c r="X13" s="75"/>
      <c r="Y13" s="75"/>
    </row>
    <row r="14" spans="1:28" ht="14.25" customHeight="1">
      <c r="A14" s="7"/>
      <c r="B14" s="76" t="s">
        <v>690</v>
      </c>
      <c r="C14" s="77">
        <v>2</v>
      </c>
      <c r="D14" s="12"/>
      <c r="E14" s="51">
        <v>701</v>
      </c>
      <c r="F14" s="51" t="str">
        <f>+VLOOKUP(E14,Participants!$A$1:$F$798,2,FALSE)</f>
        <v>Natalie Morris</v>
      </c>
      <c r="G14" s="51" t="str">
        <f>+VLOOKUP(E14,Participants!$A$1:$F$798,4,FALSE)</f>
        <v>KIL</v>
      </c>
      <c r="H14" s="51" t="str">
        <f>+VLOOKUP(E14,Participants!$A$1:$F$798,5,FALSE)</f>
        <v>F</v>
      </c>
      <c r="I14" s="51">
        <f>+VLOOKUP(E14,Participants!$A$1:$F$798,3,FALSE)</f>
        <v>8</v>
      </c>
      <c r="J14" s="51" t="str">
        <f>+VLOOKUP(E14,Participants!$A$1:$G$798,7,FALSE)</f>
        <v>VARSITY GIRLS</v>
      </c>
      <c r="K14" s="78" t="s">
        <v>820</v>
      </c>
      <c r="L14" s="79">
        <v>4</v>
      </c>
      <c r="M14" s="12" t="s">
        <v>821</v>
      </c>
      <c r="N14" s="7" t="str">
        <f>+J14</f>
        <v>VARSITY GIRLS</v>
      </c>
      <c r="O14" s="80"/>
      <c r="P14" s="80" t="e">
        <f>+VLOOKUP(O14,Participants!$A$1:$F$651,2,FALSE)</f>
        <v>#N/A</v>
      </c>
      <c r="Q14" s="80"/>
      <c r="R14" s="80" t="e">
        <f>+VLOOKUP(Q14,Participants!$A$1:$F$651,2,FALSE)</f>
        <v>#N/A</v>
      </c>
      <c r="S14" s="80"/>
      <c r="T14" s="80" t="e">
        <f>+VLOOKUP(S14,Participants!$A$1:$F$651,2,FALSE)</f>
        <v>#N/A</v>
      </c>
      <c r="U14" s="80"/>
      <c r="V14" s="80" t="e">
        <f>+VLOOKUP(U14,Participants!$A$1:$F$651,2,FALSE)</f>
        <v>#N/A</v>
      </c>
      <c r="W14" s="81"/>
      <c r="X14" s="81"/>
      <c r="Y14" s="81"/>
    </row>
    <row r="15" spans="1:28" ht="14.25" customHeight="1">
      <c r="C15" s="44"/>
      <c r="K15" s="54"/>
      <c r="L15" s="54"/>
    </row>
    <row r="16" spans="1:28" ht="14.25" customHeight="1">
      <c r="C16" s="44"/>
      <c r="K16" s="54"/>
      <c r="L16" s="54"/>
    </row>
    <row r="17" spans="1:26" ht="14.25" customHeight="1">
      <c r="C17" s="44"/>
      <c r="K17" s="54"/>
      <c r="L17" s="54"/>
    </row>
    <row r="18" spans="1:26" ht="14.25" customHeight="1">
      <c r="B18" s="57" t="s">
        <v>8</v>
      </c>
      <c r="C18" s="57" t="s">
        <v>16</v>
      </c>
      <c r="D18" s="57" t="s">
        <v>19</v>
      </c>
      <c r="E18" s="57" t="s">
        <v>24</v>
      </c>
      <c r="F18" s="57" t="s">
        <v>27</v>
      </c>
      <c r="G18" s="57" t="s">
        <v>30</v>
      </c>
      <c r="H18" s="57" t="s">
        <v>33</v>
      </c>
      <c r="I18" s="57" t="s">
        <v>36</v>
      </c>
      <c r="J18" s="57" t="s">
        <v>39</v>
      </c>
      <c r="K18" s="57" t="s">
        <v>42</v>
      </c>
      <c r="L18" s="57" t="s">
        <v>45</v>
      </c>
      <c r="M18" s="57" t="s">
        <v>48</v>
      </c>
      <c r="N18" s="57" t="s">
        <v>51</v>
      </c>
      <c r="O18" s="57" t="s">
        <v>54</v>
      </c>
      <c r="P18" s="57" t="s">
        <v>57</v>
      </c>
      <c r="Q18" s="57" t="s">
        <v>60</v>
      </c>
      <c r="R18" s="57" t="s">
        <v>63</v>
      </c>
      <c r="S18" s="57" t="s">
        <v>66</v>
      </c>
      <c r="T18" s="57" t="s">
        <v>11</v>
      </c>
      <c r="U18" s="57" t="s">
        <v>71</v>
      </c>
      <c r="V18" s="57" t="s">
        <v>74</v>
      </c>
      <c r="W18" s="57" t="s">
        <v>77</v>
      </c>
      <c r="X18" s="57" t="s">
        <v>80</v>
      </c>
      <c r="Y18" s="57" t="s">
        <v>83</v>
      </c>
      <c r="Z18" s="58" t="s">
        <v>681</v>
      </c>
    </row>
    <row r="19" spans="1:26" ht="14.25" customHeight="1">
      <c r="A19" s="7" t="s">
        <v>93</v>
      </c>
      <c r="B19" s="7">
        <f t="shared" ref="B19:K22" si="0">+SUMIFS($M$2:$M$14,$J$2:$J$14,$A19,$G$2:$G$14,B$18)</f>
        <v>0</v>
      </c>
      <c r="C19" s="7">
        <f t="shared" si="0"/>
        <v>0</v>
      </c>
      <c r="D19" s="7">
        <f t="shared" si="0"/>
        <v>0</v>
      </c>
      <c r="E19" s="7">
        <f t="shared" si="0"/>
        <v>0</v>
      </c>
      <c r="F19" s="7">
        <f t="shared" si="0"/>
        <v>10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ref="L19:Y22" si="1">+SUMIFS($M$2:$M$14,$J$2:$J$14,$A19,$G$2:$G$14,L$18)</f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ref="Z19:Z22" si="2">SUM(B19:Y19)</f>
        <v>10</v>
      </c>
    </row>
    <row r="20" spans="1:26" ht="14.25" customHeight="1">
      <c r="A20" s="7" t="s">
        <v>90</v>
      </c>
      <c r="B20" s="7">
        <f t="shared" si="0"/>
        <v>0</v>
      </c>
      <c r="C20" s="7">
        <f t="shared" si="0"/>
        <v>0</v>
      </c>
      <c r="D20" s="7">
        <f t="shared" si="0"/>
        <v>0</v>
      </c>
      <c r="E20" s="7">
        <f t="shared" si="0"/>
        <v>0</v>
      </c>
      <c r="F20" s="7">
        <f t="shared" si="0"/>
        <v>8</v>
      </c>
      <c r="G20" s="7">
        <f t="shared" si="0"/>
        <v>0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10</v>
      </c>
      <c r="P20" s="7">
        <f t="shared" si="1"/>
        <v>0</v>
      </c>
      <c r="Q20" s="7">
        <f t="shared" si="1"/>
        <v>0</v>
      </c>
      <c r="R20" s="7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7">
        <f t="shared" si="1"/>
        <v>0</v>
      </c>
      <c r="Z20" s="7">
        <f t="shared" si="2"/>
        <v>18</v>
      </c>
    </row>
    <row r="21" spans="1:26" ht="14.25" customHeight="1">
      <c r="A21" s="7" t="s">
        <v>139</v>
      </c>
      <c r="B21" s="7">
        <f t="shared" si="0"/>
        <v>0</v>
      </c>
      <c r="C21" s="7">
        <f t="shared" si="0"/>
        <v>0</v>
      </c>
      <c r="D21" s="7">
        <f t="shared" si="0"/>
        <v>0</v>
      </c>
      <c r="E21" s="7">
        <f t="shared" si="0"/>
        <v>0</v>
      </c>
      <c r="F21" s="7">
        <f t="shared" si="0"/>
        <v>8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20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0</v>
      </c>
      <c r="U21" s="7">
        <f t="shared" si="1"/>
        <v>0</v>
      </c>
      <c r="V21" s="7">
        <f t="shared" si="1"/>
        <v>0</v>
      </c>
      <c r="W21" s="7">
        <f t="shared" si="1"/>
        <v>0</v>
      </c>
      <c r="X21" s="7">
        <f t="shared" si="1"/>
        <v>0</v>
      </c>
      <c r="Y21" s="7">
        <f t="shared" si="1"/>
        <v>0</v>
      </c>
      <c r="Z21" s="7">
        <f t="shared" si="2"/>
        <v>28</v>
      </c>
    </row>
    <row r="22" spans="1:26" ht="14.25" customHeight="1">
      <c r="A22" s="7" t="s">
        <v>137</v>
      </c>
      <c r="B22" s="7">
        <f t="shared" si="0"/>
        <v>0</v>
      </c>
      <c r="C22" s="7">
        <f t="shared" si="0"/>
        <v>0</v>
      </c>
      <c r="D22" s="7">
        <f t="shared" si="0"/>
        <v>0</v>
      </c>
      <c r="E22" s="7">
        <f t="shared" si="0"/>
        <v>0</v>
      </c>
      <c r="F22" s="7">
        <f t="shared" si="0"/>
        <v>10</v>
      </c>
      <c r="G22" s="7">
        <f t="shared" si="0"/>
        <v>0</v>
      </c>
      <c r="H22" s="7">
        <f t="shared" si="0"/>
        <v>0</v>
      </c>
      <c r="I22" s="7">
        <f t="shared" si="0"/>
        <v>0</v>
      </c>
      <c r="J22" s="7">
        <f t="shared" si="0"/>
        <v>0</v>
      </c>
      <c r="K22" s="7">
        <f t="shared" si="0"/>
        <v>0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8</v>
      </c>
      <c r="P22" s="7">
        <f t="shared" si="1"/>
        <v>0</v>
      </c>
      <c r="Q22" s="7">
        <f t="shared" si="1"/>
        <v>0</v>
      </c>
      <c r="R22" s="7">
        <f t="shared" si="1"/>
        <v>0</v>
      </c>
      <c r="S22" s="7">
        <f t="shared" si="1"/>
        <v>0</v>
      </c>
      <c r="T22" s="7">
        <f t="shared" si="1"/>
        <v>0</v>
      </c>
      <c r="U22" s="7">
        <f t="shared" si="1"/>
        <v>0</v>
      </c>
      <c r="V22" s="7">
        <f t="shared" si="1"/>
        <v>0</v>
      </c>
      <c r="W22" s="7">
        <f t="shared" si="1"/>
        <v>0</v>
      </c>
      <c r="X22" s="7">
        <f t="shared" si="1"/>
        <v>0</v>
      </c>
      <c r="Y22" s="7">
        <f t="shared" si="1"/>
        <v>0</v>
      </c>
      <c r="Z22" s="7">
        <f t="shared" si="2"/>
        <v>18</v>
      </c>
    </row>
    <row r="23" spans="1:26" ht="14.25" customHeight="1">
      <c r="C23" s="44"/>
      <c r="K23" s="54"/>
      <c r="L23" s="54"/>
    </row>
    <row r="24" spans="1:26" ht="14.25" customHeight="1">
      <c r="C24" s="44"/>
      <c r="K24" s="54"/>
      <c r="L24" s="54"/>
    </row>
    <row r="25" spans="1:26" ht="14.25" customHeight="1">
      <c r="C25" s="44"/>
      <c r="K25" s="54"/>
      <c r="L25" s="54"/>
    </row>
    <row r="26" spans="1:26" ht="14.25" customHeight="1">
      <c r="C26" s="44"/>
      <c r="K26" s="54"/>
      <c r="L26" s="54"/>
    </row>
    <row r="27" spans="1:26" ht="14.25" customHeight="1">
      <c r="C27" s="44"/>
      <c r="K27" s="54"/>
      <c r="L27" s="54"/>
    </row>
    <row r="28" spans="1:26" ht="14.25" customHeight="1">
      <c r="C28" s="44"/>
      <c r="K28" s="54"/>
      <c r="L28" s="54"/>
    </row>
    <row r="29" spans="1:26" ht="14.25" customHeight="1">
      <c r="C29" s="44"/>
      <c r="K29" s="54"/>
      <c r="L29" s="54"/>
    </row>
    <row r="30" spans="1:26" ht="14.25" customHeight="1">
      <c r="C30" s="44"/>
      <c r="K30" s="54"/>
      <c r="L30" s="54"/>
    </row>
    <row r="31" spans="1:26" ht="14.25" customHeight="1">
      <c r="C31" s="44"/>
      <c r="K31" s="54"/>
      <c r="L31" s="54"/>
    </row>
    <row r="32" spans="1:26" ht="14.25" customHeight="1">
      <c r="C32" s="44"/>
      <c r="K32" s="54"/>
      <c r="L32" s="54"/>
    </row>
    <row r="33" spans="3:12" ht="14.25" customHeight="1">
      <c r="C33" s="44"/>
      <c r="K33" s="54"/>
      <c r="L33" s="54"/>
    </row>
    <row r="34" spans="3:12" ht="14.25" customHeight="1">
      <c r="C34" s="44"/>
      <c r="K34" s="54"/>
      <c r="L34" s="54"/>
    </row>
    <row r="35" spans="3:12" ht="14.25" customHeight="1">
      <c r="C35" s="44"/>
      <c r="K35" s="54"/>
      <c r="L35" s="54"/>
    </row>
    <row r="36" spans="3:12" ht="14.25" customHeight="1">
      <c r="C36" s="44"/>
      <c r="K36" s="54"/>
      <c r="L36" s="54"/>
    </row>
    <row r="37" spans="3:12" ht="14.25" customHeight="1">
      <c r="C37" s="44"/>
      <c r="K37" s="54"/>
      <c r="L37" s="54"/>
    </row>
    <row r="38" spans="3:12" ht="14.25" customHeight="1">
      <c r="C38" s="44"/>
      <c r="K38" s="54"/>
      <c r="L38" s="54"/>
    </row>
    <row r="39" spans="3:12" ht="14.25" customHeight="1">
      <c r="C39" s="44"/>
      <c r="K39" s="54"/>
      <c r="L39" s="54"/>
    </row>
    <row r="40" spans="3:12" ht="14.25" customHeight="1">
      <c r="C40" s="44"/>
      <c r="K40" s="54"/>
      <c r="L40" s="54"/>
    </row>
    <row r="41" spans="3:12" ht="14.25" customHeight="1">
      <c r="C41" s="44"/>
      <c r="K41" s="54"/>
      <c r="L41" s="54"/>
    </row>
    <row r="42" spans="3:12" ht="14.25" customHeight="1">
      <c r="C42" s="44"/>
      <c r="K42" s="54"/>
      <c r="L42" s="54"/>
    </row>
    <row r="43" spans="3:12" ht="14.25" customHeight="1">
      <c r="C43" s="44"/>
      <c r="K43" s="54"/>
      <c r="L43" s="54"/>
    </row>
    <row r="44" spans="3:12" ht="14.25" customHeight="1">
      <c r="C44" s="44"/>
      <c r="K44" s="54"/>
      <c r="L44" s="54"/>
    </row>
    <row r="45" spans="3:12" ht="14.25" customHeight="1">
      <c r="C45" s="44"/>
      <c r="K45" s="54"/>
      <c r="L45" s="54"/>
    </row>
    <row r="46" spans="3:12" ht="14.25" customHeight="1">
      <c r="C46" s="44"/>
      <c r="K46" s="54"/>
      <c r="L46" s="54"/>
    </row>
    <row r="47" spans="3:12" ht="14.25" customHeight="1">
      <c r="C47" s="44"/>
      <c r="K47" s="54"/>
      <c r="L47" s="54"/>
    </row>
    <row r="48" spans="3:12" ht="14.25" customHeight="1">
      <c r="C48" s="44"/>
      <c r="K48" s="54"/>
      <c r="L48" s="54"/>
    </row>
    <row r="49" spans="3:12" ht="14.25" customHeight="1">
      <c r="C49" s="44"/>
      <c r="K49" s="54"/>
      <c r="L49" s="54"/>
    </row>
    <row r="50" spans="3:12" ht="14.25" customHeight="1">
      <c r="C50" s="44"/>
      <c r="K50" s="54"/>
      <c r="L50" s="54"/>
    </row>
    <row r="51" spans="3:12" ht="14.25" customHeight="1">
      <c r="C51" s="44"/>
      <c r="K51" s="54"/>
      <c r="L51" s="54"/>
    </row>
    <row r="52" spans="3:12" ht="14.25" customHeight="1">
      <c r="C52" s="44"/>
      <c r="K52" s="54"/>
      <c r="L52" s="54"/>
    </row>
    <row r="53" spans="3:12" ht="14.25" customHeight="1">
      <c r="C53" s="44"/>
      <c r="K53" s="54"/>
      <c r="L53" s="54"/>
    </row>
    <row r="54" spans="3:12" ht="14.25" customHeight="1">
      <c r="C54" s="44"/>
      <c r="K54" s="54"/>
      <c r="L54" s="54"/>
    </row>
    <row r="55" spans="3:12" ht="14.25" customHeight="1">
      <c r="C55" s="44"/>
      <c r="K55" s="54"/>
      <c r="L55" s="54"/>
    </row>
    <row r="56" spans="3:12" ht="14.25" customHeight="1">
      <c r="C56" s="44"/>
      <c r="K56" s="54"/>
      <c r="L56" s="54"/>
    </row>
    <row r="57" spans="3:12" ht="14.25" customHeight="1">
      <c r="C57" s="44"/>
      <c r="K57" s="54"/>
      <c r="L57" s="54"/>
    </row>
    <row r="58" spans="3:12" ht="14.25" customHeight="1">
      <c r="C58" s="44"/>
      <c r="K58" s="54"/>
      <c r="L58" s="54"/>
    </row>
    <row r="59" spans="3:12" ht="14.25" customHeight="1">
      <c r="C59" s="44"/>
      <c r="K59" s="54"/>
      <c r="L59" s="54"/>
    </row>
    <row r="60" spans="3:12" ht="14.25" customHeight="1">
      <c r="C60" s="44"/>
      <c r="K60" s="54"/>
      <c r="L60" s="54"/>
    </row>
    <row r="61" spans="3:12" ht="14.25" customHeight="1">
      <c r="C61" s="44"/>
      <c r="K61" s="54"/>
      <c r="L61" s="54"/>
    </row>
    <row r="62" spans="3:12" ht="14.25" customHeight="1">
      <c r="C62" s="44"/>
      <c r="K62" s="54"/>
      <c r="L62" s="54"/>
    </row>
    <row r="63" spans="3:12" ht="14.25" customHeight="1">
      <c r="C63" s="44"/>
      <c r="K63" s="54"/>
      <c r="L63" s="54"/>
    </row>
    <row r="64" spans="3:12" ht="14.25" customHeight="1">
      <c r="C64" s="44"/>
      <c r="K64" s="54"/>
      <c r="L64" s="54"/>
    </row>
    <row r="65" spans="3:12" ht="14.25" customHeight="1">
      <c r="C65" s="44"/>
      <c r="K65" s="54"/>
      <c r="L65" s="54"/>
    </row>
    <row r="66" spans="3:12" ht="14.25" customHeight="1">
      <c r="C66" s="44"/>
      <c r="K66" s="54"/>
      <c r="L66" s="54"/>
    </row>
    <row r="67" spans="3:12" ht="14.25" customHeight="1">
      <c r="C67" s="44"/>
      <c r="K67" s="54"/>
      <c r="L67" s="54"/>
    </row>
    <row r="68" spans="3:12" ht="14.25" customHeight="1">
      <c r="C68" s="44"/>
      <c r="K68" s="54"/>
      <c r="L68" s="54"/>
    </row>
    <row r="69" spans="3:12" ht="14.25" customHeight="1">
      <c r="C69" s="44"/>
      <c r="K69" s="54"/>
      <c r="L69" s="54"/>
    </row>
    <row r="70" spans="3:12" ht="14.25" customHeight="1">
      <c r="C70" s="44"/>
      <c r="K70" s="54"/>
      <c r="L70" s="54"/>
    </row>
    <row r="71" spans="3:12" ht="14.25" customHeight="1">
      <c r="C71" s="44"/>
      <c r="K71" s="54"/>
      <c r="L71" s="54"/>
    </row>
    <row r="72" spans="3:12" ht="14.25" customHeight="1">
      <c r="C72" s="44"/>
      <c r="K72" s="54"/>
      <c r="L72" s="54"/>
    </row>
    <row r="73" spans="3:12" ht="14.25" customHeight="1">
      <c r="C73" s="44"/>
      <c r="K73" s="54"/>
      <c r="L73" s="54"/>
    </row>
    <row r="74" spans="3:12" ht="14.25" customHeight="1">
      <c r="C74" s="44"/>
      <c r="K74" s="54"/>
      <c r="L74" s="54"/>
    </row>
    <row r="75" spans="3:12" ht="14.25" customHeight="1">
      <c r="C75" s="44"/>
      <c r="K75" s="54"/>
      <c r="L75" s="54"/>
    </row>
    <row r="76" spans="3:12" ht="14.25" customHeight="1">
      <c r="C76" s="44"/>
      <c r="K76" s="54"/>
      <c r="L76" s="54"/>
    </row>
    <row r="77" spans="3:12" ht="14.25" customHeight="1">
      <c r="C77" s="44"/>
      <c r="K77" s="54"/>
      <c r="L77" s="54"/>
    </row>
    <row r="78" spans="3:12" ht="14.25" customHeight="1">
      <c r="C78" s="44"/>
      <c r="K78" s="54"/>
      <c r="L78" s="54"/>
    </row>
    <row r="79" spans="3:12" ht="14.25" customHeight="1">
      <c r="C79" s="44"/>
      <c r="K79" s="54"/>
      <c r="L79" s="54"/>
    </row>
    <row r="80" spans="3:12" ht="14.25" customHeight="1">
      <c r="C80" s="44"/>
      <c r="K80" s="54"/>
      <c r="L80" s="54"/>
    </row>
    <row r="81" spans="3:12" ht="14.25" customHeight="1">
      <c r="C81" s="44"/>
      <c r="K81" s="54"/>
      <c r="L81" s="54"/>
    </row>
    <row r="82" spans="3:12" ht="14.25" customHeight="1">
      <c r="C82" s="44"/>
      <c r="K82" s="54"/>
      <c r="L82" s="54"/>
    </row>
    <row r="83" spans="3:12" ht="14.25" customHeight="1">
      <c r="C83" s="44"/>
      <c r="K83" s="54"/>
      <c r="L83" s="54"/>
    </row>
    <row r="84" spans="3:12" ht="14.25" customHeight="1">
      <c r="C84" s="44"/>
      <c r="K84" s="54"/>
      <c r="L84" s="54"/>
    </row>
    <row r="85" spans="3:12" ht="14.25" customHeight="1">
      <c r="C85" s="44"/>
      <c r="K85" s="54"/>
      <c r="L85" s="54"/>
    </row>
    <row r="86" spans="3:12" ht="14.25" customHeight="1">
      <c r="C86" s="44"/>
      <c r="K86" s="54"/>
      <c r="L86" s="54"/>
    </row>
    <row r="87" spans="3:12" ht="14.25" customHeight="1">
      <c r="C87" s="44"/>
      <c r="K87" s="54"/>
      <c r="L87" s="54"/>
    </row>
    <row r="88" spans="3:12" ht="14.25" customHeight="1">
      <c r="C88" s="44"/>
      <c r="K88" s="54"/>
      <c r="L88" s="54"/>
    </row>
    <row r="89" spans="3:12" ht="14.25" customHeight="1">
      <c r="C89" s="44"/>
      <c r="K89" s="54"/>
      <c r="L89" s="54"/>
    </row>
    <row r="90" spans="3:12" ht="14.25" customHeight="1">
      <c r="C90" s="44"/>
      <c r="K90" s="54"/>
      <c r="L90" s="54"/>
    </row>
    <row r="91" spans="3:12" ht="14.25" customHeight="1">
      <c r="C91" s="44"/>
      <c r="K91" s="54"/>
      <c r="L91" s="54"/>
    </row>
    <row r="92" spans="3:12" ht="14.25" customHeight="1">
      <c r="C92" s="44"/>
      <c r="K92" s="54"/>
      <c r="L92" s="54"/>
    </row>
    <row r="93" spans="3:12" ht="14.25" customHeight="1">
      <c r="C93" s="44"/>
      <c r="K93" s="54"/>
      <c r="L93" s="54"/>
    </row>
    <row r="94" spans="3:12" ht="14.25" customHeight="1">
      <c r="C94" s="44"/>
      <c r="K94" s="54"/>
      <c r="L94" s="54"/>
    </row>
    <row r="95" spans="3:12" ht="14.25" customHeight="1">
      <c r="C95" s="44"/>
      <c r="K95" s="54"/>
      <c r="L95" s="54"/>
    </row>
    <row r="96" spans="3:12" ht="14.25" customHeight="1">
      <c r="C96" s="44"/>
      <c r="K96" s="54"/>
      <c r="L96" s="54"/>
    </row>
    <row r="97" spans="3:12" ht="14.25" customHeight="1">
      <c r="C97" s="44"/>
      <c r="K97" s="54"/>
      <c r="L97" s="54"/>
    </row>
    <row r="98" spans="3:12" ht="14.25" customHeight="1">
      <c r="C98" s="44"/>
      <c r="K98" s="54"/>
      <c r="L98" s="54"/>
    </row>
    <row r="99" spans="3:12" ht="14.25" customHeight="1">
      <c r="C99" s="44"/>
      <c r="K99" s="54"/>
      <c r="L99" s="54"/>
    </row>
    <row r="100" spans="3:12" ht="14.25" customHeight="1">
      <c r="C100" s="44"/>
      <c r="K100" s="54"/>
      <c r="L100" s="54"/>
    </row>
    <row r="101" spans="3:12" ht="14.25" customHeight="1">
      <c r="C101" s="44"/>
      <c r="K101" s="54"/>
      <c r="L101" s="54"/>
    </row>
    <row r="102" spans="3:12" ht="14.25" customHeight="1">
      <c r="C102" s="44"/>
      <c r="K102" s="54"/>
      <c r="L102" s="54"/>
    </row>
    <row r="103" spans="3:12" ht="14.25" customHeight="1">
      <c r="C103" s="44"/>
      <c r="K103" s="54"/>
      <c r="L103" s="54"/>
    </row>
    <row r="104" spans="3:12" ht="14.25" customHeight="1">
      <c r="C104" s="44"/>
      <c r="K104" s="54"/>
      <c r="L104" s="54"/>
    </row>
    <row r="105" spans="3:12" ht="14.25" customHeight="1">
      <c r="C105" s="44"/>
      <c r="K105" s="54"/>
      <c r="L105" s="54"/>
    </row>
    <row r="106" spans="3:12" ht="14.25" customHeight="1">
      <c r="C106" s="44"/>
      <c r="K106" s="54"/>
      <c r="L106" s="54"/>
    </row>
    <row r="107" spans="3:12" ht="14.25" customHeight="1">
      <c r="C107" s="44"/>
      <c r="K107" s="54"/>
      <c r="L107" s="54"/>
    </row>
    <row r="108" spans="3:12" ht="14.25" customHeight="1">
      <c r="C108" s="44"/>
      <c r="K108" s="54"/>
      <c r="L108" s="54"/>
    </row>
    <row r="109" spans="3:12" ht="14.25" customHeight="1">
      <c r="C109" s="44"/>
      <c r="K109" s="54"/>
      <c r="L109" s="54"/>
    </row>
    <row r="110" spans="3:12" ht="14.25" customHeight="1">
      <c r="C110" s="44"/>
      <c r="K110" s="54"/>
      <c r="L110" s="54"/>
    </row>
    <row r="111" spans="3:12" ht="14.25" customHeight="1">
      <c r="C111" s="44"/>
      <c r="K111" s="54"/>
      <c r="L111" s="54"/>
    </row>
    <row r="112" spans="3:12" ht="14.25" customHeight="1">
      <c r="C112" s="44"/>
      <c r="K112" s="54"/>
      <c r="L112" s="54"/>
    </row>
    <row r="113" spans="3:12" ht="14.25" customHeight="1">
      <c r="C113" s="44"/>
      <c r="K113" s="54"/>
      <c r="L113" s="54"/>
    </row>
    <row r="114" spans="3:12" ht="14.25" customHeight="1">
      <c r="C114" s="44"/>
      <c r="K114" s="54"/>
      <c r="L114" s="54"/>
    </row>
    <row r="115" spans="3:12" ht="14.25" customHeight="1">
      <c r="C115" s="44"/>
      <c r="K115" s="54"/>
      <c r="L115" s="54"/>
    </row>
    <row r="116" spans="3:12" ht="14.25" customHeight="1">
      <c r="C116" s="44"/>
      <c r="K116" s="54"/>
      <c r="L116" s="54"/>
    </row>
    <row r="117" spans="3:12" ht="14.25" customHeight="1">
      <c r="C117" s="44"/>
      <c r="K117" s="54"/>
      <c r="L117" s="54"/>
    </row>
    <row r="118" spans="3:12" ht="14.25" customHeight="1">
      <c r="C118" s="44"/>
      <c r="K118" s="54"/>
      <c r="L118" s="54"/>
    </row>
    <row r="119" spans="3:12" ht="14.25" customHeight="1">
      <c r="C119" s="44"/>
      <c r="K119" s="54"/>
      <c r="L119" s="54"/>
    </row>
    <row r="120" spans="3:12" ht="14.25" customHeight="1">
      <c r="C120" s="44"/>
      <c r="K120" s="54"/>
      <c r="L120" s="54"/>
    </row>
    <row r="121" spans="3:12" ht="14.25" customHeight="1">
      <c r="C121" s="44"/>
      <c r="K121" s="54"/>
      <c r="L121" s="54"/>
    </row>
    <row r="122" spans="3:12" ht="14.25" customHeight="1">
      <c r="C122" s="44"/>
      <c r="K122" s="54"/>
      <c r="L122" s="54"/>
    </row>
    <row r="123" spans="3:12" ht="14.25" customHeight="1">
      <c r="C123" s="44"/>
      <c r="K123" s="54"/>
      <c r="L123" s="54"/>
    </row>
    <row r="124" spans="3:12" ht="14.25" customHeight="1">
      <c r="C124" s="44"/>
      <c r="K124" s="54"/>
      <c r="L124" s="54"/>
    </row>
    <row r="125" spans="3:12" ht="14.25" customHeight="1">
      <c r="C125" s="44"/>
      <c r="K125" s="54"/>
      <c r="L125" s="54"/>
    </row>
    <row r="126" spans="3:12" ht="14.25" customHeight="1">
      <c r="C126" s="44"/>
      <c r="K126" s="54"/>
      <c r="L126" s="54"/>
    </row>
    <row r="127" spans="3:12" ht="14.25" customHeight="1">
      <c r="C127" s="44"/>
      <c r="K127" s="54"/>
      <c r="L127" s="54"/>
    </row>
    <row r="128" spans="3:12" ht="14.25" customHeight="1">
      <c r="C128" s="44"/>
      <c r="K128" s="54"/>
      <c r="L128" s="54"/>
    </row>
    <row r="129" spans="3:12" ht="14.25" customHeight="1">
      <c r="C129" s="44"/>
      <c r="K129" s="54"/>
      <c r="L129" s="54"/>
    </row>
    <row r="130" spans="3:12" ht="14.25" customHeight="1">
      <c r="C130" s="44"/>
      <c r="K130" s="54"/>
      <c r="L130" s="54"/>
    </row>
    <row r="131" spans="3:12" ht="14.25" customHeight="1">
      <c r="C131" s="44"/>
      <c r="K131" s="54"/>
      <c r="L131" s="54"/>
    </row>
    <row r="132" spans="3:12" ht="14.25" customHeight="1">
      <c r="C132" s="44"/>
      <c r="K132" s="54"/>
      <c r="L132" s="54"/>
    </row>
    <row r="133" spans="3:12" ht="14.25" customHeight="1">
      <c r="C133" s="44"/>
      <c r="K133" s="54"/>
      <c r="L133" s="54"/>
    </row>
    <row r="134" spans="3:12" ht="14.25" customHeight="1">
      <c r="C134" s="44"/>
      <c r="K134" s="54"/>
      <c r="L134" s="54"/>
    </row>
    <row r="135" spans="3:12" ht="14.25" customHeight="1">
      <c r="C135" s="44"/>
      <c r="K135" s="54"/>
      <c r="L135" s="54"/>
    </row>
    <row r="136" spans="3:12" ht="14.25" customHeight="1">
      <c r="C136" s="44"/>
      <c r="K136" s="54"/>
      <c r="L136" s="54"/>
    </row>
    <row r="137" spans="3:12" ht="14.25" customHeight="1">
      <c r="C137" s="44"/>
      <c r="K137" s="54"/>
      <c r="L137" s="54"/>
    </row>
    <row r="138" spans="3:12" ht="14.25" customHeight="1">
      <c r="C138" s="44"/>
      <c r="K138" s="54"/>
      <c r="L138" s="54"/>
    </row>
    <row r="139" spans="3:12" ht="14.25" customHeight="1">
      <c r="C139" s="44"/>
      <c r="K139" s="54"/>
      <c r="L139" s="54"/>
    </row>
    <row r="140" spans="3:12" ht="14.25" customHeight="1">
      <c r="C140" s="44"/>
      <c r="K140" s="54"/>
      <c r="L140" s="54"/>
    </row>
    <row r="141" spans="3:12" ht="14.25" customHeight="1">
      <c r="C141" s="44"/>
      <c r="K141" s="54"/>
      <c r="L141" s="54"/>
    </row>
    <row r="142" spans="3:12" ht="14.25" customHeight="1">
      <c r="C142" s="44"/>
      <c r="K142" s="54"/>
      <c r="L142" s="54"/>
    </row>
    <row r="143" spans="3:12" ht="14.25" customHeight="1">
      <c r="C143" s="44"/>
      <c r="K143" s="54"/>
      <c r="L143" s="54"/>
    </row>
    <row r="144" spans="3:12" ht="14.25" customHeight="1">
      <c r="C144" s="44"/>
      <c r="K144" s="54"/>
      <c r="L144" s="54"/>
    </row>
    <row r="145" spans="3:12" ht="14.25" customHeight="1">
      <c r="C145" s="44"/>
      <c r="K145" s="54"/>
      <c r="L145" s="54"/>
    </row>
    <row r="146" spans="3:12" ht="14.25" customHeight="1">
      <c r="C146" s="44"/>
      <c r="K146" s="54"/>
      <c r="L146" s="54"/>
    </row>
    <row r="147" spans="3:12" ht="14.25" customHeight="1">
      <c r="C147" s="44"/>
      <c r="K147" s="54"/>
      <c r="L147" s="54"/>
    </row>
    <row r="148" spans="3:12" ht="14.25" customHeight="1">
      <c r="C148" s="44"/>
      <c r="K148" s="54"/>
      <c r="L148" s="54"/>
    </row>
    <row r="149" spans="3:12" ht="14.25" customHeight="1">
      <c r="C149" s="44"/>
      <c r="K149" s="54"/>
      <c r="L149" s="54"/>
    </row>
    <row r="150" spans="3:12" ht="14.25" customHeight="1">
      <c r="C150" s="44"/>
      <c r="K150" s="54"/>
      <c r="L150" s="54"/>
    </row>
    <row r="151" spans="3:12" ht="14.25" customHeight="1">
      <c r="C151" s="44"/>
      <c r="K151" s="54"/>
      <c r="L151" s="54"/>
    </row>
    <row r="152" spans="3:12" ht="14.25" customHeight="1">
      <c r="C152" s="44"/>
      <c r="K152" s="54"/>
      <c r="L152" s="54"/>
    </row>
    <row r="153" spans="3:12" ht="14.25" customHeight="1">
      <c r="C153" s="44"/>
      <c r="K153" s="54"/>
      <c r="L153" s="54"/>
    </row>
    <row r="154" spans="3:12" ht="14.25" customHeight="1">
      <c r="C154" s="44"/>
      <c r="K154" s="54"/>
      <c r="L154" s="54"/>
    </row>
    <row r="155" spans="3:12" ht="14.25" customHeight="1">
      <c r="C155" s="44"/>
      <c r="K155" s="54"/>
      <c r="L155" s="54"/>
    </row>
    <row r="156" spans="3:12" ht="14.25" customHeight="1">
      <c r="C156" s="44"/>
      <c r="K156" s="54"/>
      <c r="L156" s="54"/>
    </row>
    <row r="157" spans="3:12" ht="14.25" customHeight="1">
      <c r="C157" s="44"/>
      <c r="K157" s="54"/>
      <c r="L157" s="54"/>
    </row>
    <row r="158" spans="3:12" ht="14.25" customHeight="1">
      <c r="C158" s="44"/>
      <c r="K158" s="54"/>
      <c r="L158" s="54"/>
    </row>
    <row r="159" spans="3:12" ht="14.25" customHeight="1">
      <c r="C159" s="44"/>
      <c r="K159" s="54"/>
      <c r="L159" s="54"/>
    </row>
    <row r="160" spans="3:12" ht="14.25" customHeight="1">
      <c r="C160" s="44"/>
      <c r="K160" s="54"/>
      <c r="L160" s="54"/>
    </row>
    <row r="161" spans="3:12" ht="14.25" customHeight="1">
      <c r="C161" s="44"/>
      <c r="K161" s="54"/>
      <c r="L161" s="54"/>
    </row>
    <row r="162" spans="3:12" ht="14.25" customHeight="1">
      <c r="C162" s="44"/>
      <c r="K162" s="54"/>
      <c r="L162" s="54"/>
    </row>
    <row r="163" spans="3:12" ht="14.25" customHeight="1">
      <c r="C163" s="44"/>
      <c r="K163" s="54"/>
      <c r="L163" s="54"/>
    </row>
    <row r="164" spans="3:12" ht="14.25" customHeight="1">
      <c r="C164" s="44"/>
      <c r="K164" s="54"/>
      <c r="L164" s="54"/>
    </row>
    <row r="165" spans="3:12" ht="14.25" customHeight="1">
      <c r="C165" s="44"/>
      <c r="K165" s="54"/>
      <c r="L165" s="54"/>
    </row>
    <row r="166" spans="3:12" ht="14.25" customHeight="1">
      <c r="C166" s="44"/>
      <c r="K166" s="54"/>
      <c r="L166" s="54"/>
    </row>
    <row r="167" spans="3:12" ht="14.25" customHeight="1">
      <c r="C167" s="44"/>
      <c r="K167" s="54"/>
      <c r="L167" s="54"/>
    </row>
    <row r="168" spans="3:12" ht="14.25" customHeight="1">
      <c r="C168" s="44"/>
      <c r="K168" s="54"/>
      <c r="L168" s="54"/>
    </row>
    <row r="169" spans="3:12" ht="14.25" customHeight="1">
      <c r="C169" s="44"/>
      <c r="K169" s="54"/>
      <c r="L169" s="54"/>
    </row>
    <row r="170" spans="3:12" ht="14.25" customHeight="1">
      <c r="C170" s="44"/>
      <c r="K170" s="54"/>
      <c r="L170" s="54"/>
    </row>
    <row r="171" spans="3:12" ht="14.25" customHeight="1">
      <c r="C171" s="44"/>
      <c r="K171" s="54"/>
      <c r="L171" s="54"/>
    </row>
    <row r="172" spans="3:12" ht="14.25" customHeight="1">
      <c r="C172" s="44"/>
      <c r="K172" s="54"/>
      <c r="L172" s="54"/>
    </row>
    <row r="173" spans="3:12" ht="14.25" customHeight="1">
      <c r="C173" s="44"/>
      <c r="K173" s="54"/>
      <c r="L173" s="54"/>
    </row>
    <row r="174" spans="3:12" ht="14.25" customHeight="1">
      <c r="C174" s="44"/>
      <c r="K174" s="54"/>
      <c r="L174" s="54"/>
    </row>
    <row r="175" spans="3:12" ht="14.25" customHeight="1">
      <c r="C175" s="44"/>
      <c r="K175" s="54"/>
      <c r="L175" s="54"/>
    </row>
    <row r="176" spans="3:12" ht="14.25" customHeight="1">
      <c r="C176" s="44"/>
      <c r="K176" s="54"/>
      <c r="L176" s="54"/>
    </row>
    <row r="177" spans="3:12" ht="14.25" customHeight="1">
      <c r="C177" s="44"/>
      <c r="K177" s="54"/>
      <c r="L177" s="54"/>
    </row>
    <row r="178" spans="3:12" ht="14.25" customHeight="1">
      <c r="C178" s="44"/>
      <c r="K178" s="54"/>
      <c r="L178" s="54"/>
    </row>
    <row r="179" spans="3:12" ht="14.25" customHeight="1">
      <c r="C179" s="44"/>
      <c r="K179" s="54"/>
      <c r="L179" s="54"/>
    </row>
    <row r="180" spans="3:12" ht="14.25" customHeight="1">
      <c r="C180" s="44"/>
      <c r="K180" s="54"/>
      <c r="L180" s="54"/>
    </row>
    <row r="181" spans="3:12" ht="14.25" customHeight="1">
      <c r="C181" s="44"/>
      <c r="K181" s="54"/>
      <c r="L181" s="54"/>
    </row>
    <row r="182" spans="3:12" ht="14.25" customHeight="1">
      <c r="C182" s="44"/>
      <c r="K182" s="54"/>
      <c r="L182" s="54"/>
    </row>
    <row r="183" spans="3:12" ht="14.25" customHeight="1">
      <c r="C183" s="44"/>
      <c r="K183" s="54"/>
      <c r="L183" s="54"/>
    </row>
    <row r="184" spans="3:12" ht="14.25" customHeight="1">
      <c r="C184" s="44"/>
      <c r="K184" s="54"/>
      <c r="L184" s="54"/>
    </row>
    <row r="185" spans="3:12" ht="14.25" customHeight="1">
      <c r="C185" s="44"/>
      <c r="K185" s="54"/>
      <c r="L185" s="54"/>
    </row>
    <row r="186" spans="3:12" ht="14.25" customHeight="1">
      <c r="C186" s="44"/>
      <c r="K186" s="54"/>
      <c r="L186" s="54"/>
    </row>
    <row r="187" spans="3:12" ht="14.25" customHeight="1">
      <c r="C187" s="44"/>
      <c r="K187" s="54"/>
      <c r="L187" s="54"/>
    </row>
    <row r="188" spans="3:12" ht="14.25" customHeight="1">
      <c r="C188" s="44"/>
      <c r="K188" s="54"/>
      <c r="L188" s="54"/>
    </row>
    <row r="189" spans="3:12" ht="14.25" customHeight="1">
      <c r="C189" s="44"/>
      <c r="K189" s="54"/>
      <c r="L189" s="54"/>
    </row>
    <row r="190" spans="3:12" ht="14.25" customHeight="1">
      <c r="C190" s="44"/>
      <c r="K190" s="54"/>
      <c r="L190" s="54"/>
    </row>
    <row r="191" spans="3:12" ht="14.25" customHeight="1">
      <c r="C191" s="44"/>
      <c r="K191" s="54"/>
      <c r="L191" s="54"/>
    </row>
    <row r="192" spans="3:12" ht="14.25" customHeight="1">
      <c r="C192" s="44"/>
      <c r="K192" s="54"/>
      <c r="L192" s="54"/>
    </row>
    <row r="193" spans="3:12" ht="14.25" customHeight="1">
      <c r="C193" s="44"/>
      <c r="K193" s="54"/>
      <c r="L193" s="54"/>
    </row>
    <row r="194" spans="3:12" ht="14.25" customHeight="1">
      <c r="C194" s="44"/>
      <c r="K194" s="54"/>
      <c r="L194" s="54"/>
    </row>
    <row r="195" spans="3:12" ht="14.25" customHeight="1">
      <c r="C195" s="44"/>
      <c r="K195" s="54"/>
      <c r="L195" s="54"/>
    </row>
    <row r="196" spans="3:12" ht="14.25" customHeight="1">
      <c r="C196" s="44"/>
      <c r="K196" s="54"/>
      <c r="L196" s="54"/>
    </row>
    <row r="197" spans="3:12" ht="14.25" customHeight="1">
      <c r="C197" s="44"/>
      <c r="K197" s="54"/>
      <c r="L197" s="54"/>
    </row>
    <row r="198" spans="3:12" ht="14.25" customHeight="1">
      <c r="C198" s="44"/>
      <c r="K198" s="54"/>
      <c r="L198" s="54"/>
    </row>
    <row r="199" spans="3:12" ht="14.25" customHeight="1">
      <c r="C199" s="44"/>
      <c r="K199" s="54"/>
      <c r="L199" s="54"/>
    </row>
    <row r="200" spans="3:12" ht="14.25" customHeight="1">
      <c r="C200" s="44"/>
      <c r="K200" s="54"/>
      <c r="L200" s="54"/>
    </row>
    <row r="201" spans="3:12" ht="14.25" customHeight="1">
      <c r="C201" s="44"/>
      <c r="K201" s="54"/>
      <c r="L201" s="54"/>
    </row>
    <row r="202" spans="3:12" ht="14.25" customHeight="1">
      <c r="C202" s="44"/>
      <c r="K202" s="54"/>
      <c r="L202" s="54"/>
    </row>
    <row r="203" spans="3:12" ht="14.25" customHeight="1">
      <c r="C203" s="44"/>
      <c r="K203" s="54"/>
      <c r="L203" s="54"/>
    </row>
    <row r="204" spans="3:12" ht="14.25" customHeight="1">
      <c r="C204" s="44"/>
      <c r="K204" s="54"/>
      <c r="L204" s="54"/>
    </row>
    <row r="205" spans="3:12" ht="14.25" customHeight="1">
      <c r="C205" s="44"/>
      <c r="K205" s="54"/>
      <c r="L205" s="54"/>
    </row>
    <row r="206" spans="3:12" ht="14.25" customHeight="1">
      <c r="C206" s="44"/>
      <c r="K206" s="54"/>
      <c r="L206" s="54"/>
    </row>
    <row r="207" spans="3:12" ht="14.25" customHeight="1">
      <c r="C207" s="44"/>
      <c r="K207" s="54"/>
      <c r="L207" s="54"/>
    </row>
    <row r="208" spans="3:12" ht="14.25" customHeight="1">
      <c r="C208" s="44"/>
      <c r="K208" s="54"/>
      <c r="L208" s="54"/>
    </row>
    <row r="209" spans="3:12" ht="14.25" customHeight="1">
      <c r="C209" s="44"/>
      <c r="K209" s="54"/>
      <c r="L209" s="54"/>
    </row>
    <row r="210" spans="3:12" ht="14.25" customHeight="1">
      <c r="C210" s="44"/>
      <c r="K210" s="54"/>
      <c r="L210" s="54"/>
    </row>
    <row r="211" spans="3:12" ht="14.25" customHeight="1">
      <c r="C211" s="44"/>
      <c r="K211" s="54"/>
      <c r="L211" s="54"/>
    </row>
    <row r="212" spans="3:12" ht="14.25" customHeight="1">
      <c r="C212" s="44"/>
      <c r="K212" s="54"/>
      <c r="L212" s="54"/>
    </row>
    <row r="213" spans="3:12" ht="14.25" customHeight="1">
      <c r="C213" s="44"/>
      <c r="K213" s="54"/>
      <c r="L213" s="54"/>
    </row>
    <row r="214" spans="3:12" ht="14.25" customHeight="1">
      <c r="C214" s="44"/>
      <c r="K214" s="54"/>
      <c r="L214" s="54"/>
    </row>
    <row r="215" spans="3:12" ht="14.25" customHeight="1">
      <c r="C215" s="44"/>
      <c r="K215" s="54"/>
      <c r="L215" s="54"/>
    </row>
    <row r="216" spans="3:12" ht="14.25" customHeight="1">
      <c r="C216" s="44"/>
      <c r="K216" s="54"/>
      <c r="L216" s="54"/>
    </row>
    <row r="217" spans="3:12" ht="14.25" customHeight="1">
      <c r="C217" s="44"/>
      <c r="K217" s="54"/>
      <c r="L217" s="54"/>
    </row>
    <row r="218" spans="3:12" ht="14.25" customHeight="1">
      <c r="C218" s="44"/>
      <c r="K218" s="54"/>
      <c r="L218" s="54"/>
    </row>
    <row r="219" spans="3:12" ht="14.25" customHeight="1">
      <c r="C219" s="44"/>
      <c r="K219" s="54"/>
      <c r="L219" s="54"/>
    </row>
    <row r="220" spans="3:12" ht="14.25" customHeight="1">
      <c r="C220" s="44"/>
      <c r="K220" s="54"/>
      <c r="L220" s="54"/>
    </row>
    <row r="221" spans="3:12" ht="14.25" customHeight="1">
      <c r="C221" s="44"/>
      <c r="K221" s="54"/>
      <c r="L221" s="54"/>
    </row>
    <row r="222" spans="3:12" ht="14.25" customHeight="1">
      <c r="C222" s="44"/>
      <c r="K222" s="54"/>
      <c r="L222" s="54"/>
    </row>
    <row r="223" spans="3:12" ht="15.75" customHeight="1"/>
    <row r="224" spans="3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sortState xmlns:xlrd2="http://schemas.microsoft.com/office/spreadsheetml/2017/richdata2" ref="C3:V14">
    <sortCondition ref="J3:J14"/>
    <sortCondition ref="K3:K14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44"/>
  <sheetViews>
    <sheetView workbookViewId="0">
      <pane ySplit="1" topLeftCell="A155" activePane="bottomLeft" state="frozen"/>
      <selection pane="bottomLeft" activeCell="B101" sqref="B101:L101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50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45" t="s">
        <v>691</v>
      </c>
      <c r="B1" s="46" t="s">
        <v>674</v>
      </c>
      <c r="C1" s="47" t="s">
        <v>675</v>
      </c>
      <c r="D1" s="45" t="s">
        <v>676</v>
      </c>
      <c r="E1" s="148" t="s">
        <v>677</v>
      </c>
      <c r="F1" s="45" t="s">
        <v>1</v>
      </c>
      <c r="G1" s="45" t="s">
        <v>3</v>
      </c>
      <c r="H1" s="45" t="s">
        <v>678</v>
      </c>
      <c r="I1" s="45" t="s">
        <v>2</v>
      </c>
      <c r="J1" s="45" t="s">
        <v>5</v>
      </c>
      <c r="K1" s="45" t="s">
        <v>679</v>
      </c>
      <c r="L1" s="45" t="s">
        <v>680</v>
      </c>
    </row>
    <row r="2" spans="1:12" ht="14.25" customHeight="1">
      <c r="A2" s="49" t="s">
        <v>691</v>
      </c>
      <c r="B2" s="52">
        <v>10</v>
      </c>
      <c r="C2" s="52">
        <v>13.09</v>
      </c>
      <c r="D2" s="52">
        <v>4</v>
      </c>
      <c r="E2" s="77">
        <v>743</v>
      </c>
      <c r="F2" s="12" t="str">
        <f>+VLOOKUP(E2,Participants!$A$1:$F$798,2,FALSE)</f>
        <v>Quentin Peterson</v>
      </c>
      <c r="G2" s="12" t="str">
        <f>+VLOOKUP(E2,Participants!$A$1:$F$798,4,FALSE)</f>
        <v>KIL</v>
      </c>
      <c r="H2" s="12" t="str">
        <f>+VLOOKUP(E2,Participants!$A$1:$F$798,5,FALSE)</f>
        <v>M</v>
      </c>
      <c r="I2" s="12">
        <f>+VLOOKUP(E2,Participants!$A$1:$F$798,3,FALSE)</f>
        <v>6</v>
      </c>
      <c r="J2" s="12" t="str">
        <f>+VLOOKUP(E2,Participants!$A$1:$G$798,7,FALSE)</f>
        <v>JV BOYS</v>
      </c>
      <c r="K2" s="12">
        <v>1</v>
      </c>
      <c r="L2" s="153">
        <v>10</v>
      </c>
    </row>
    <row r="3" spans="1:12" ht="14.25" customHeight="1">
      <c r="A3" s="49" t="s">
        <v>691</v>
      </c>
      <c r="B3" s="50">
        <v>9</v>
      </c>
      <c r="C3" s="50">
        <v>14.36</v>
      </c>
      <c r="D3" s="50">
        <v>4</v>
      </c>
      <c r="E3" s="71">
        <v>752</v>
      </c>
      <c r="F3" s="51" t="str">
        <f>+VLOOKUP(E3,Participants!$A$1:$F$798,2,FALSE)</f>
        <v>Jack Croft</v>
      </c>
      <c r="G3" s="51" t="str">
        <f>+VLOOKUP(E3,Participants!$A$1:$F$798,4,FALSE)</f>
        <v>KIL</v>
      </c>
      <c r="H3" s="51" t="str">
        <f>+VLOOKUP(E3,Participants!$A$1:$F$798,5,FALSE)</f>
        <v>M</v>
      </c>
      <c r="I3" s="51">
        <f>+VLOOKUP(E3,Participants!$A$1:$F$798,3,FALSE)</f>
        <v>6</v>
      </c>
      <c r="J3" s="51" t="str">
        <f>+VLOOKUP(E3,Participants!$A$1:$G$798,7,FALSE)</f>
        <v>JV BOYS</v>
      </c>
      <c r="K3" s="51">
        <f>K2+1</f>
        <v>2</v>
      </c>
      <c r="L3" s="12">
        <v>8</v>
      </c>
    </row>
    <row r="4" spans="1:12" ht="14.25" customHeight="1">
      <c r="A4" s="49" t="s">
        <v>691</v>
      </c>
      <c r="B4" s="52">
        <v>10</v>
      </c>
      <c r="C4" s="52">
        <v>14.85</v>
      </c>
      <c r="D4" s="52">
        <v>1</v>
      </c>
      <c r="E4" s="77">
        <v>1354</v>
      </c>
      <c r="F4" s="12" t="str">
        <f>+VLOOKUP(E4,Participants!$A$1:$F$798,2,FALSE)</f>
        <v>Kolten Kumer</v>
      </c>
      <c r="G4" s="12" t="str">
        <f>+VLOOKUP(E4,Participants!$A$1:$F$798,4,FALSE)</f>
        <v>BFS</v>
      </c>
      <c r="H4" s="12" t="str">
        <f>+VLOOKUP(E4,Participants!$A$1:$F$798,5,FALSE)</f>
        <v>M</v>
      </c>
      <c r="I4" s="12">
        <f>+VLOOKUP(E4,Participants!$A$1:$F$798,3,FALSE)</f>
        <v>5</v>
      </c>
      <c r="J4" s="12" t="str">
        <f>+VLOOKUP(E4,Participants!$A$1:$G$798,7,FALSE)</f>
        <v>JV BOYS</v>
      </c>
      <c r="K4" s="51">
        <f t="shared" ref="K4:K28" si="0">K3+1</f>
        <v>3</v>
      </c>
      <c r="L4" s="51">
        <v>6</v>
      </c>
    </row>
    <row r="5" spans="1:12" ht="14.25" customHeight="1">
      <c r="A5" s="49" t="s">
        <v>691</v>
      </c>
      <c r="B5" s="50">
        <v>9</v>
      </c>
      <c r="C5" s="50">
        <v>14.9</v>
      </c>
      <c r="D5" s="50">
        <v>2</v>
      </c>
      <c r="E5" s="71">
        <v>1361</v>
      </c>
      <c r="F5" s="51" t="str">
        <f>+VLOOKUP(E5,Participants!$A$1:$F$798,2,FALSE)</f>
        <v>Carter Trout</v>
      </c>
      <c r="G5" s="51" t="str">
        <f>+VLOOKUP(E5,Participants!$A$1:$F$798,4,FALSE)</f>
        <v>BFS</v>
      </c>
      <c r="H5" s="51" t="str">
        <f>+VLOOKUP(E5,Participants!$A$1:$F$798,5,FALSE)</f>
        <v>M</v>
      </c>
      <c r="I5" s="51">
        <f>+VLOOKUP(E5,Participants!$A$1:$F$798,3,FALSE)</f>
        <v>6</v>
      </c>
      <c r="J5" s="51" t="str">
        <f>+VLOOKUP(E5,Participants!$A$1:$G$798,7,FALSE)</f>
        <v>JV BOYS</v>
      </c>
      <c r="K5" s="51">
        <f t="shared" si="0"/>
        <v>4</v>
      </c>
      <c r="L5" s="12">
        <v>5</v>
      </c>
    </row>
    <row r="6" spans="1:12" ht="14.25" customHeight="1">
      <c r="A6" s="49" t="s">
        <v>691</v>
      </c>
      <c r="B6" s="50">
        <v>11</v>
      </c>
      <c r="C6" s="50">
        <v>15.01</v>
      </c>
      <c r="D6" s="50">
        <v>2</v>
      </c>
      <c r="E6" s="71">
        <v>1362</v>
      </c>
      <c r="F6" s="51" t="str">
        <f>+VLOOKUP(E6,Participants!$A$1:$F$798,2,FALSE)</f>
        <v>Eric Wheeler</v>
      </c>
      <c r="G6" s="51" t="str">
        <f>+VLOOKUP(E6,Participants!$A$1:$F$798,4,FALSE)</f>
        <v>BFS</v>
      </c>
      <c r="H6" s="51" t="str">
        <f>+VLOOKUP(E6,Participants!$A$1:$F$798,5,FALSE)</f>
        <v>M</v>
      </c>
      <c r="I6" s="51">
        <f>+VLOOKUP(E6,Participants!$A$1:$F$798,3,FALSE)</f>
        <v>6</v>
      </c>
      <c r="J6" s="51" t="str">
        <f>+VLOOKUP(E6,Participants!$A$1:$G$798,7,FALSE)</f>
        <v>JV BOYS</v>
      </c>
      <c r="K6" s="51">
        <f t="shared" si="0"/>
        <v>5</v>
      </c>
      <c r="L6" s="51">
        <v>4</v>
      </c>
    </row>
    <row r="7" spans="1:12" ht="14.25" customHeight="1">
      <c r="A7" s="49" t="s">
        <v>691</v>
      </c>
      <c r="B7" s="50">
        <v>9</v>
      </c>
      <c r="C7" s="50">
        <v>15.03</v>
      </c>
      <c r="D7" s="50">
        <v>1</v>
      </c>
      <c r="E7" s="71">
        <v>1360</v>
      </c>
      <c r="F7" s="51" t="str">
        <f>+VLOOKUP(E7,Participants!$A$1:$F$798,2,FALSE)</f>
        <v>Enzo Pecararo</v>
      </c>
      <c r="G7" s="51" t="str">
        <f>+VLOOKUP(E7,Participants!$A$1:$F$798,4,FALSE)</f>
        <v>BFS</v>
      </c>
      <c r="H7" s="51" t="str">
        <f>+VLOOKUP(E7,Participants!$A$1:$F$798,5,FALSE)</f>
        <v>M</v>
      </c>
      <c r="I7" s="51">
        <f>+VLOOKUP(E7,Participants!$A$1:$F$798,3,FALSE)</f>
        <v>6</v>
      </c>
      <c r="J7" s="51" t="str">
        <f>+VLOOKUP(E7,Participants!$A$1:$G$798,7,FALSE)</f>
        <v>JV BOYS</v>
      </c>
      <c r="K7" s="51">
        <f t="shared" si="0"/>
        <v>6</v>
      </c>
      <c r="L7" s="51">
        <v>3</v>
      </c>
    </row>
    <row r="8" spans="1:12" ht="14.25" customHeight="1">
      <c r="A8" s="49" t="s">
        <v>691</v>
      </c>
      <c r="B8" s="52">
        <v>12</v>
      </c>
      <c r="C8" s="52">
        <v>15.2</v>
      </c>
      <c r="D8" s="52">
        <v>4</v>
      </c>
      <c r="E8" s="77">
        <v>1221</v>
      </c>
      <c r="F8" s="12" t="str">
        <f>+VLOOKUP(E8,Participants!$A$1:$F$798,2,FALSE)</f>
        <v>Jack Leyenaar</v>
      </c>
      <c r="G8" s="12" t="str">
        <f>+VLOOKUP(E8,Participants!$A$1:$F$798,4,FALSE)</f>
        <v>AAC</v>
      </c>
      <c r="H8" s="12" t="str">
        <f>+VLOOKUP(E8,Participants!$A$1:$F$798,5,FALSE)</f>
        <v>M</v>
      </c>
      <c r="I8" s="12">
        <f>+VLOOKUP(E8,Participants!$A$1:$F$798,3,FALSE)</f>
        <v>6</v>
      </c>
      <c r="J8" s="12" t="str">
        <f>+VLOOKUP(E8,Participants!$A$1:$G$798,7,FALSE)</f>
        <v>JV BOYS</v>
      </c>
      <c r="K8" s="51">
        <f t="shared" si="0"/>
        <v>7</v>
      </c>
      <c r="L8" s="51">
        <v>2</v>
      </c>
    </row>
    <row r="9" spans="1:12" ht="14.25" customHeight="1">
      <c r="A9" s="49" t="s">
        <v>691</v>
      </c>
      <c r="B9" s="50">
        <v>11</v>
      </c>
      <c r="C9" s="50">
        <v>15.56</v>
      </c>
      <c r="D9" s="50">
        <v>6</v>
      </c>
      <c r="E9" s="71">
        <v>168</v>
      </c>
      <c r="F9" s="51" t="str">
        <f>+VLOOKUP(E9,Participants!$A$1:$F$798,2,FALSE)</f>
        <v>Cortez Boyce</v>
      </c>
      <c r="G9" s="51" t="str">
        <f>+VLOOKUP(E9,Participants!$A$1:$F$798,4,FALSE)</f>
        <v>NCA</v>
      </c>
      <c r="H9" s="51" t="str">
        <f>+VLOOKUP(E9,Participants!$A$1:$F$798,5,FALSE)</f>
        <v>M</v>
      </c>
      <c r="I9" s="51">
        <f>+VLOOKUP(E9,Participants!$A$1:$F$798,3,FALSE)</f>
        <v>5</v>
      </c>
      <c r="J9" s="51" t="str">
        <f>+VLOOKUP(E9,Participants!$A$1:$G$798,7,FALSE)</f>
        <v>JV BOYS</v>
      </c>
      <c r="K9" s="51">
        <f t="shared" si="0"/>
        <v>8</v>
      </c>
      <c r="L9" s="12">
        <v>1</v>
      </c>
    </row>
    <row r="10" spans="1:12" ht="14.25" customHeight="1">
      <c r="A10" s="49" t="s">
        <v>691</v>
      </c>
      <c r="B10" s="50">
        <v>9</v>
      </c>
      <c r="C10" s="50">
        <v>15.78</v>
      </c>
      <c r="D10" s="50">
        <v>5</v>
      </c>
      <c r="E10" s="71">
        <v>737</v>
      </c>
      <c r="F10" s="51" t="str">
        <f>+VLOOKUP(E10,Participants!$A$1:$F$798,2,FALSE)</f>
        <v>Thomas Baier</v>
      </c>
      <c r="G10" s="51" t="str">
        <f>+VLOOKUP(E10,Participants!$A$1:$F$798,4,FALSE)</f>
        <v>KIL</v>
      </c>
      <c r="H10" s="51" t="str">
        <f>+VLOOKUP(E10,Participants!$A$1:$F$798,5,FALSE)</f>
        <v>M</v>
      </c>
      <c r="I10" s="51">
        <f>+VLOOKUP(E10,Participants!$A$1:$F$798,3,FALSE)</f>
        <v>6</v>
      </c>
      <c r="J10" s="51" t="str">
        <f>+VLOOKUP(E10,Participants!$A$1:$G$798,7,FALSE)</f>
        <v>JV BOYS</v>
      </c>
      <c r="K10" s="51">
        <f t="shared" si="0"/>
        <v>9</v>
      </c>
      <c r="L10" s="51"/>
    </row>
    <row r="11" spans="1:12" ht="14.25" customHeight="1">
      <c r="A11" s="49" t="s">
        <v>691</v>
      </c>
      <c r="B11" s="52">
        <v>10</v>
      </c>
      <c r="C11" s="52">
        <v>15.92</v>
      </c>
      <c r="D11" s="52">
        <v>2</v>
      </c>
      <c r="E11" s="77">
        <v>1357</v>
      </c>
      <c r="F11" s="12" t="str">
        <f>+VLOOKUP(E11,Participants!$A$1:$F$798,2,FALSE)</f>
        <v>Isaiah Thomas</v>
      </c>
      <c r="G11" s="12" t="str">
        <f>+VLOOKUP(E11,Participants!$A$1:$F$798,4,FALSE)</f>
        <v>BFS</v>
      </c>
      <c r="H11" s="12" t="str">
        <f>+VLOOKUP(E11,Participants!$A$1:$F$798,5,FALSE)</f>
        <v>M</v>
      </c>
      <c r="I11" s="12">
        <f>+VLOOKUP(E11,Participants!$A$1:$F$798,3,FALSE)</f>
        <v>6</v>
      </c>
      <c r="J11" s="12" t="str">
        <f>+VLOOKUP(E11,Participants!$A$1:$G$798,7,FALSE)</f>
        <v>JV BOYS</v>
      </c>
      <c r="K11" s="51">
        <f t="shared" si="0"/>
        <v>10</v>
      </c>
      <c r="L11" s="51"/>
    </row>
    <row r="12" spans="1:12" ht="14.25" customHeight="1">
      <c r="A12" s="49" t="s">
        <v>691</v>
      </c>
      <c r="B12" s="50">
        <v>11</v>
      </c>
      <c r="C12" s="50">
        <v>16.07</v>
      </c>
      <c r="D12" s="50">
        <v>3</v>
      </c>
      <c r="E12" s="71">
        <v>891</v>
      </c>
      <c r="F12" s="51" t="str">
        <f>+VLOOKUP(E12,Participants!$A$1:$F$798,2,FALSE)</f>
        <v>Luke Blatt</v>
      </c>
      <c r="G12" s="51" t="str">
        <f>+VLOOKUP(E12,Participants!$A$1:$F$798,4,FALSE)</f>
        <v>AGS</v>
      </c>
      <c r="H12" s="51" t="str">
        <f>+VLOOKUP(E12,Participants!$A$1:$F$798,5,FALSE)</f>
        <v>M</v>
      </c>
      <c r="I12" s="51">
        <f>+VLOOKUP(E12,Participants!$A$1:$F$798,3,FALSE)</f>
        <v>6</v>
      </c>
      <c r="J12" s="51" t="str">
        <f>+VLOOKUP(E12,Participants!$A$1:$G$798,7,FALSE)</f>
        <v>JV BOYS</v>
      </c>
      <c r="K12" s="51">
        <f t="shared" si="0"/>
        <v>11</v>
      </c>
      <c r="L12" s="12"/>
    </row>
    <row r="13" spans="1:12" ht="14.25" customHeight="1">
      <c r="A13" s="49" t="s">
        <v>691</v>
      </c>
      <c r="B13" s="52">
        <v>10</v>
      </c>
      <c r="C13" s="52">
        <v>16.100000000000001</v>
      </c>
      <c r="D13" s="52">
        <v>3</v>
      </c>
      <c r="E13" s="77">
        <v>902</v>
      </c>
      <c r="F13" s="12" t="str">
        <f>+VLOOKUP(E13,Participants!$A$1:$F$798,2,FALSE)</f>
        <v>Lucas Wertelet</v>
      </c>
      <c r="G13" s="12" t="str">
        <f>+VLOOKUP(E13,Participants!$A$1:$F$798,4,FALSE)</f>
        <v>AGS</v>
      </c>
      <c r="H13" s="12" t="str">
        <f>+VLOOKUP(E13,Participants!$A$1:$F$798,5,FALSE)</f>
        <v>M</v>
      </c>
      <c r="I13" s="12">
        <f>+VLOOKUP(E13,Participants!$A$1:$F$798,3,FALSE)</f>
        <v>5</v>
      </c>
      <c r="J13" s="12" t="str">
        <f>+VLOOKUP(E13,Participants!$A$1:$G$798,7,FALSE)</f>
        <v>JV BOYS</v>
      </c>
      <c r="K13" s="51">
        <f t="shared" si="0"/>
        <v>12</v>
      </c>
      <c r="L13" s="51"/>
    </row>
    <row r="14" spans="1:12" ht="14.25" customHeight="1">
      <c r="A14" s="49" t="s">
        <v>691</v>
      </c>
      <c r="B14" s="52">
        <v>12</v>
      </c>
      <c r="C14" s="52">
        <v>16.420000000000002</v>
      </c>
      <c r="D14" s="52">
        <v>3</v>
      </c>
      <c r="E14" s="77">
        <v>897</v>
      </c>
      <c r="F14" s="12" t="str">
        <f>+VLOOKUP(E14,Participants!$A$1:$F$798,2,FALSE)</f>
        <v>Christopher Kacsur</v>
      </c>
      <c r="G14" s="12" t="str">
        <f>+VLOOKUP(E14,Participants!$A$1:$F$798,4,FALSE)</f>
        <v>AGS</v>
      </c>
      <c r="H14" s="12" t="str">
        <f>+VLOOKUP(E14,Participants!$A$1:$F$798,5,FALSE)</f>
        <v>M</v>
      </c>
      <c r="I14" s="12">
        <f>+VLOOKUP(E14,Participants!$A$1:$F$798,3,FALSE)</f>
        <v>5</v>
      </c>
      <c r="J14" s="12" t="str">
        <f>+VLOOKUP(E14,Participants!$A$1:$G$798,7,FALSE)</f>
        <v>JV BOYS</v>
      </c>
      <c r="K14" s="51">
        <f t="shared" si="0"/>
        <v>13</v>
      </c>
      <c r="L14" s="12"/>
    </row>
    <row r="15" spans="1:12" ht="14.25" customHeight="1">
      <c r="A15" s="49" t="s">
        <v>691</v>
      </c>
      <c r="B15" s="52">
        <v>10</v>
      </c>
      <c r="C15" s="52">
        <v>16.760000000000002</v>
      </c>
      <c r="D15" s="52">
        <v>7</v>
      </c>
      <c r="E15" s="77">
        <v>642</v>
      </c>
      <c r="F15" s="12" t="str">
        <f>+VLOOKUP(E15,Participants!$A$1:$F$798,2,FALSE)</f>
        <v>John Norberg</v>
      </c>
      <c r="G15" s="12" t="str">
        <f>+VLOOKUP(E15,Participants!$A$1:$F$798,4,FALSE)</f>
        <v>SJS</v>
      </c>
      <c r="H15" s="12" t="str">
        <f>+VLOOKUP(E15,Participants!$A$1:$F$798,5,FALSE)</f>
        <v>M</v>
      </c>
      <c r="I15" s="12">
        <f>+VLOOKUP(E15,Participants!$A$1:$F$798,3,FALSE)</f>
        <v>5</v>
      </c>
      <c r="J15" s="12" t="str">
        <f>+VLOOKUP(E15,Participants!$A$1:$G$798,7,FALSE)</f>
        <v>JV BOYS</v>
      </c>
      <c r="K15" s="51">
        <f t="shared" si="0"/>
        <v>14</v>
      </c>
      <c r="L15" s="12"/>
    </row>
    <row r="16" spans="1:12" ht="14.25" customHeight="1">
      <c r="A16" s="49" t="s">
        <v>691</v>
      </c>
      <c r="B16" s="50">
        <v>11</v>
      </c>
      <c r="C16" s="50">
        <v>16.84</v>
      </c>
      <c r="D16" s="50">
        <v>7</v>
      </c>
      <c r="E16" s="71">
        <v>899</v>
      </c>
      <c r="F16" s="51" t="str">
        <f>+VLOOKUP(E16,Participants!$A$1:$F$798,2,FALSE)</f>
        <v>Nicholas Rohrdanz</v>
      </c>
      <c r="G16" s="51" t="str">
        <f>+VLOOKUP(E16,Participants!$A$1:$F$798,4,FALSE)</f>
        <v>AGS</v>
      </c>
      <c r="H16" s="51" t="str">
        <f>+VLOOKUP(E16,Participants!$A$1:$F$798,5,FALSE)</f>
        <v>M</v>
      </c>
      <c r="I16" s="51">
        <f>+VLOOKUP(E16,Participants!$A$1:$F$798,3,FALSE)</f>
        <v>5</v>
      </c>
      <c r="J16" s="51" t="str">
        <f>+VLOOKUP(E16,Participants!$A$1:$G$798,7,FALSE)</f>
        <v>JV BOYS</v>
      </c>
      <c r="K16" s="51">
        <f t="shared" si="0"/>
        <v>15</v>
      </c>
      <c r="L16" s="12"/>
    </row>
    <row r="17" spans="1:13" ht="14.25" customHeight="1">
      <c r="A17" s="49" t="s">
        <v>691</v>
      </c>
      <c r="B17" s="50">
        <v>9</v>
      </c>
      <c r="C17" s="50">
        <v>16.989999999999998</v>
      </c>
      <c r="D17" s="50">
        <v>3</v>
      </c>
      <c r="E17" s="71">
        <v>892</v>
      </c>
      <c r="F17" s="51" t="str">
        <f>+VLOOKUP(E17,Participants!$A$1:$F$798,2,FALSE)</f>
        <v>Joseph Davoli</v>
      </c>
      <c r="G17" s="51" t="str">
        <f>+VLOOKUP(E17,Participants!$A$1:$F$798,4,FALSE)</f>
        <v>AGS</v>
      </c>
      <c r="H17" s="51" t="str">
        <f>+VLOOKUP(E17,Participants!$A$1:$F$798,5,FALSE)</f>
        <v>M</v>
      </c>
      <c r="I17" s="51">
        <f>+VLOOKUP(E17,Participants!$A$1:$F$798,3,FALSE)</f>
        <v>5</v>
      </c>
      <c r="J17" s="51" t="str">
        <f>+VLOOKUP(E17,Participants!$A$1:$G$798,7,FALSE)</f>
        <v>JV BOYS</v>
      </c>
      <c r="K17" s="51">
        <f t="shared" si="0"/>
        <v>16</v>
      </c>
      <c r="L17" s="51"/>
    </row>
    <row r="18" spans="1:13" ht="14.25" customHeight="1">
      <c r="A18" s="49" t="s">
        <v>691</v>
      </c>
      <c r="B18" s="50">
        <v>9</v>
      </c>
      <c r="C18" s="50">
        <v>17.32</v>
      </c>
      <c r="D18" s="50">
        <v>8</v>
      </c>
      <c r="E18" s="71">
        <v>852</v>
      </c>
      <c r="F18" s="51" t="str">
        <f>+VLOOKUP(E18,Participants!$A$1:$F$798,2,FALSE)</f>
        <v>Lucas Martin</v>
      </c>
      <c r="G18" s="51" t="str">
        <f>+VLOOKUP(E18,Participants!$A$1:$F$798,4,FALSE)</f>
        <v>GRE</v>
      </c>
      <c r="H18" s="51" t="str">
        <f>+VLOOKUP(E18,Participants!$A$1:$F$798,5,FALSE)</f>
        <v>M</v>
      </c>
      <c r="I18" s="51">
        <f>+VLOOKUP(E18,Participants!$A$1:$F$798,3,FALSE)</f>
        <v>5</v>
      </c>
      <c r="J18" s="51" t="str">
        <f>+VLOOKUP(E18,Participants!$A$1:$G$798,7,FALSE)</f>
        <v>JV BOYS</v>
      </c>
      <c r="K18" s="51">
        <f t="shared" si="0"/>
        <v>17</v>
      </c>
      <c r="L18" s="51"/>
    </row>
    <row r="19" spans="1:13" ht="14.25" customHeight="1">
      <c r="A19" s="49" t="s">
        <v>691</v>
      </c>
      <c r="B19" s="50">
        <v>11</v>
      </c>
      <c r="C19" s="50">
        <v>17.61</v>
      </c>
      <c r="D19" s="50">
        <v>4</v>
      </c>
      <c r="E19" s="71">
        <v>733</v>
      </c>
      <c r="F19" s="51" t="str">
        <f>+VLOOKUP(E19,Participants!$A$1:$F$798,2,FALSE)</f>
        <v>Michael Scaltz</v>
      </c>
      <c r="G19" s="51" t="str">
        <f>+VLOOKUP(E19,Participants!$A$1:$F$798,4,FALSE)</f>
        <v>KIL</v>
      </c>
      <c r="H19" s="51" t="str">
        <f>+VLOOKUP(E19,Participants!$A$1:$F$798,5,FALSE)</f>
        <v>M</v>
      </c>
      <c r="I19" s="51">
        <f>+VLOOKUP(E19,Participants!$A$1:$F$798,3,FALSE)</f>
        <v>5</v>
      </c>
      <c r="J19" s="51" t="str">
        <f>+VLOOKUP(E19,Participants!$A$1:$G$798,7,FALSE)</f>
        <v>JV BOYS</v>
      </c>
      <c r="K19" s="51">
        <f t="shared" si="0"/>
        <v>18</v>
      </c>
      <c r="L19" s="51"/>
    </row>
    <row r="20" spans="1:13" ht="14.25" customHeight="1">
      <c r="A20" s="49" t="s">
        <v>691</v>
      </c>
      <c r="B20" s="52">
        <v>10</v>
      </c>
      <c r="C20" s="52">
        <v>17.649999999999999</v>
      </c>
      <c r="D20" s="52">
        <v>6</v>
      </c>
      <c r="E20" s="77">
        <v>1441</v>
      </c>
      <c r="F20" s="12" t="str">
        <f>+VLOOKUP(E20,Participants!$A$1:$F$798,2,FALSE)</f>
        <v>Jake Liller</v>
      </c>
      <c r="G20" s="12" t="str">
        <f>+VLOOKUP(E20,Participants!$A$1:$F$798,4,FALSE)</f>
        <v>SSPP</v>
      </c>
      <c r="H20" s="12" t="str">
        <f>+VLOOKUP(E20,Participants!$A$1:$F$798,5,FALSE)</f>
        <v>M</v>
      </c>
      <c r="I20" s="12">
        <f>+VLOOKUP(E20,Participants!$A$1:$F$798,3,FALSE)</f>
        <v>5</v>
      </c>
      <c r="J20" s="12" t="str">
        <f>+VLOOKUP(E20,Participants!$A$1:$G$798,7,FALSE)</f>
        <v>JV BOYS</v>
      </c>
      <c r="K20" s="51">
        <f t="shared" si="0"/>
        <v>19</v>
      </c>
      <c r="L20" s="51"/>
    </row>
    <row r="21" spans="1:13" ht="14.25" customHeight="1">
      <c r="A21" s="49" t="s">
        <v>691</v>
      </c>
      <c r="B21" s="50">
        <v>9</v>
      </c>
      <c r="C21" s="50">
        <v>17.79</v>
      </c>
      <c r="D21" s="50">
        <v>6</v>
      </c>
      <c r="E21" s="71">
        <v>1432</v>
      </c>
      <c r="F21" s="51" t="str">
        <f>+VLOOKUP(E21,Participants!$A$1:$F$798,2,FALSE)</f>
        <v>Luke Martin</v>
      </c>
      <c r="G21" s="51" t="str">
        <f>+VLOOKUP(E21,Participants!$A$1:$F$798,4,FALSE)</f>
        <v>SSPP</v>
      </c>
      <c r="H21" s="51" t="str">
        <f>+VLOOKUP(E21,Participants!$A$1:$F$798,5,FALSE)</f>
        <v>M</v>
      </c>
      <c r="I21" s="51">
        <f>+VLOOKUP(E21,Participants!$A$1:$F$798,3,FALSE)</f>
        <v>5</v>
      </c>
      <c r="J21" s="51" t="str">
        <f>+VLOOKUP(E21,Participants!$A$1:$G$798,7,FALSE)</f>
        <v>JV BOYS</v>
      </c>
      <c r="K21" s="51">
        <f t="shared" si="0"/>
        <v>20</v>
      </c>
      <c r="L21" s="12"/>
    </row>
    <row r="22" spans="1:13" ht="14.25" customHeight="1">
      <c r="A22" s="49" t="s">
        <v>691</v>
      </c>
      <c r="B22" s="50">
        <v>11</v>
      </c>
      <c r="C22" s="50">
        <v>17.809999999999999</v>
      </c>
      <c r="D22" s="50">
        <v>1</v>
      </c>
      <c r="E22" s="71">
        <v>1359</v>
      </c>
      <c r="F22" s="51" t="str">
        <f>+VLOOKUP(E22,Participants!$A$1:$F$798,2,FALSE)</f>
        <v>Zachary Lehman</v>
      </c>
      <c r="G22" s="51" t="str">
        <f>+VLOOKUP(E22,Participants!$A$1:$F$798,4,FALSE)</f>
        <v>BFS</v>
      </c>
      <c r="H22" s="51" t="str">
        <f>+VLOOKUP(E22,Participants!$A$1:$F$798,5,FALSE)</f>
        <v>M</v>
      </c>
      <c r="I22" s="51">
        <f>+VLOOKUP(E22,Participants!$A$1:$F$798,3,FALSE)</f>
        <v>6</v>
      </c>
      <c r="J22" s="51" t="str">
        <f>+VLOOKUP(E22,Participants!$A$1:$G$798,7,FALSE)</f>
        <v>JV BOYS</v>
      </c>
      <c r="K22" s="51">
        <f t="shared" si="0"/>
        <v>21</v>
      </c>
      <c r="L22" s="51"/>
    </row>
    <row r="23" spans="1:13" ht="14.25" customHeight="1">
      <c r="A23" s="49" t="s">
        <v>691</v>
      </c>
      <c r="B23" s="52">
        <v>10</v>
      </c>
      <c r="C23" s="52">
        <v>17.850000000000001</v>
      </c>
      <c r="D23" s="52">
        <v>8</v>
      </c>
      <c r="E23" s="77">
        <v>854</v>
      </c>
      <c r="F23" s="12" t="str">
        <f>+VLOOKUP(E23,Participants!$A$1:$F$798,2,FALSE)</f>
        <v>Dylan Sparacino</v>
      </c>
      <c r="G23" s="12" t="str">
        <f>+VLOOKUP(E23,Participants!$A$1:$F$798,4,FALSE)</f>
        <v>GRE</v>
      </c>
      <c r="H23" s="12" t="str">
        <f>+VLOOKUP(E23,Participants!$A$1:$F$798,5,FALSE)</f>
        <v>M</v>
      </c>
      <c r="I23" s="12">
        <f>+VLOOKUP(E23,Participants!$A$1:$F$798,3,FALSE)</f>
        <v>5</v>
      </c>
      <c r="J23" s="12" t="str">
        <f>+VLOOKUP(E23,Participants!$A$1:$G$798,7,FALSE)</f>
        <v>JV BOYS</v>
      </c>
      <c r="K23" s="51">
        <f t="shared" si="0"/>
        <v>22</v>
      </c>
      <c r="L23" s="51"/>
    </row>
    <row r="24" spans="1:13" ht="14.25" customHeight="1">
      <c r="A24" s="49" t="s">
        <v>691</v>
      </c>
      <c r="B24" s="52">
        <v>10</v>
      </c>
      <c r="C24" s="52">
        <v>19.03</v>
      </c>
      <c r="D24" s="52">
        <v>5</v>
      </c>
      <c r="E24" s="77">
        <v>755</v>
      </c>
      <c r="F24" s="12" t="str">
        <f>+VLOOKUP(E24,Participants!$A$1:$F$798,2,FALSE)</f>
        <v>Jack Masuga</v>
      </c>
      <c r="G24" s="12" t="str">
        <f>+VLOOKUP(E24,Participants!$A$1:$F$798,4,FALSE)</f>
        <v>KIL</v>
      </c>
      <c r="H24" s="12" t="str">
        <f>+VLOOKUP(E24,Participants!$A$1:$F$798,5,FALSE)</f>
        <v>M</v>
      </c>
      <c r="I24" s="12">
        <f>+VLOOKUP(E24,Participants!$A$1:$F$798,3,FALSE)</f>
        <v>6</v>
      </c>
      <c r="J24" s="12" t="str">
        <f>+VLOOKUP(E24,Participants!$A$1:$G$798,7,FALSE)</f>
        <v>JV BOYS</v>
      </c>
      <c r="K24" s="51">
        <f t="shared" si="0"/>
        <v>23</v>
      </c>
      <c r="L24" s="12"/>
    </row>
    <row r="25" spans="1:13" ht="14.25" customHeight="1">
      <c r="A25" s="49" t="s">
        <v>691</v>
      </c>
      <c r="B25" s="52">
        <v>12</v>
      </c>
      <c r="C25" s="52">
        <v>20.14</v>
      </c>
      <c r="D25" s="52">
        <v>2</v>
      </c>
      <c r="E25" s="77">
        <v>1350</v>
      </c>
      <c r="F25" s="12" t="str">
        <f>+VLOOKUP(E25,Participants!$A$1:$F$798,2,FALSE)</f>
        <v>Moe Kennedy</v>
      </c>
      <c r="G25" s="12" t="str">
        <f>+VLOOKUP(E25,Participants!$A$1:$F$798,4,FALSE)</f>
        <v>BFS</v>
      </c>
      <c r="H25" s="12" t="str">
        <f>+VLOOKUP(E25,Participants!$A$1:$F$798,5,FALSE)</f>
        <v>M</v>
      </c>
      <c r="I25" s="12">
        <f>+VLOOKUP(E25,Participants!$A$1:$F$798,3,FALSE)</f>
        <v>5</v>
      </c>
      <c r="J25" s="12" t="str">
        <f>+VLOOKUP(E25,Participants!$A$1:$G$798,7,FALSE)</f>
        <v>JV BOYS</v>
      </c>
      <c r="K25" s="51">
        <f t="shared" si="0"/>
        <v>24</v>
      </c>
      <c r="L25" s="12"/>
    </row>
    <row r="26" spans="1:13" ht="14.25" customHeight="1">
      <c r="A26" s="49" t="s">
        <v>691</v>
      </c>
      <c r="B26" s="50">
        <v>11</v>
      </c>
      <c r="C26" s="50">
        <v>20.71</v>
      </c>
      <c r="D26" s="50">
        <v>5</v>
      </c>
      <c r="E26" s="71">
        <v>751</v>
      </c>
      <c r="F26" s="51" t="str">
        <f>+VLOOKUP(E26,Participants!$A$1:$F$798,2,FALSE)</f>
        <v>Xavier Kush</v>
      </c>
      <c r="G26" s="51" t="str">
        <f>+VLOOKUP(E26,Participants!$A$1:$F$798,4,FALSE)</f>
        <v>KIL</v>
      </c>
      <c r="H26" s="51" t="str">
        <f>+VLOOKUP(E26,Participants!$A$1:$F$798,5,FALSE)</f>
        <v>M</v>
      </c>
      <c r="I26" s="51">
        <f>+VLOOKUP(E26,Participants!$A$1:$F$798,3,FALSE)</f>
        <v>5</v>
      </c>
      <c r="J26" s="51" t="str">
        <f>+VLOOKUP(E26,Participants!$A$1:$G$798,7,FALSE)</f>
        <v>JV BOYS</v>
      </c>
      <c r="K26" s="51">
        <f t="shared" si="0"/>
        <v>25</v>
      </c>
      <c r="L26" s="12"/>
    </row>
    <row r="27" spans="1:13" ht="14.25" customHeight="1">
      <c r="A27" s="49" t="s">
        <v>691</v>
      </c>
      <c r="B27" s="52">
        <v>12</v>
      </c>
      <c r="C27" s="52">
        <v>23.97</v>
      </c>
      <c r="D27" s="52">
        <v>1</v>
      </c>
      <c r="E27" s="77">
        <v>1358</v>
      </c>
      <c r="F27" s="12" t="str">
        <f>+VLOOKUP(E27,Participants!$A$1:$F$798,2,FALSE)</f>
        <v>Wes Sachar</v>
      </c>
      <c r="G27" s="12" t="str">
        <f>+VLOOKUP(E27,Participants!$A$1:$F$798,4,FALSE)</f>
        <v>BFS</v>
      </c>
      <c r="H27" s="12" t="str">
        <f>+VLOOKUP(E27,Participants!$A$1:$F$798,5,FALSE)</f>
        <v>M</v>
      </c>
      <c r="I27" s="12">
        <f>+VLOOKUP(E27,Participants!$A$1:$F$798,3,FALSE)</f>
        <v>6</v>
      </c>
      <c r="J27" s="12" t="str">
        <f>+VLOOKUP(E27,Participants!$A$1:$G$798,7,FALSE)</f>
        <v>JV BOYS</v>
      </c>
      <c r="K27" s="51">
        <f t="shared" si="0"/>
        <v>26</v>
      </c>
      <c r="L27" s="51"/>
    </row>
    <row r="28" spans="1:13" ht="14.25" customHeight="1">
      <c r="A28" s="154" t="s">
        <v>691</v>
      </c>
      <c r="B28" s="151">
        <v>9</v>
      </c>
      <c r="C28" s="151"/>
      <c r="D28" s="151">
        <v>7</v>
      </c>
      <c r="E28" s="152">
        <v>227</v>
      </c>
      <c r="F28" s="153" t="str">
        <f>+VLOOKUP(E28,Participants!$A$1:$F$798,2,FALSE)</f>
        <v>Joe Meissner</v>
      </c>
      <c r="G28" s="153" t="str">
        <f>+VLOOKUP(E28,Participants!$A$1:$F$798,4,FALSE)</f>
        <v>HCA</v>
      </c>
      <c r="H28" s="153" t="str">
        <f>+VLOOKUP(E28,Participants!$A$1:$F$798,5,FALSE)</f>
        <v>M</v>
      </c>
      <c r="I28" s="153">
        <f>+VLOOKUP(E28,Participants!$A$1:$F$798,3,FALSE)</f>
        <v>6</v>
      </c>
      <c r="J28" s="153" t="str">
        <f>+VLOOKUP(E28,Participants!$A$1:$G$798,7,FALSE)</f>
        <v>JV BOYS</v>
      </c>
      <c r="K28" s="51">
        <f t="shared" si="0"/>
        <v>27</v>
      </c>
      <c r="L28" s="153"/>
      <c r="M28" t="s">
        <v>822</v>
      </c>
    </row>
    <row r="29" spans="1:13" ht="14.25" customHeight="1">
      <c r="A29" s="49"/>
      <c r="B29" s="52"/>
      <c r="C29" s="52"/>
      <c r="D29" s="52"/>
      <c r="E29" s="77"/>
      <c r="F29" s="12"/>
      <c r="G29" s="12"/>
      <c r="H29" s="12"/>
      <c r="I29" s="12"/>
      <c r="J29" s="12"/>
      <c r="K29" s="12"/>
      <c r="L29" s="12"/>
    </row>
    <row r="30" spans="1:13" ht="14.25" customHeight="1">
      <c r="A30" s="49" t="s">
        <v>691</v>
      </c>
      <c r="B30" s="52">
        <v>6</v>
      </c>
      <c r="C30" s="52">
        <v>13.9</v>
      </c>
      <c r="D30" s="52">
        <v>2</v>
      </c>
      <c r="E30" s="77">
        <v>1373</v>
      </c>
      <c r="F30" s="12" t="str">
        <f>+VLOOKUP(E30,Participants!$A$1:$F$798,2,FALSE)</f>
        <v>Kate Mulzet</v>
      </c>
      <c r="G30" s="12" t="str">
        <f>+VLOOKUP(E30,Participants!$A$1:$F$798,4,FALSE)</f>
        <v>BFS</v>
      </c>
      <c r="H30" s="12" t="str">
        <f>+VLOOKUP(E30,Participants!$A$1:$F$798,5,FALSE)</f>
        <v>F</v>
      </c>
      <c r="I30" s="12">
        <f>+VLOOKUP(E30,Participants!$A$1:$F$798,3,FALSE)</f>
        <v>6</v>
      </c>
      <c r="J30" s="12" t="str">
        <f>+VLOOKUP(E30,Participants!$A$1:$G$798,7,FALSE)</f>
        <v>JV GIRLS</v>
      </c>
      <c r="K30" s="12">
        <v>1</v>
      </c>
      <c r="L30" s="12">
        <v>10</v>
      </c>
    </row>
    <row r="31" spans="1:13" ht="14.25" customHeight="1">
      <c r="A31" s="49" t="s">
        <v>691</v>
      </c>
      <c r="B31" s="50">
        <v>7</v>
      </c>
      <c r="C31" s="50">
        <v>14.05</v>
      </c>
      <c r="D31" s="50">
        <v>1</v>
      </c>
      <c r="E31" s="71">
        <v>606</v>
      </c>
      <c r="F31" s="51" t="str">
        <f>+VLOOKUP(E31,Participants!$A$1:$F$798,2,FALSE)</f>
        <v>Alana Eiler</v>
      </c>
      <c r="G31" s="51" t="str">
        <f>+VLOOKUP(E31,Participants!$A$1:$F$798,4,FALSE)</f>
        <v>BTA</v>
      </c>
      <c r="H31" s="51" t="str">
        <f>+VLOOKUP(E31,Participants!$A$1:$F$798,5,FALSE)</f>
        <v>F</v>
      </c>
      <c r="I31" s="51">
        <f>+VLOOKUP(E31,Participants!$A$1:$F$798,3,FALSE)</f>
        <v>6</v>
      </c>
      <c r="J31" s="51" t="str">
        <f>+VLOOKUP(E31,Participants!$A$1:$G$798,7,FALSE)</f>
        <v>JV GIRLS</v>
      </c>
      <c r="K31" s="51">
        <f>K30+1</f>
        <v>2</v>
      </c>
      <c r="L31" s="12">
        <v>8</v>
      </c>
    </row>
    <row r="32" spans="1:13" ht="14.25" customHeight="1">
      <c r="A32" s="49" t="s">
        <v>691</v>
      </c>
      <c r="B32" s="52">
        <v>6</v>
      </c>
      <c r="C32" s="52">
        <v>14.17</v>
      </c>
      <c r="D32" s="52">
        <v>1</v>
      </c>
      <c r="E32" s="77">
        <v>608</v>
      </c>
      <c r="F32" s="12" t="str">
        <f>+VLOOKUP(E32,Participants!$A$1:$F$798,2,FALSE)</f>
        <v>Callie Kandravy</v>
      </c>
      <c r="G32" s="12" t="str">
        <f>+VLOOKUP(E32,Participants!$A$1:$F$798,4,FALSE)</f>
        <v>BTA</v>
      </c>
      <c r="H32" s="12" t="str">
        <f>+VLOOKUP(E32,Participants!$A$1:$F$798,5,FALSE)</f>
        <v>F</v>
      </c>
      <c r="I32" s="12">
        <f>+VLOOKUP(E32,Participants!$A$1:$F$798,3,FALSE)</f>
        <v>6</v>
      </c>
      <c r="J32" s="12" t="str">
        <f>+VLOOKUP(E32,Participants!$A$1:$G$798,7,FALSE)</f>
        <v>JV GIRLS</v>
      </c>
      <c r="K32" s="51">
        <f t="shared" ref="K32:K85" si="1">K31+1</f>
        <v>3</v>
      </c>
      <c r="L32" s="51">
        <v>6</v>
      </c>
    </row>
    <row r="33" spans="1:12" ht="14.25" customHeight="1">
      <c r="A33" s="49" t="s">
        <v>691</v>
      </c>
      <c r="B33" s="50">
        <v>7</v>
      </c>
      <c r="C33" s="50">
        <v>14.33</v>
      </c>
      <c r="D33" s="50">
        <v>2</v>
      </c>
      <c r="E33" s="71">
        <v>1385</v>
      </c>
      <c r="F33" s="51" t="str">
        <f>+VLOOKUP(E33,Participants!$A$1:$F$798,2,FALSE)</f>
        <v>Tessa Liberati</v>
      </c>
      <c r="G33" s="51" t="str">
        <f>+VLOOKUP(E33,Participants!$A$1:$F$798,4,FALSE)</f>
        <v>BFS</v>
      </c>
      <c r="H33" s="51" t="str">
        <f>+VLOOKUP(E33,Participants!$A$1:$F$798,5,FALSE)</f>
        <v>F</v>
      </c>
      <c r="I33" s="51">
        <f>+VLOOKUP(E33,Participants!$A$1:$F$798,3,FALSE)</f>
        <v>6</v>
      </c>
      <c r="J33" s="51" t="str">
        <f>+VLOOKUP(E33,Participants!$A$1:$G$798,7,FALSE)</f>
        <v>JV GIRLS</v>
      </c>
      <c r="K33" s="51">
        <f t="shared" si="1"/>
        <v>4</v>
      </c>
      <c r="L33" s="12">
        <v>5</v>
      </c>
    </row>
    <row r="34" spans="1:12" ht="14.25" customHeight="1">
      <c r="A34" s="49" t="s">
        <v>691</v>
      </c>
      <c r="B34" s="52">
        <v>4</v>
      </c>
      <c r="C34" s="52">
        <v>14.51</v>
      </c>
      <c r="D34" s="52">
        <v>2</v>
      </c>
      <c r="E34" s="77">
        <v>1370</v>
      </c>
      <c r="F34" s="12" t="str">
        <f>+VLOOKUP(E34,Participants!$A$1:$F$798,2,FALSE)</f>
        <v>Kaitlyn Lindenfelser</v>
      </c>
      <c r="G34" s="12" t="str">
        <f>+VLOOKUP(E34,Participants!$A$1:$F$798,4,FALSE)</f>
        <v>BFS</v>
      </c>
      <c r="H34" s="12" t="str">
        <f>+VLOOKUP(E34,Participants!$A$1:$F$798,5,FALSE)</f>
        <v>F</v>
      </c>
      <c r="I34" s="12">
        <f>+VLOOKUP(E34,Participants!$A$1:$F$798,3,FALSE)</f>
        <v>5</v>
      </c>
      <c r="J34" s="12" t="str">
        <f>+VLOOKUP(E34,Participants!$A$1:$G$798,7,FALSE)</f>
        <v>JV GIRLS</v>
      </c>
      <c r="K34" s="51">
        <f t="shared" si="1"/>
        <v>5</v>
      </c>
      <c r="L34" s="51">
        <v>4</v>
      </c>
    </row>
    <row r="35" spans="1:12" ht="14.25" customHeight="1">
      <c r="A35" s="49" t="s">
        <v>691</v>
      </c>
      <c r="B35" s="50">
        <v>5</v>
      </c>
      <c r="C35" s="50">
        <v>14.62</v>
      </c>
      <c r="D35" s="50">
        <v>5</v>
      </c>
      <c r="E35" s="71">
        <v>741</v>
      </c>
      <c r="F35" s="51" t="str">
        <f>+VLOOKUP(E35,Participants!$A$1:$F$798,2,FALSE)</f>
        <v>Mia Liscinsky</v>
      </c>
      <c r="G35" s="51" t="str">
        <f>+VLOOKUP(E35,Participants!$A$1:$F$798,4,FALSE)</f>
        <v>KIL</v>
      </c>
      <c r="H35" s="51" t="str">
        <f>+VLOOKUP(E35,Participants!$A$1:$F$798,5,FALSE)</f>
        <v>F</v>
      </c>
      <c r="I35" s="51">
        <f>+VLOOKUP(E35,Participants!$A$1:$F$798,3,FALSE)</f>
        <v>6</v>
      </c>
      <c r="J35" s="51" t="str">
        <f>+VLOOKUP(E35,Participants!$A$1:$G$798,7,FALSE)</f>
        <v>JV GIRLS</v>
      </c>
      <c r="K35" s="51">
        <f t="shared" si="1"/>
        <v>6</v>
      </c>
      <c r="L35" s="12">
        <v>3</v>
      </c>
    </row>
    <row r="36" spans="1:12" ht="14.25" customHeight="1">
      <c r="A36" s="49" t="s">
        <v>691</v>
      </c>
      <c r="B36" s="52">
        <v>2</v>
      </c>
      <c r="C36" s="52">
        <v>14.7</v>
      </c>
      <c r="D36" s="52">
        <v>1</v>
      </c>
      <c r="E36" s="77">
        <v>602</v>
      </c>
      <c r="F36" s="12" t="str">
        <f>+VLOOKUP(E36,Participants!$A$1:$F$798,2,FALSE)</f>
        <v>Ashlyn Murray</v>
      </c>
      <c r="G36" s="12" t="str">
        <f>+VLOOKUP(E36,Participants!$A$1:$F$798,4,FALSE)</f>
        <v>BTA</v>
      </c>
      <c r="H36" s="12" t="str">
        <f>+VLOOKUP(E36,Participants!$A$1:$F$798,5,FALSE)</f>
        <v>F</v>
      </c>
      <c r="I36" s="12">
        <f>+VLOOKUP(E36,Participants!$A$1:$F$798,3,FALSE)</f>
        <v>5</v>
      </c>
      <c r="J36" s="12" t="str">
        <f>+VLOOKUP(E36,Participants!$A$1:$G$798,7,FALSE)</f>
        <v>JV GIRLS</v>
      </c>
      <c r="K36" s="51">
        <f t="shared" si="1"/>
        <v>7</v>
      </c>
      <c r="L36" s="51">
        <v>2</v>
      </c>
    </row>
    <row r="37" spans="1:12" ht="14.25" customHeight="1">
      <c r="A37" s="49" t="s">
        <v>691</v>
      </c>
      <c r="B37" s="52">
        <v>4</v>
      </c>
      <c r="C37" s="52">
        <v>14.88</v>
      </c>
      <c r="D37" s="52">
        <v>3</v>
      </c>
      <c r="E37" s="77">
        <v>1234</v>
      </c>
      <c r="F37" s="12" t="str">
        <f>+VLOOKUP(E37,Participants!$A$1:$F$798,2,FALSE)</f>
        <v>Teresa Ravotti</v>
      </c>
      <c r="G37" s="12" t="str">
        <f>+VLOOKUP(E37,Participants!$A$1:$F$798,4,FALSE)</f>
        <v>AAC</v>
      </c>
      <c r="H37" s="12" t="str">
        <f>+VLOOKUP(E37,Participants!$A$1:$F$798,5,FALSE)</f>
        <v>F</v>
      </c>
      <c r="I37" s="12">
        <f>+VLOOKUP(E37,Participants!$A$1:$F$798,3,FALSE)</f>
        <v>6</v>
      </c>
      <c r="J37" s="12" t="str">
        <f>+VLOOKUP(E37,Participants!$A$1:$G$798,7,FALSE)</f>
        <v>JV GIRLS</v>
      </c>
      <c r="K37" s="51">
        <f t="shared" si="1"/>
        <v>8</v>
      </c>
      <c r="L37" s="12">
        <v>1</v>
      </c>
    </row>
    <row r="38" spans="1:12" ht="14.25" customHeight="1">
      <c r="A38" s="49" t="s">
        <v>691</v>
      </c>
      <c r="B38" s="50">
        <v>1</v>
      </c>
      <c r="C38" s="50">
        <v>14.93</v>
      </c>
      <c r="D38" s="50">
        <v>1</v>
      </c>
      <c r="E38" s="71">
        <v>604</v>
      </c>
      <c r="F38" s="51" t="str">
        <f>+VLOOKUP(E38,Participants!$A$1:$F$798,2,FALSE)</f>
        <v>Beckley Haught</v>
      </c>
      <c r="G38" s="51" t="str">
        <f>+VLOOKUP(E38,Participants!$A$1:$F$798,4,FALSE)</f>
        <v>BTA</v>
      </c>
      <c r="H38" s="51" t="str">
        <f>+VLOOKUP(E38,Participants!$A$1:$F$798,5,FALSE)</f>
        <v>F</v>
      </c>
      <c r="I38" s="51">
        <f>+VLOOKUP(E38,Participants!$A$1:$F$798,3,FALSE)</f>
        <v>5</v>
      </c>
      <c r="J38" s="51" t="str">
        <f>+VLOOKUP(E38,Participants!$A$1:$G$798,7,FALSE)</f>
        <v>JV GIRLS</v>
      </c>
      <c r="K38" s="51">
        <f t="shared" si="1"/>
        <v>9</v>
      </c>
      <c r="L38" s="12"/>
    </row>
    <row r="39" spans="1:12" ht="14.25" customHeight="1">
      <c r="A39" s="49" t="s">
        <v>691</v>
      </c>
      <c r="B39" s="52">
        <v>2</v>
      </c>
      <c r="C39" s="52">
        <v>14.93</v>
      </c>
      <c r="D39" s="52">
        <v>2</v>
      </c>
      <c r="E39" s="77">
        <v>1375</v>
      </c>
      <c r="F39" s="12" t="str">
        <f>+VLOOKUP(E39,Participants!$A$1:$F$798,2,FALSE)</f>
        <v>Alexandra Wagner</v>
      </c>
      <c r="G39" s="12" t="str">
        <f>+VLOOKUP(E39,Participants!$A$1:$F$798,4,FALSE)</f>
        <v>BFS</v>
      </c>
      <c r="H39" s="12" t="str">
        <f>+VLOOKUP(E39,Participants!$A$1:$F$798,5,FALSE)</f>
        <v>F</v>
      </c>
      <c r="I39" s="12">
        <f>+VLOOKUP(E39,Participants!$A$1:$F$798,3,FALSE)</f>
        <v>6</v>
      </c>
      <c r="J39" s="12" t="str">
        <f>+VLOOKUP(E39,Participants!$A$1:$G$798,7,FALSE)</f>
        <v>JV GIRLS</v>
      </c>
      <c r="K39" s="51">
        <f t="shared" si="1"/>
        <v>10</v>
      </c>
      <c r="L39" s="51"/>
    </row>
    <row r="40" spans="1:12" ht="14.25" customHeight="1">
      <c r="A40" s="49" t="s">
        <v>691</v>
      </c>
      <c r="B40" s="50">
        <v>5</v>
      </c>
      <c r="C40" s="50">
        <v>14.93</v>
      </c>
      <c r="D40" s="50">
        <v>2</v>
      </c>
      <c r="E40" s="71">
        <v>1378</v>
      </c>
      <c r="F40" s="51" t="str">
        <f>+VLOOKUP(E40,Participants!$A$1:$F$798,2,FALSE)</f>
        <v>Morgan Kane</v>
      </c>
      <c r="G40" s="51" t="str">
        <f>+VLOOKUP(E40,Participants!$A$1:$F$798,4,FALSE)</f>
        <v>BFS</v>
      </c>
      <c r="H40" s="51" t="str">
        <f>+VLOOKUP(E40,Participants!$A$1:$F$798,5,FALSE)</f>
        <v>F</v>
      </c>
      <c r="I40" s="51">
        <f>+VLOOKUP(E40,Participants!$A$1:$F$798,3,FALSE)</f>
        <v>6</v>
      </c>
      <c r="J40" s="51" t="str">
        <f>+VLOOKUP(E40,Participants!$A$1:$G$798,7,FALSE)</f>
        <v>JV GIRLS</v>
      </c>
      <c r="K40" s="51">
        <v>10</v>
      </c>
      <c r="L40" s="12"/>
    </row>
    <row r="41" spans="1:12" ht="14.25" customHeight="1">
      <c r="A41" s="49" t="s">
        <v>691</v>
      </c>
      <c r="B41" s="50">
        <v>3</v>
      </c>
      <c r="C41" s="50">
        <v>15.08</v>
      </c>
      <c r="D41" s="50">
        <v>4</v>
      </c>
      <c r="E41" s="71">
        <v>740</v>
      </c>
      <c r="F41" s="51" t="str">
        <f>+VLOOKUP(E41,Participants!$A$1:$F$798,2,FALSE)</f>
        <v>Mia Battalini</v>
      </c>
      <c r="G41" s="51" t="str">
        <f>+VLOOKUP(E41,Participants!$A$1:$F$798,4,FALSE)</f>
        <v>KIL</v>
      </c>
      <c r="H41" s="51" t="str">
        <f>+VLOOKUP(E41,Participants!$A$1:$F$798,5,FALSE)</f>
        <v>F</v>
      </c>
      <c r="I41" s="51">
        <f>+VLOOKUP(E41,Participants!$A$1:$F$798,3,FALSE)</f>
        <v>6</v>
      </c>
      <c r="J41" s="51" t="str">
        <f>+VLOOKUP(E41,Participants!$A$1:$G$798,7,FALSE)</f>
        <v>JV GIRLS</v>
      </c>
      <c r="K41" s="51">
        <v>12</v>
      </c>
      <c r="L41" s="51"/>
    </row>
    <row r="42" spans="1:12" ht="14.25" customHeight="1">
      <c r="A42" s="49" t="s">
        <v>691</v>
      </c>
      <c r="B42" s="52">
        <v>2</v>
      </c>
      <c r="C42" s="52">
        <v>15.58</v>
      </c>
      <c r="D42" s="52">
        <v>4</v>
      </c>
      <c r="E42" s="77">
        <v>757</v>
      </c>
      <c r="F42" s="12" t="str">
        <f>+VLOOKUP(E42,Participants!$A$1:$F$798,2,FALSE)</f>
        <v>Payton McElravy</v>
      </c>
      <c r="G42" s="12" t="str">
        <f>+VLOOKUP(E42,Participants!$A$1:$F$798,4,FALSE)</f>
        <v>KIL</v>
      </c>
      <c r="H42" s="12" t="str">
        <f>+VLOOKUP(E42,Participants!$A$1:$F$798,5,FALSE)</f>
        <v>F</v>
      </c>
      <c r="I42" s="12">
        <f>+VLOOKUP(E42,Participants!$A$1:$F$798,3,FALSE)</f>
        <v>6</v>
      </c>
      <c r="J42" s="12" t="str">
        <f>+VLOOKUP(E42,Participants!$A$1:$G$798,7,FALSE)</f>
        <v>JV GIRLS</v>
      </c>
      <c r="K42" s="51">
        <f t="shared" si="1"/>
        <v>13</v>
      </c>
      <c r="L42" s="51"/>
    </row>
    <row r="43" spans="1:12" ht="14.25" customHeight="1">
      <c r="A43" s="49" t="s">
        <v>691</v>
      </c>
      <c r="B43" s="52">
        <v>4</v>
      </c>
      <c r="C43" s="52">
        <v>15.58</v>
      </c>
      <c r="D43" s="52">
        <v>4</v>
      </c>
      <c r="E43" s="77">
        <v>754</v>
      </c>
      <c r="F43" s="12" t="str">
        <f>+VLOOKUP(E43,Participants!$A$1:$F$798,2,FALSE)</f>
        <v>Sofie Rentz</v>
      </c>
      <c r="G43" s="12" t="str">
        <f>+VLOOKUP(E43,Participants!$A$1:$F$798,4,FALSE)</f>
        <v>KIL</v>
      </c>
      <c r="H43" s="12" t="str">
        <f>+VLOOKUP(E43,Participants!$A$1:$F$798,5,FALSE)</f>
        <v>F</v>
      </c>
      <c r="I43" s="12">
        <f>+VLOOKUP(E43,Participants!$A$1:$F$798,3,FALSE)</f>
        <v>6</v>
      </c>
      <c r="J43" s="12" t="str">
        <f>+VLOOKUP(E43,Participants!$A$1:$G$798,7,FALSE)</f>
        <v>JV GIRLS</v>
      </c>
      <c r="K43" s="51">
        <v>13</v>
      </c>
      <c r="L43" s="12"/>
    </row>
    <row r="44" spans="1:12" ht="14.25" customHeight="1">
      <c r="A44" s="49" t="s">
        <v>691</v>
      </c>
      <c r="B44" s="50">
        <v>5</v>
      </c>
      <c r="C44" s="50">
        <v>15.58</v>
      </c>
      <c r="D44" s="50">
        <v>7</v>
      </c>
      <c r="E44" s="71">
        <v>221</v>
      </c>
      <c r="F44" s="51" t="str">
        <f>+VLOOKUP(E44,Participants!$A$1:$F$798,2,FALSE)</f>
        <v>Brigid Joyce</v>
      </c>
      <c r="G44" s="51" t="str">
        <f>+VLOOKUP(E44,Participants!$A$1:$F$798,4,FALSE)</f>
        <v>HCA</v>
      </c>
      <c r="H44" s="51" t="str">
        <f>+VLOOKUP(E44,Participants!$A$1:$F$798,5,FALSE)</f>
        <v>F</v>
      </c>
      <c r="I44" s="51">
        <f>+VLOOKUP(E44,Participants!$A$1:$F$798,3,FALSE)</f>
        <v>5</v>
      </c>
      <c r="J44" s="51" t="str">
        <f>+VLOOKUP(E44,Participants!$A$1:$G$798,7,FALSE)</f>
        <v>JV GIRLS</v>
      </c>
      <c r="K44" s="51">
        <v>13</v>
      </c>
      <c r="L44" s="12"/>
    </row>
    <row r="45" spans="1:12" ht="14.25" customHeight="1">
      <c r="A45" s="49" t="s">
        <v>691</v>
      </c>
      <c r="B45" s="52">
        <v>8</v>
      </c>
      <c r="C45" s="52">
        <v>15.64</v>
      </c>
      <c r="D45" s="52">
        <v>2</v>
      </c>
      <c r="E45" s="77">
        <v>887</v>
      </c>
      <c r="F45" s="12" t="str">
        <f>+VLOOKUP(E45,Participants!$A$1:$F$798,2,FALSE)</f>
        <v>Alexa Laepple</v>
      </c>
      <c r="G45" s="12" t="str">
        <f>+VLOOKUP(E45,Participants!$A$1:$F$798,4,FALSE)</f>
        <v>AGS</v>
      </c>
      <c r="H45" s="12" t="str">
        <f>+VLOOKUP(E45,Participants!$A$1:$F$798,5,FALSE)</f>
        <v>F</v>
      </c>
      <c r="I45" s="12">
        <f>+VLOOKUP(E45,Participants!$A$1:$F$798,3,FALSE)</f>
        <v>5</v>
      </c>
      <c r="J45" s="12" t="str">
        <f>+VLOOKUP(E45,Participants!$A$1:$G$798,7,FALSE)</f>
        <v>JV GIRLS</v>
      </c>
      <c r="K45" s="51">
        <v>16</v>
      </c>
      <c r="L45" s="51"/>
    </row>
    <row r="46" spans="1:12" ht="14.25" customHeight="1">
      <c r="A46" s="49" t="s">
        <v>691</v>
      </c>
      <c r="B46" s="52">
        <v>4</v>
      </c>
      <c r="C46" s="52">
        <v>15.79</v>
      </c>
      <c r="D46" s="52">
        <v>1</v>
      </c>
      <c r="E46" s="77">
        <v>609</v>
      </c>
      <c r="F46" s="12" t="str">
        <f>+VLOOKUP(E46,Participants!$A$1:$F$798,2,FALSE)</f>
        <v>Kaylie Mitchell</v>
      </c>
      <c r="G46" s="12" t="str">
        <f>+VLOOKUP(E46,Participants!$A$1:$F$798,4,FALSE)</f>
        <v>BTA</v>
      </c>
      <c r="H46" s="12" t="str">
        <f>+VLOOKUP(E46,Participants!$A$1:$F$798,5,FALSE)</f>
        <v>F</v>
      </c>
      <c r="I46" s="12">
        <f>+VLOOKUP(E46,Participants!$A$1:$F$798,3,FALSE)</f>
        <v>6</v>
      </c>
      <c r="J46" s="12" t="str">
        <f>+VLOOKUP(E46,Participants!$A$1:$G$798,7,FALSE)</f>
        <v>JV GIRLS</v>
      </c>
      <c r="K46" s="51">
        <f t="shared" si="1"/>
        <v>17</v>
      </c>
      <c r="L46" s="12"/>
    </row>
    <row r="47" spans="1:12" ht="14.25" customHeight="1">
      <c r="A47" s="49" t="s">
        <v>691</v>
      </c>
      <c r="B47" s="50">
        <v>5</v>
      </c>
      <c r="C47" s="50">
        <v>15.79</v>
      </c>
      <c r="D47" s="50">
        <v>1</v>
      </c>
      <c r="E47" s="71">
        <v>607</v>
      </c>
      <c r="F47" s="51" t="str">
        <f>+VLOOKUP(E47,Participants!$A$1:$F$798,2,FALSE)</f>
        <v>Cayden Ferguson</v>
      </c>
      <c r="G47" s="51" t="str">
        <f>+VLOOKUP(E47,Participants!$A$1:$F$798,4,FALSE)</f>
        <v>BTA</v>
      </c>
      <c r="H47" s="51" t="str">
        <f>+VLOOKUP(E47,Participants!$A$1:$F$798,5,FALSE)</f>
        <v>F</v>
      </c>
      <c r="I47" s="51">
        <f>+VLOOKUP(E47,Participants!$A$1:$F$798,3,FALSE)</f>
        <v>6</v>
      </c>
      <c r="J47" s="51" t="str">
        <f>+VLOOKUP(E47,Participants!$A$1:$G$798,7,FALSE)</f>
        <v>JV GIRLS</v>
      </c>
      <c r="K47" s="51">
        <f t="shared" si="1"/>
        <v>18</v>
      </c>
      <c r="L47" s="12"/>
    </row>
    <row r="48" spans="1:12" ht="14.25" customHeight="1">
      <c r="A48" s="49" t="s">
        <v>691</v>
      </c>
      <c r="B48" s="50">
        <v>1</v>
      </c>
      <c r="C48" s="50">
        <v>15.8</v>
      </c>
      <c r="D48" s="50">
        <v>4</v>
      </c>
      <c r="E48" s="71">
        <v>739</v>
      </c>
      <c r="F48" s="51" t="str">
        <f>+VLOOKUP(E48,Participants!$A$1:$F$798,2,FALSE)</f>
        <v>Sophia Colangelo</v>
      </c>
      <c r="G48" s="51" t="str">
        <f>+VLOOKUP(E48,Participants!$A$1:$F$798,4,FALSE)</f>
        <v>KIL</v>
      </c>
      <c r="H48" s="51" t="str">
        <f>+VLOOKUP(E48,Participants!$A$1:$F$798,5,FALSE)</f>
        <v>F</v>
      </c>
      <c r="I48" s="51">
        <f>+VLOOKUP(E48,Participants!$A$1:$F$798,3,FALSE)</f>
        <v>5</v>
      </c>
      <c r="J48" s="51" t="str">
        <f>+VLOOKUP(E48,Participants!$A$1:$G$798,7,FALSE)</f>
        <v>JV GIRLS</v>
      </c>
      <c r="K48" s="51">
        <f t="shared" si="1"/>
        <v>19</v>
      </c>
      <c r="L48" s="51"/>
    </row>
    <row r="49" spans="1:12" ht="14.25" customHeight="1">
      <c r="A49" s="49" t="s">
        <v>691</v>
      </c>
      <c r="B49" s="52">
        <v>6</v>
      </c>
      <c r="C49" s="52">
        <v>15.81</v>
      </c>
      <c r="D49" s="52">
        <v>3</v>
      </c>
      <c r="E49" s="77">
        <v>890</v>
      </c>
      <c r="F49" s="12" t="str">
        <f>+VLOOKUP(E49,Participants!$A$1:$F$798,2,FALSE)</f>
        <v>Emily Williams</v>
      </c>
      <c r="G49" s="12" t="str">
        <f>+VLOOKUP(E49,Participants!$A$1:$F$798,4,FALSE)</f>
        <v>AGS</v>
      </c>
      <c r="H49" s="12" t="str">
        <f>+VLOOKUP(E49,Participants!$A$1:$F$798,5,FALSE)</f>
        <v>F</v>
      </c>
      <c r="I49" s="12">
        <f>+VLOOKUP(E49,Participants!$A$1:$F$798,3,FALSE)</f>
        <v>5</v>
      </c>
      <c r="J49" s="12" t="str">
        <f>+VLOOKUP(E49,Participants!$A$1:$G$798,7,FALSE)</f>
        <v>JV GIRLS</v>
      </c>
      <c r="K49" s="51">
        <f t="shared" si="1"/>
        <v>20</v>
      </c>
      <c r="L49" s="51"/>
    </row>
    <row r="50" spans="1:12" ht="15" customHeight="1">
      <c r="A50" s="49" t="s">
        <v>691</v>
      </c>
      <c r="B50" s="52">
        <v>6</v>
      </c>
      <c r="C50" s="52">
        <v>15.83</v>
      </c>
      <c r="D50" s="52">
        <v>6</v>
      </c>
      <c r="E50" s="77">
        <v>945</v>
      </c>
      <c r="F50" s="12" t="str">
        <f>+VLOOKUP(E50,Participants!$A$1:$F$798,2,FALSE)</f>
        <v>Adams Ellen</v>
      </c>
      <c r="G50" s="12" t="str">
        <f>+VLOOKUP(E50,Participants!$A$1:$F$798,4,FALSE)</f>
        <v>CDT</v>
      </c>
      <c r="H50" s="12" t="str">
        <f>+VLOOKUP(E50,Participants!$A$1:$F$798,5,FALSE)</f>
        <v>F</v>
      </c>
      <c r="I50" s="12">
        <f>+VLOOKUP(E50,Participants!$A$1:$F$798,3,FALSE)</f>
        <v>5</v>
      </c>
      <c r="J50" s="12" t="str">
        <f>+VLOOKUP(E50,Participants!$A$1:$G$798,7,FALSE)</f>
        <v>JV GIRLS</v>
      </c>
      <c r="K50" s="51">
        <f t="shared" si="1"/>
        <v>21</v>
      </c>
      <c r="L50" s="12"/>
    </row>
    <row r="51" spans="1:12" ht="14.25" customHeight="1">
      <c r="A51" s="49" t="s">
        <v>691</v>
      </c>
      <c r="B51" s="52">
        <v>4</v>
      </c>
      <c r="C51" s="52">
        <v>15.96</v>
      </c>
      <c r="D51" s="52">
        <v>6</v>
      </c>
      <c r="E51" s="77">
        <v>969</v>
      </c>
      <c r="F51" s="12" t="str">
        <f>+VLOOKUP(E51,Participants!$A$1:$F$798,2,FALSE)</f>
        <v>Stiger Norah</v>
      </c>
      <c r="G51" s="12" t="str">
        <f>+VLOOKUP(E51,Participants!$A$1:$F$798,4,FALSE)</f>
        <v>CDT</v>
      </c>
      <c r="H51" s="12" t="str">
        <f>+VLOOKUP(E51,Participants!$A$1:$F$798,5,FALSE)</f>
        <v>F</v>
      </c>
      <c r="I51" s="12">
        <f>+VLOOKUP(E51,Participants!$A$1:$F$798,3,FALSE)</f>
        <v>5</v>
      </c>
      <c r="J51" s="12" t="str">
        <f>+VLOOKUP(E51,Participants!$A$1:$G$798,7,FALSE)</f>
        <v>JV GIRLS</v>
      </c>
      <c r="K51" s="51">
        <f t="shared" si="1"/>
        <v>22</v>
      </c>
      <c r="L51" s="12"/>
    </row>
    <row r="52" spans="1:12" ht="14.25" customHeight="1">
      <c r="A52" s="49" t="s">
        <v>691</v>
      </c>
      <c r="B52" s="50">
        <v>3</v>
      </c>
      <c r="C52" s="50">
        <v>16.04</v>
      </c>
      <c r="D52" s="50">
        <v>5</v>
      </c>
      <c r="E52" s="71">
        <v>746</v>
      </c>
      <c r="F52" s="51" t="str">
        <f>+VLOOKUP(E52,Participants!$A$1:$F$798,2,FALSE)</f>
        <v>Elle Degnan</v>
      </c>
      <c r="G52" s="51" t="str">
        <f>+VLOOKUP(E52,Participants!$A$1:$F$798,4,FALSE)</f>
        <v>KIL</v>
      </c>
      <c r="H52" s="51" t="str">
        <f>+VLOOKUP(E52,Participants!$A$1:$F$798,5,FALSE)</f>
        <v>F</v>
      </c>
      <c r="I52" s="51">
        <f>+VLOOKUP(E52,Participants!$A$1:$F$798,3,FALSE)</f>
        <v>6</v>
      </c>
      <c r="J52" s="51" t="str">
        <f>+VLOOKUP(E52,Participants!$A$1:$G$798,7,FALSE)</f>
        <v>JV GIRLS</v>
      </c>
      <c r="K52" s="51">
        <f t="shared" si="1"/>
        <v>23</v>
      </c>
      <c r="L52" s="12"/>
    </row>
    <row r="53" spans="1:12" ht="14.25" customHeight="1">
      <c r="A53" s="49" t="s">
        <v>691</v>
      </c>
      <c r="B53" s="50">
        <v>1</v>
      </c>
      <c r="C53" s="50">
        <v>16.07</v>
      </c>
      <c r="D53" s="50">
        <v>7</v>
      </c>
      <c r="E53" s="71">
        <v>220</v>
      </c>
      <c r="F53" s="51" t="str">
        <f>+VLOOKUP(E53,Participants!$A$1:$F$798,2,FALSE)</f>
        <v>Abby Diamond</v>
      </c>
      <c r="G53" s="51" t="str">
        <f>+VLOOKUP(E53,Participants!$A$1:$F$798,4,FALSE)</f>
        <v>HCA</v>
      </c>
      <c r="H53" s="51" t="str">
        <f>+VLOOKUP(E53,Participants!$A$1:$F$798,5,FALSE)</f>
        <v>F</v>
      </c>
      <c r="I53" s="51">
        <f>+VLOOKUP(E53,Participants!$A$1:$F$798,3,FALSE)</f>
        <v>6</v>
      </c>
      <c r="J53" s="51" t="str">
        <f>+VLOOKUP(E53,Participants!$A$1:$G$798,7,FALSE)</f>
        <v>JV GIRLS</v>
      </c>
      <c r="K53" s="51">
        <f t="shared" si="1"/>
        <v>24</v>
      </c>
      <c r="L53" s="51"/>
    </row>
    <row r="54" spans="1:12" ht="14.25" customHeight="1">
      <c r="A54" s="49" t="s">
        <v>691</v>
      </c>
      <c r="B54" s="52">
        <v>8</v>
      </c>
      <c r="C54" s="52">
        <v>16.13</v>
      </c>
      <c r="D54" s="52">
        <v>5</v>
      </c>
      <c r="E54" s="77">
        <v>170</v>
      </c>
      <c r="F54" s="12" t="str">
        <f>+VLOOKUP(E54,Participants!$A$1:$F$798,2,FALSE)</f>
        <v>Ellie Green</v>
      </c>
      <c r="G54" s="12" t="str">
        <f>+VLOOKUP(E54,Participants!$A$1:$F$798,4,FALSE)</f>
        <v>NCA</v>
      </c>
      <c r="H54" s="12" t="str">
        <f>+VLOOKUP(E54,Participants!$A$1:$F$798,5,FALSE)</f>
        <v>F</v>
      </c>
      <c r="I54" s="12">
        <f>+VLOOKUP(E54,Participants!$A$1:$F$798,3,FALSE)</f>
        <v>5</v>
      </c>
      <c r="J54" s="12" t="str">
        <f>+VLOOKUP(E54,Participants!$A$1:$G$798,7,FALSE)</f>
        <v>JV GIRLS</v>
      </c>
      <c r="K54" s="51">
        <f t="shared" si="1"/>
        <v>25</v>
      </c>
      <c r="L54" s="51"/>
    </row>
    <row r="55" spans="1:12" ht="14.25" customHeight="1">
      <c r="A55" s="49" t="s">
        <v>691</v>
      </c>
      <c r="B55" s="50">
        <v>3</v>
      </c>
      <c r="C55" s="50">
        <v>16.190000000000001</v>
      </c>
      <c r="D55" s="50">
        <v>3</v>
      </c>
      <c r="E55" s="71">
        <v>1218</v>
      </c>
      <c r="F55" s="51" t="str">
        <f>+VLOOKUP(E55,Participants!$A$1:$F$798,2,FALSE)</f>
        <v>Juliana Gruber</v>
      </c>
      <c r="G55" s="51" t="str">
        <f>+VLOOKUP(E55,Participants!$A$1:$F$798,4,FALSE)</f>
        <v>AAC</v>
      </c>
      <c r="H55" s="51" t="str">
        <f>+VLOOKUP(E55,Participants!$A$1:$F$798,5,FALSE)</f>
        <v>F</v>
      </c>
      <c r="I55" s="51">
        <f>+VLOOKUP(E55,Participants!$A$1:$F$798,3,FALSE)</f>
        <v>6</v>
      </c>
      <c r="J55" s="51" t="str">
        <f>+VLOOKUP(E55,Participants!$A$1:$G$798,7,FALSE)</f>
        <v>JV GIRLS</v>
      </c>
      <c r="K55" s="51">
        <f t="shared" si="1"/>
        <v>26</v>
      </c>
      <c r="L55" s="12"/>
    </row>
    <row r="56" spans="1:12" ht="14.25" customHeight="1">
      <c r="A56" s="49" t="s">
        <v>691</v>
      </c>
      <c r="B56" s="52">
        <v>8</v>
      </c>
      <c r="C56" s="52">
        <v>16.39</v>
      </c>
      <c r="D56" s="52">
        <v>3</v>
      </c>
      <c r="E56" s="77">
        <v>888</v>
      </c>
      <c r="F56" s="12" t="str">
        <f>+VLOOKUP(E56,Participants!$A$1:$F$798,2,FALSE)</f>
        <v>Heidi Surlow</v>
      </c>
      <c r="G56" s="12" t="str">
        <f>+VLOOKUP(E56,Participants!$A$1:$F$798,4,FALSE)</f>
        <v>AGS</v>
      </c>
      <c r="H56" s="12" t="str">
        <f>+VLOOKUP(E56,Participants!$A$1:$F$798,5,FALSE)</f>
        <v>F</v>
      </c>
      <c r="I56" s="12">
        <f>+VLOOKUP(E56,Participants!$A$1:$F$798,3,FALSE)</f>
        <v>5</v>
      </c>
      <c r="J56" s="12" t="str">
        <f>+VLOOKUP(E56,Participants!$A$1:$G$798,7,FALSE)</f>
        <v>JV GIRLS</v>
      </c>
      <c r="K56" s="51">
        <f t="shared" si="1"/>
        <v>27</v>
      </c>
      <c r="L56" s="51"/>
    </row>
    <row r="57" spans="1:12" ht="14.25" customHeight="1">
      <c r="A57" s="49" t="s">
        <v>691</v>
      </c>
      <c r="B57" s="50">
        <v>1</v>
      </c>
      <c r="C57" s="50">
        <v>16.41</v>
      </c>
      <c r="D57" s="50">
        <v>8</v>
      </c>
      <c r="E57" s="71">
        <v>483</v>
      </c>
      <c r="F57" s="51" t="str">
        <f>+VLOOKUP(E57,Participants!$A$1:$F$798,2,FALSE)</f>
        <v>Sierra Viehmann</v>
      </c>
      <c r="G57" s="51" t="str">
        <f>+VLOOKUP(E57,Participants!$A$1:$F$798,4,FALSE)</f>
        <v>BCS</v>
      </c>
      <c r="H57" s="51" t="str">
        <f>+VLOOKUP(E57,Participants!$A$1:$F$798,5,FALSE)</f>
        <v>F</v>
      </c>
      <c r="I57" s="51">
        <f>+VLOOKUP(E57,Participants!$A$1:$F$798,3,FALSE)</f>
        <v>5</v>
      </c>
      <c r="J57" s="51" t="str">
        <f>+VLOOKUP(E57,Participants!$A$1:$G$798,7,FALSE)</f>
        <v>JV GIRLS</v>
      </c>
      <c r="K57" s="51">
        <f t="shared" si="1"/>
        <v>28</v>
      </c>
      <c r="L57" s="12"/>
    </row>
    <row r="58" spans="1:12" ht="14.25" customHeight="1">
      <c r="A58" s="49" t="s">
        <v>691</v>
      </c>
      <c r="B58" s="52">
        <v>2</v>
      </c>
      <c r="C58" s="52">
        <v>16.510000000000002</v>
      </c>
      <c r="D58" s="52">
        <v>6</v>
      </c>
      <c r="E58" s="77">
        <v>964</v>
      </c>
      <c r="F58" s="12" t="str">
        <f>+VLOOKUP(E58,Participants!$A$1:$F$798,2,FALSE)</f>
        <v>Grissom McKenzie</v>
      </c>
      <c r="G58" s="12" t="str">
        <f>+VLOOKUP(E58,Participants!$A$1:$F$798,4,FALSE)</f>
        <v>CDT</v>
      </c>
      <c r="H58" s="12" t="str">
        <f>+VLOOKUP(E58,Participants!$A$1:$F$798,5,FALSE)</f>
        <v>F</v>
      </c>
      <c r="I58" s="12">
        <f>+VLOOKUP(E58,Participants!$A$1:$F$798,3,FALSE)</f>
        <v>6</v>
      </c>
      <c r="J58" s="12" t="str">
        <f>+VLOOKUP(E58,Participants!$A$1:$G$798,7,FALSE)</f>
        <v>JV GIRLS</v>
      </c>
      <c r="K58" s="51">
        <f t="shared" si="1"/>
        <v>29</v>
      </c>
      <c r="L58" s="51"/>
    </row>
    <row r="59" spans="1:12" ht="14.25" customHeight="1">
      <c r="A59" s="49" t="s">
        <v>691</v>
      </c>
      <c r="B59" s="52">
        <v>2</v>
      </c>
      <c r="C59" s="52">
        <v>16.53</v>
      </c>
      <c r="D59" s="52">
        <v>7</v>
      </c>
      <c r="E59" s="77">
        <v>230</v>
      </c>
      <c r="F59" s="12" t="str">
        <f>+VLOOKUP(E59,Participants!$A$1:$F$798,2,FALSE)</f>
        <v>Kathryn Rechtorik</v>
      </c>
      <c r="G59" s="12" t="str">
        <f>+VLOOKUP(E59,Participants!$A$1:$F$798,4,FALSE)</f>
        <v>HCA</v>
      </c>
      <c r="H59" s="12" t="str">
        <f>+VLOOKUP(E59,Participants!$A$1:$F$798,5,FALSE)</f>
        <v>F</v>
      </c>
      <c r="I59" s="12">
        <f>+VLOOKUP(E59,Participants!$A$1:$F$798,3,FALSE)</f>
        <v>6</v>
      </c>
      <c r="J59" s="12" t="str">
        <f>+VLOOKUP(E59,Participants!$A$1:$G$798,7,FALSE)</f>
        <v>JV GIRLS</v>
      </c>
      <c r="K59" s="51">
        <f t="shared" si="1"/>
        <v>30</v>
      </c>
      <c r="L59" s="12"/>
    </row>
    <row r="60" spans="1:12" ht="14.25" customHeight="1">
      <c r="A60" s="49" t="s">
        <v>691</v>
      </c>
      <c r="B60" s="50">
        <v>7</v>
      </c>
      <c r="C60" s="50">
        <v>16.53</v>
      </c>
      <c r="D60" s="50">
        <v>5</v>
      </c>
      <c r="E60" s="71">
        <v>1368</v>
      </c>
      <c r="F60" s="51" t="str">
        <f>+VLOOKUP(E60,Participants!$A$1:$F$798,2,FALSE)</f>
        <v>Lucy Kaufman</v>
      </c>
      <c r="G60" s="51" t="str">
        <f>+VLOOKUP(E60,Participants!$A$1:$F$798,4,FALSE)</f>
        <v>BFS</v>
      </c>
      <c r="H60" s="51" t="str">
        <f>+VLOOKUP(E60,Participants!$A$1:$F$798,5,FALSE)</f>
        <v>F</v>
      </c>
      <c r="I60" s="51">
        <f>+VLOOKUP(E60,Participants!$A$1:$F$798,3,FALSE)</f>
        <v>5</v>
      </c>
      <c r="J60" s="51" t="str">
        <f>+VLOOKUP(E60,Participants!$A$1:$G$798,7,FALSE)</f>
        <v>JV GIRLS</v>
      </c>
      <c r="K60" s="51">
        <f t="shared" si="1"/>
        <v>31</v>
      </c>
      <c r="L60" s="12"/>
    </row>
    <row r="61" spans="1:12" ht="14.25" customHeight="1">
      <c r="A61" s="49" t="s">
        <v>691</v>
      </c>
      <c r="B61" s="50">
        <v>7</v>
      </c>
      <c r="C61" s="50">
        <v>16.57</v>
      </c>
      <c r="D61" s="50">
        <v>3</v>
      </c>
      <c r="E61" s="71">
        <v>889</v>
      </c>
      <c r="F61" s="51" t="str">
        <f>+VLOOKUP(E61,Participants!$A$1:$F$798,2,FALSE)</f>
        <v>Abigail Williams</v>
      </c>
      <c r="G61" s="51" t="str">
        <f>+VLOOKUP(E61,Participants!$A$1:$F$798,4,FALSE)</f>
        <v>AGS</v>
      </c>
      <c r="H61" s="51" t="str">
        <f>+VLOOKUP(E61,Participants!$A$1:$F$798,5,FALSE)</f>
        <v>F</v>
      </c>
      <c r="I61" s="51">
        <f>+VLOOKUP(E61,Participants!$A$1:$F$798,3,FALSE)</f>
        <v>5</v>
      </c>
      <c r="J61" s="51" t="str">
        <f>+VLOOKUP(E61,Participants!$A$1:$G$798,7,FALSE)</f>
        <v>JV GIRLS</v>
      </c>
      <c r="K61" s="51">
        <f t="shared" si="1"/>
        <v>32</v>
      </c>
      <c r="L61" s="51"/>
    </row>
    <row r="62" spans="1:12" ht="14.25" customHeight="1">
      <c r="A62" s="49" t="s">
        <v>691</v>
      </c>
      <c r="B62" s="52">
        <v>6</v>
      </c>
      <c r="C62" s="52">
        <v>16.59</v>
      </c>
      <c r="D62" s="52">
        <v>5</v>
      </c>
      <c r="E62" s="77">
        <v>738</v>
      </c>
      <c r="F62" s="12" t="str">
        <f>+VLOOKUP(E62,Participants!$A$1:$F$798,2,FALSE)</f>
        <v>Olivia Colangelo</v>
      </c>
      <c r="G62" s="12" t="str">
        <f>+VLOOKUP(E62,Participants!$A$1:$F$798,4,FALSE)</f>
        <v>KIL</v>
      </c>
      <c r="H62" s="12" t="str">
        <f>+VLOOKUP(E62,Participants!$A$1:$F$798,5,FALSE)</f>
        <v>F</v>
      </c>
      <c r="I62" s="12">
        <f>+VLOOKUP(E62,Participants!$A$1:$F$798,3,FALSE)</f>
        <v>5</v>
      </c>
      <c r="J62" s="12" t="str">
        <f>+VLOOKUP(E62,Participants!$A$1:$G$798,7,FALSE)</f>
        <v>JV GIRLS</v>
      </c>
      <c r="K62" s="51">
        <f t="shared" si="1"/>
        <v>33</v>
      </c>
      <c r="L62" s="51"/>
    </row>
    <row r="63" spans="1:12" ht="14.25" customHeight="1">
      <c r="A63" s="49" t="s">
        <v>691</v>
      </c>
      <c r="B63" s="52">
        <v>6</v>
      </c>
      <c r="C63" s="52">
        <v>16.62</v>
      </c>
      <c r="D63" s="52">
        <v>7</v>
      </c>
      <c r="E63" s="77">
        <v>169</v>
      </c>
      <c r="F63" s="12" t="str">
        <f>+VLOOKUP(E63,Participants!$A$1:$F$798,2,FALSE)</f>
        <v>Vivienne Clark</v>
      </c>
      <c r="G63" s="12" t="str">
        <f>+VLOOKUP(E63,Participants!$A$1:$F$798,4,FALSE)</f>
        <v>NCA</v>
      </c>
      <c r="H63" s="12" t="str">
        <f>+VLOOKUP(E63,Participants!$A$1:$F$798,5,FALSE)</f>
        <v>F</v>
      </c>
      <c r="I63" s="12">
        <f>+VLOOKUP(E63,Participants!$A$1:$F$798,3,FALSE)</f>
        <v>5</v>
      </c>
      <c r="J63" s="12" t="str">
        <f>+VLOOKUP(E63,Participants!$A$1:$G$798,7,FALSE)</f>
        <v>JV GIRLS</v>
      </c>
      <c r="K63" s="51">
        <f t="shared" si="1"/>
        <v>34</v>
      </c>
      <c r="L63" s="12"/>
    </row>
    <row r="64" spans="1:12" ht="14.25" customHeight="1">
      <c r="A64" s="49" t="s">
        <v>691</v>
      </c>
      <c r="B64" s="151">
        <v>2</v>
      </c>
      <c r="C64" s="151">
        <v>16.63</v>
      </c>
      <c r="D64" s="151">
        <v>5</v>
      </c>
      <c r="E64" s="152">
        <v>732</v>
      </c>
      <c r="F64" s="153" t="str">
        <f>+VLOOKUP(E64,Participants!$A$1:$F$798,2,FALSE)</f>
        <v>Olivia Menz</v>
      </c>
      <c r="G64" s="153" t="str">
        <f>+VLOOKUP(E64,Participants!$A$1:$F$798,4,FALSE)</f>
        <v>KIL</v>
      </c>
      <c r="H64" s="153" t="str">
        <f>+VLOOKUP(E64,Participants!$A$1:$F$798,5,FALSE)</f>
        <v>F</v>
      </c>
      <c r="I64" s="153">
        <f>+VLOOKUP(E64,Participants!$A$1:$F$798,3,FALSE)</f>
        <v>5</v>
      </c>
      <c r="J64" s="153" t="str">
        <f>+VLOOKUP(E64,Participants!$A$1:$G$798,7,FALSE)</f>
        <v>JV GIRLS</v>
      </c>
      <c r="K64" s="51">
        <f t="shared" si="1"/>
        <v>35</v>
      </c>
      <c r="L64" s="12"/>
    </row>
    <row r="65" spans="1:12" ht="14.25" customHeight="1">
      <c r="A65" s="49" t="s">
        <v>691</v>
      </c>
      <c r="B65" s="50">
        <v>5</v>
      </c>
      <c r="C65" s="50">
        <v>16.940000000000001</v>
      </c>
      <c r="D65" s="50">
        <v>3</v>
      </c>
      <c r="E65" s="71">
        <v>886</v>
      </c>
      <c r="F65" s="51" t="str">
        <f>+VLOOKUP(E65,Participants!$A$1:$F$798,2,FALSE)</f>
        <v>Vivienne Cavicchia</v>
      </c>
      <c r="G65" s="51" t="str">
        <f>+VLOOKUP(E65,Participants!$A$1:$F$798,4,FALSE)</f>
        <v>AGS</v>
      </c>
      <c r="H65" s="51" t="str">
        <f>+VLOOKUP(E65,Participants!$A$1:$F$798,5,FALSE)</f>
        <v>F</v>
      </c>
      <c r="I65" s="51">
        <f>+VLOOKUP(E65,Participants!$A$1:$F$798,3,FALSE)</f>
        <v>5</v>
      </c>
      <c r="J65" s="51" t="str">
        <f>+VLOOKUP(E65,Participants!$A$1:$G$798,7,FALSE)</f>
        <v>JV GIRLS</v>
      </c>
      <c r="K65" s="51">
        <f t="shared" si="1"/>
        <v>36</v>
      </c>
      <c r="L65" s="51"/>
    </row>
    <row r="66" spans="1:12" ht="14.25" customHeight="1">
      <c r="A66" s="49" t="s">
        <v>691</v>
      </c>
      <c r="B66" s="52">
        <v>6</v>
      </c>
      <c r="C66" s="52">
        <v>17.13</v>
      </c>
      <c r="D66" s="52">
        <v>8</v>
      </c>
      <c r="E66" s="77">
        <v>848</v>
      </c>
      <c r="F66" s="12" t="str">
        <f>+VLOOKUP(E66,Participants!$A$1:$F$798,2,FALSE)</f>
        <v>GiGi Shay</v>
      </c>
      <c r="G66" s="12" t="str">
        <f>+VLOOKUP(E66,Participants!$A$1:$F$798,4,FALSE)</f>
        <v>GRE</v>
      </c>
      <c r="H66" s="12" t="str">
        <f>+VLOOKUP(E66,Participants!$A$1:$F$798,5,FALSE)</f>
        <v>F</v>
      </c>
      <c r="I66" s="12">
        <f>+VLOOKUP(E66,Participants!$A$1:$F$798,3,FALSE)</f>
        <v>5</v>
      </c>
      <c r="J66" s="12" t="str">
        <f>+VLOOKUP(E66,Participants!$A$1:$G$798,7,FALSE)</f>
        <v>JV GIRLS</v>
      </c>
      <c r="K66" s="51">
        <f t="shared" si="1"/>
        <v>37</v>
      </c>
      <c r="L66" s="12"/>
    </row>
    <row r="67" spans="1:12" ht="14.25" customHeight="1">
      <c r="A67" s="49" t="s">
        <v>691</v>
      </c>
      <c r="B67" s="50">
        <v>1</v>
      </c>
      <c r="C67" s="50">
        <v>17.149999999999999</v>
      </c>
      <c r="D67" s="50">
        <v>2</v>
      </c>
      <c r="E67" s="71">
        <v>1371</v>
      </c>
      <c r="F67" s="51" t="str">
        <f>+VLOOKUP(E67,Participants!$A$1:$F$798,2,FALSE)</f>
        <v>Mary Stivoric</v>
      </c>
      <c r="G67" s="51" t="str">
        <f>+VLOOKUP(E67,Participants!$A$1:$F$798,4,FALSE)</f>
        <v>BFS</v>
      </c>
      <c r="H67" s="51" t="str">
        <f>+VLOOKUP(E67,Participants!$A$1:$F$798,5,FALSE)</f>
        <v>F</v>
      </c>
      <c r="I67" s="51">
        <f>+VLOOKUP(E67,Participants!$A$1:$F$798,3,FALSE)</f>
        <v>5</v>
      </c>
      <c r="J67" s="51" t="str">
        <f>+VLOOKUP(E67,Participants!$A$1:$G$798,7,FALSE)</f>
        <v>JV GIRLS</v>
      </c>
      <c r="K67" s="51">
        <f t="shared" si="1"/>
        <v>38</v>
      </c>
      <c r="L67" s="51"/>
    </row>
    <row r="68" spans="1:12" ht="14.25" customHeight="1">
      <c r="A68" s="49" t="s">
        <v>691</v>
      </c>
      <c r="B68" s="50">
        <v>5</v>
      </c>
      <c r="C68" s="50">
        <v>17.18</v>
      </c>
      <c r="D68" s="50">
        <v>6</v>
      </c>
      <c r="E68" s="71">
        <v>947</v>
      </c>
      <c r="F68" s="51" t="str">
        <f>+VLOOKUP(E68,Participants!$A$1:$F$798,2,FALSE)</f>
        <v>Tavella Emma</v>
      </c>
      <c r="G68" s="51" t="str">
        <f>+VLOOKUP(E68,Participants!$A$1:$F$798,4,FALSE)</f>
        <v>CDT</v>
      </c>
      <c r="H68" s="51" t="str">
        <f>+VLOOKUP(E68,Participants!$A$1:$F$798,5,FALSE)</f>
        <v>F</v>
      </c>
      <c r="I68" s="51">
        <f>+VLOOKUP(E68,Participants!$A$1:$F$798,3,FALSE)</f>
        <v>5</v>
      </c>
      <c r="J68" s="51" t="str">
        <f>+VLOOKUP(E68,Participants!$A$1:$G$798,7,FALSE)</f>
        <v>JV GIRLS</v>
      </c>
      <c r="K68" s="51">
        <f t="shared" si="1"/>
        <v>39</v>
      </c>
      <c r="L68" s="51"/>
    </row>
    <row r="69" spans="1:12" ht="14.25" customHeight="1">
      <c r="A69" s="49" t="s">
        <v>691</v>
      </c>
      <c r="B69" s="50">
        <v>5</v>
      </c>
      <c r="C69" s="50">
        <v>17.2</v>
      </c>
      <c r="D69" s="50">
        <v>8</v>
      </c>
      <c r="E69" s="71">
        <v>845</v>
      </c>
      <c r="F69" s="51" t="str">
        <f>+VLOOKUP(E69,Participants!$A$1:$F$798,2,FALSE)</f>
        <v>Emily Birchok</v>
      </c>
      <c r="G69" s="51" t="str">
        <f>+VLOOKUP(E69,Participants!$A$1:$F$798,4,FALSE)</f>
        <v>GRE</v>
      </c>
      <c r="H69" s="51" t="str">
        <f>+VLOOKUP(E69,Participants!$A$1:$F$798,5,FALSE)</f>
        <v>F</v>
      </c>
      <c r="I69" s="51">
        <f>+VLOOKUP(E69,Participants!$A$1:$F$798,3,FALSE)</f>
        <v>6</v>
      </c>
      <c r="J69" s="51" t="str">
        <f>+VLOOKUP(E69,Participants!$A$1:$G$798,7,FALSE)</f>
        <v>JV GIRLS</v>
      </c>
      <c r="K69" s="51">
        <f t="shared" si="1"/>
        <v>40</v>
      </c>
      <c r="L69" s="51"/>
    </row>
    <row r="70" spans="1:12" ht="14.25" customHeight="1">
      <c r="A70" s="49" t="s">
        <v>691</v>
      </c>
      <c r="B70" s="50">
        <v>1</v>
      </c>
      <c r="C70" s="50">
        <v>17.399999999999999</v>
      </c>
      <c r="D70" s="50">
        <v>3</v>
      </c>
      <c r="E70" s="71">
        <v>1201</v>
      </c>
      <c r="F70" s="51" t="str">
        <f>+VLOOKUP(E70,Participants!$A$1:$F$798,2,FALSE)</f>
        <v>Gabrielle Boright</v>
      </c>
      <c r="G70" s="51" t="str">
        <f>+VLOOKUP(E70,Participants!$A$1:$F$798,4,FALSE)</f>
        <v>AAC</v>
      </c>
      <c r="H70" s="51" t="str">
        <f>+VLOOKUP(E70,Participants!$A$1:$F$798,5,FALSE)</f>
        <v>F</v>
      </c>
      <c r="I70" s="51">
        <f>+VLOOKUP(E70,Participants!$A$1:$F$798,3,FALSE)</f>
        <v>5</v>
      </c>
      <c r="J70" s="51" t="str">
        <f>+VLOOKUP(E70,Participants!$A$1:$G$798,7,FALSE)</f>
        <v>JV GIRLS</v>
      </c>
      <c r="K70" s="51">
        <f t="shared" si="1"/>
        <v>41</v>
      </c>
      <c r="L70" s="51"/>
    </row>
    <row r="71" spans="1:12" ht="14.25" customHeight="1">
      <c r="A71" s="49" t="s">
        <v>691</v>
      </c>
      <c r="B71" s="50">
        <v>1</v>
      </c>
      <c r="C71" s="50">
        <v>17.41</v>
      </c>
      <c r="D71" s="50">
        <v>5</v>
      </c>
      <c r="E71" s="71">
        <v>748</v>
      </c>
      <c r="F71" s="51" t="str">
        <f>+VLOOKUP(E71,Participants!$A$1:$F$798,2,FALSE)</f>
        <v>Rowan Mondi</v>
      </c>
      <c r="G71" s="51" t="str">
        <f>+VLOOKUP(E71,Participants!$A$1:$F$798,4,FALSE)</f>
        <v>KIL</v>
      </c>
      <c r="H71" s="51" t="str">
        <f>+VLOOKUP(E71,Participants!$A$1:$F$798,5,FALSE)</f>
        <v>F</v>
      </c>
      <c r="I71" s="51">
        <f>+VLOOKUP(E71,Participants!$A$1:$F$798,3,FALSE)</f>
        <v>5</v>
      </c>
      <c r="J71" s="51" t="str">
        <f>+VLOOKUP(E71,Participants!$A$1:$G$798,7,FALSE)</f>
        <v>JV GIRLS</v>
      </c>
      <c r="K71" s="51">
        <f t="shared" si="1"/>
        <v>42</v>
      </c>
      <c r="L71" s="51"/>
    </row>
    <row r="72" spans="1:12" ht="14.25" customHeight="1">
      <c r="A72" s="49" t="s">
        <v>691</v>
      </c>
      <c r="B72" s="50">
        <v>3</v>
      </c>
      <c r="C72" s="50">
        <v>17.440000000000001</v>
      </c>
      <c r="D72" s="50">
        <v>8</v>
      </c>
      <c r="E72" s="71">
        <v>484</v>
      </c>
      <c r="F72" s="51" t="str">
        <f>+VLOOKUP(E72,Participants!$A$1:$F$798,2,FALSE)</f>
        <v>Emily Graff</v>
      </c>
      <c r="G72" s="51" t="str">
        <f>+VLOOKUP(E72,Participants!$A$1:$F$798,4,FALSE)</f>
        <v>BCS</v>
      </c>
      <c r="H72" s="51" t="str">
        <f>+VLOOKUP(E72,Participants!$A$1:$F$798,5,FALSE)</f>
        <v>F</v>
      </c>
      <c r="I72" s="51">
        <f>+VLOOKUP(E72,Participants!$A$1:$F$798,3,FALSE)</f>
        <v>5</v>
      </c>
      <c r="J72" s="51" t="str">
        <f>+VLOOKUP(E72,Participants!$A$1:$G$798,7,FALSE)</f>
        <v>JV GIRLS</v>
      </c>
      <c r="K72" s="51">
        <f t="shared" si="1"/>
        <v>43</v>
      </c>
      <c r="L72" s="51"/>
    </row>
    <row r="73" spans="1:12" ht="14.25" customHeight="1">
      <c r="A73" s="49" t="s">
        <v>691</v>
      </c>
      <c r="B73" s="52">
        <v>4</v>
      </c>
      <c r="C73" s="52">
        <v>17.57</v>
      </c>
      <c r="D73" s="52">
        <v>8</v>
      </c>
      <c r="E73" s="77">
        <v>847</v>
      </c>
      <c r="F73" s="12" t="str">
        <f>+VLOOKUP(E73,Participants!$A$1:$F$798,2,FALSE)</f>
        <v>Olivia Clauss</v>
      </c>
      <c r="G73" s="12" t="str">
        <f>+VLOOKUP(E73,Participants!$A$1:$F$798,4,FALSE)</f>
        <v>GRE</v>
      </c>
      <c r="H73" s="12" t="str">
        <f>+VLOOKUP(E73,Participants!$A$1:$F$798,5,FALSE)</f>
        <v>F</v>
      </c>
      <c r="I73" s="12">
        <f>+VLOOKUP(E73,Participants!$A$1:$F$798,3,FALSE)</f>
        <v>6</v>
      </c>
      <c r="J73" s="12" t="str">
        <f>+VLOOKUP(E73,Participants!$A$1:$G$798,7,FALSE)</f>
        <v>JV GIRLS</v>
      </c>
      <c r="K73" s="51">
        <f t="shared" si="1"/>
        <v>44</v>
      </c>
      <c r="L73" s="12"/>
    </row>
    <row r="74" spans="1:12" ht="14.25" customHeight="1">
      <c r="A74" s="49" t="s">
        <v>691</v>
      </c>
      <c r="B74" s="52">
        <v>4</v>
      </c>
      <c r="C74" s="52">
        <v>17.62</v>
      </c>
      <c r="D74" s="52">
        <v>7</v>
      </c>
      <c r="E74" s="77">
        <v>233</v>
      </c>
      <c r="F74" s="12" t="str">
        <f>+VLOOKUP(E74,Participants!$A$1:$F$798,2,FALSE)</f>
        <v>Maggie Mahoney</v>
      </c>
      <c r="G74" s="12" t="str">
        <f>+VLOOKUP(E74,Participants!$A$1:$F$798,4,FALSE)</f>
        <v>HCA</v>
      </c>
      <c r="H74" s="12" t="str">
        <f>+VLOOKUP(E74,Participants!$A$1:$F$798,5,FALSE)</f>
        <v>F</v>
      </c>
      <c r="I74" s="12">
        <f>+VLOOKUP(E74,Participants!$A$1:$F$798,3,FALSE)</f>
        <v>5</v>
      </c>
      <c r="J74" s="12" t="str">
        <f>+VLOOKUP(E74,Participants!$A$1:$G$798,7,FALSE)</f>
        <v>JV GIRLS</v>
      </c>
      <c r="K74" s="51">
        <f t="shared" si="1"/>
        <v>45</v>
      </c>
      <c r="L74" s="12"/>
    </row>
    <row r="75" spans="1:12" ht="14.25" customHeight="1">
      <c r="A75" s="49" t="s">
        <v>691</v>
      </c>
      <c r="B75" s="52">
        <v>4</v>
      </c>
      <c r="C75" s="52">
        <v>17.829999999999998</v>
      </c>
      <c r="D75" s="52">
        <v>5</v>
      </c>
      <c r="E75" s="77">
        <v>735</v>
      </c>
      <c r="F75" s="12" t="str">
        <f>+VLOOKUP(E75,Participants!$A$1:$F$798,2,FALSE)</f>
        <v>Chloe Cole</v>
      </c>
      <c r="G75" s="12" t="str">
        <f>+VLOOKUP(E75,Participants!$A$1:$F$798,4,FALSE)</f>
        <v>KIL</v>
      </c>
      <c r="H75" s="12" t="str">
        <f>+VLOOKUP(E75,Participants!$A$1:$F$798,5,FALSE)</f>
        <v>F</v>
      </c>
      <c r="I75" s="12">
        <f>+VLOOKUP(E75,Participants!$A$1:$F$798,3,FALSE)</f>
        <v>6</v>
      </c>
      <c r="J75" s="12" t="str">
        <f>+VLOOKUP(E75,Participants!$A$1:$G$798,7,FALSE)</f>
        <v>JV GIRLS</v>
      </c>
      <c r="K75" s="51">
        <f t="shared" si="1"/>
        <v>46</v>
      </c>
      <c r="L75" s="12"/>
    </row>
    <row r="76" spans="1:12" ht="14.25" customHeight="1">
      <c r="A76" s="49" t="s">
        <v>691</v>
      </c>
      <c r="B76" s="52">
        <v>6</v>
      </c>
      <c r="C76" s="52">
        <v>18.05</v>
      </c>
      <c r="D76" s="52">
        <v>4</v>
      </c>
      <c r="E76" s="77">
        <v>1431</v>
      </c>
      <c r="F76" s="12" t="str">
        <f>+VLOOKUP(E76,Participants!$A$1:$F$798,2,FALSE)</f>
        <v>Ava Martin</v>
      </c>
      <c r="G76" s="12" t="str">
        <f>+VLOOKUP(E76,Participants!$A$1:$F$798,4,FALSE)</f>
        <v>SSPP</v>
      </c>
      <c r="H76" s="12" t="str">
        <f>+VLOOKUP(E76,Participants!$A$1:$F$798,5,FALSE)</f>
        <v>F</v>
      </c>
      <c r="I76" s="12">
        <f>+VLOOKUP(E76,Participants!$A$1:$F$798,3,FALSE)</f>
        <v>6</v>
      </c>
      <c r="J76" s="12" t="str">
        <f>+VLOOKUP(E76,Participants!$A$1:$G$798,7,FALSE)</f>
        <v>JV GIRLS</v>
      </c>
      <c r="K76" s="51">
        <f t="shared" si="1"/>
        <v>47</v>
      </c>
      <c r="L76" s="12"/>
    </row>
    <row r="77" spans="1:12" ht="14.25" customHeight="1">
      <c r="A77" s="49" t="s">
        <v>691</v>
      </c>
      <c r="B77" s="52">
        <v>2</v>
      </c>
      <c r="C77" s="52">
        <v>18.079999999999998</v>
      </c>
      <c r="D77" s="52">
        <v>3</v>
      </c>
      <c r="E77" s="77">
        <v>1226</v>
      </c>
      <c r="F77" s="12" t="str">
        <f>+VLOOKUP(E77,Participants!$A$1:$F$798,2,FALSE)</f>
        <v>Ali Park</v>
      </c>
      <c r="G77" s="12" t="str">
        <f>+VLOOKUP(E77,Participants!$A$1:$F$798,4,FALSE)</f>
        <v>AAC</v>
      </c>
      <c r="H77" s="12" t="str">
        <f>+VLOOKUP(E77,Participants!$A$1:$F$798,5,FALSE)</f>
        <v>F</v>
      </c>
      <c r="I77" s="12">
        <f>+VLOOKUP(E77,Participants!$A$1:$F$798,3,FALSE)</f>
        <v>5</v>
      </c>
      <c r="J77" s="12" t="str">
        <f>+VLOOKUP(E77,Participants!$A$1:$G$798,7,FALSE)</f>
        <v>JV GIRLS</v>
      </c>
      <c r="K77" s="51">
        <f t="shared" si="1"/>
        <v>48</v>
      </c>
      <c r="L77" s="12"/>
    </row>
    <row r="78" spans="1:12" ht="14.25" customHeight="1">
      <c r="A78" s="49" t="s">
        <v>691</v>
      </c>
      <c r="B78" s="52">
        <v>2</v>
      </c>
      <c r="C78" s="52">
        <v>18.29</v>
      </c>
      <c r="D78" s="52">
        <v>8</v>
      </c>
      <c r="E78" s="77">
        <v>485</v>
      </c>
      <c r="F78" s="12" t="str">
        <f>+VLOOKUP(E78,Participants!$A$1:$F$798,2,FALSE)</f>
        <v>Isabella Krahe</v>
      </c>
      <c r="G78" s="12" t="str">
        <f>+VLOOKUP(E78,Participants!$A$1:$F$798,4,FALSE)</f>
        <v>BCS</v>
      </c>
      <c r="H78" s="12" t="str">
        <f>+VLOOKUP(E78,Participants!$A$1:$F$798,5,FALSE)</f>
        <v>F</v>
      </c>
      <c r="I78" s="12">
        <f>+VLOOKUP(E78,Participants!$A$1:$F$798,3,FALSE)</f>
        <v>5</v>
      </c>
      <c r="J78" s="12" t="str">
        <f>+VLOOKUP(E78,Participants!$A$1:$G$798,7,FALSE)</f>
        <v>JV GIRLS</v>
      </c>
      <c r="K78" s="51">
        <f t="shared" si="1"/>
        <v>49</v>
      </c>
      <c r="L78" s="12"/>
    </row>
    <row r="79" spans="1:12" ht="14.25" customHeight="1">
      <c r="A79" s="49" t="s">
        <v>691</v>
      </c>
      <c r="B79" s="50">
        <v>5</v>
      </c>
      <c r="C79" s="50">
        <v>18.37</v>
      </c>
      <c r="D79" s="50">
        <v>4</v>
      </c>
      <c r="E79" s="71">
        <v>742</v>
      </c>
      <c r="F79" s="51" t="str">
        <f>+VLOOKUP(E79,Participants!$A$1:$F$798,2,FALSE)</f>
        <v>Rachel Barry</v>
      </c>
      <c r="G79" s="51" t="str">
        <f>+VLOOKUP(E79,Participants!$A$1:$F$798,4,FALSE)</f>
        <v>KIL</v>
      </c>
      <c r="H79" s="51" t="str">
        <f>+VLOOKUP(E79,Participants!$A$1:$F$798,5,FALSE)</f>
        <v>F</v>
      </c>
      <c r="I79" s="51">
        <f>+VLOOKUP(E79,Participants!$A$1:$F$798,3,FALSE)</f>
        <v>6</v>
      </c>
      <c r="J79" s="51" t="str">
        <f>+VLOOKUP(E79,Participants!$A$1:$G$798,7,FALSE)</f>
        <v>JV GIRLS</v>
      </c>
      <c r="K79" s="51">
        <f t="shared" si="1"/>
        <v>50</v>
      </c>
      <c r="L79" s="51"/>
    </row>
    <row r="80" spans="1:12" ht="14.25" customHeight="1">
      <c r="A80" s="49" t="s">
        <v>691</v>
      </c>
      <c r="B80" s="50">
        <v>1</v>
      </c>
      <c r="C80" s="50">
        <v>18.53</v>
      </c>
      <c r="D80" s="50">
        <v>6</v>
      </c>
      <c r="E80" s="71">
        <v>974</v>
      </c>
      <c r="F80" s="51" t="str">
        <f>+VLOOKUP(E80,Participants!$A$1:$F$798,2,FALSE)</f>
        <v>Zheng Sophia</v>
      </c>
      <c r="G80" s="51" t="str">
        <f>+VLOOKUP(E80,Participants!$A$1:$F$798,4,FALSE)</f>
        <v>CDT</v>
      </c>
      <c r="H80" s="51" t="str">
        <f>+VLOOKUP(E80,Participants!$A$1:$F$798,5,FALSE)</f>
        <v>F</v>
      </c>
      <c r="I80" s="51">
        <f>+VLOOKUP(E80,Participants!$A$1:$F$798,3,FALSE)</f>
        <v>5</v>
      </c>
      <c r="J80" s="51" t="str">
        <f>+VLOOKUP(E80,Participants!$A$1:$G$798,7,FALSE)</f>
        <v>JV GIRLS</v>
      </c>
      <c r="K80" s="51">
        <f t="shared" si="1"/>
        <v>51</v>
      </c>
      <c r="L80" s="51"/>
    </row>
    <row r="81" spans="1:12" ht="14.25" customHeight="1">
      <c r="A81" s="49" t="s">
        <v>691</v>
      </c>
      <c r="B81" s="50">
        <v>3</v>
      </c>
      <c r="C81" s="50">
        <v>18.559999999999999</v>
      </c>
      <c r="D81" s="50">
        <v>6</v>
      </c>
      <c r="E81" s="71">
        <v>935</v>
      </c>
      <c r="F81" s="51" t="str">
        <f>+VLOOKUP(E81,Participants!$A$1:$F$798,2,FALSE)</f>
        <v>LoPresti Amelia</v>
      </c>
      <c r="G81" s="51" t="str">
        <f>+VLOOKUP(E81,Participants!$A$1:$F$798,4,FALSE)</f>
        <v>CDT</v>
      </c>
      <c r="H81" s="51" t="str">
        <f>+VLOOKUP(E81,Participants!$A$1:$F$798,5,FALSE)</f>
        <v>F</v>
      </c>
      <c r="I81" s="51">
        <f>+VLOOKUP(E81,Participants!$A$1:$F$798,3,FALSE)</f>
        <v>5</v>
      </c>
      <c r="J81" s="51" t="str">
        <f>+VLOOKUP(E81,Participants!$A$1:$G$798,7,FALSE)</f>
        <v>JV GIRLS</v>
      </c>
      <c r="K81" s="51">
        <f t="shared" si="1"/>
        <v>52</v>
      </c>
      <c r="L81" s="51"/>
    </row>
    <row r="82" spans="1:12" ht="14.25" customHeight="1">
      <c r="A82" s="49" t="s">
        <v>691</v>
      </c>
      <c r="B82" s="50">
        <v>3</v>
      </c>
      <c r="C82" s="50">
        <v>18.59</v>
      </c>
      <c r="D82" s="50">
        <v>7</v>
      </c>
      <c r="E82" s="71">
        <v>225</v>
      </c>
      <c r="F82" s="51" t="str">
        <f>+VLOOKUP(E82,Participants!$A$1:$F$798,2,FALSE)</f>
        <v>Hailey Robinson</v>
      </c>
      <c r="G82" s="51" t="str">
        <f>+VLOOKUP(E82,Participants!$A$1:$F$798,4,FALSE)</f>
        <v>HCA</v>
      </c>
      <c r="H82" s="51" t="str">
        <f>+VLOOKUP(E82,Participants!$A$1:$F$798,5,FALSE)</f>
        <v>F</v>
      </c>
      <c r="I82" s="51">
        <f>+VLOOKUP(E82,Participants!$A$1:$F$798,3,FALSE)</f>
        <v>6</v>
      </c>
      <c r="J82" s="51" t="str">
        <f>+VLOOKUP(E82,Participants!$A$1:$G$798,7,FALSE)</f>
        <v>JV GIRLS</v>
      </c>
      <c r="K82" s="51">
        <f t="shared" si="1"/>
        <v>53</v>
      </c>
      <c r="L82" s="51"/>
    </row>
    <row r="83" spans="1:12" ht="14.25" customHeight="1">
      <c r="A83" s="49" t="s">
        <v>691</v>
      </c>
      <c r="B83" s="50">
        <v>3</v>
      </c>
      <c r="C83" s="50">
        <v>18.989999999999998</v>
      </c>
      <c r="D83" s="50">
        <v>2</v>
      </c>
      <c r="E83" s="71">
        <v>1364</v>
      </c>
      <c r="F83" s="51" t="str">
        <f>+VLOOKUP(E83,Participants!$A$1:$F$798,2,FALSE)</f>
        <v>Daniella Julian</v>
      </c>
      <c r="G83" s="51" t="str">
        <f>+VLOOKUP(E83,Participants!$A$1:$F$798,4,FALSE)</f>
        <v>BFS</v>
      </c>
      <c r="H83" s="51" t="str">
        <f>+VLOOKUP(E83,Participants!$A$1:$F$798,5,FALSE)</f>
        <v>F</v>
      </c>
      <c r="I83" s="51">
        <f>+VLOOKUP(E83,Participants!$A$1:$F$798,3,FALSE)</f>
        <v>5</v>
      </c>
      <c r="J83" s="51" t="str">
        <f>+VLOOKUP(E83,Participants!$A$1:$G$798,7,FALSE)</f>
        <v>JV GIRLS</v>
      </c>
      <c r="K83" s="51">
        <f t="shared" si="1"/>
        <v>54</v>
      </c>
      <c r="L83" s="51"/>
    </row>
    <row r="84" spans="1:12" ht="14.25" customHeight="1">
      <c r="A84" s="49" t="s">
        <v>691</v>
      </c>
      <c r="B84" s="50">
        <v>7</v>
      </c>
      <c r="C84" s="50">
        <v>19.16</v>
      </c>
      <c r="D84" s="50">
        <v>4</v>
      </c>
      <c r="E84" s="71">
        <v>1437</v>
      </c>
      <c r="F84" s="51" t="str">
        <f>+VLOOKUP(E84,Participants!$A$1:$F$798,2,FALSE)</f>
        <v>Olivia Burks</v>
      </c>
      <c r="G84" s="51" t="str">
        <f>+VLOOKUP(E84,Participants!$A$1:$F$798,4,FALSE)</f>
        <v>SSPP</v>
      </c>
      <c r="H84" s="51" t="str">
        <f>+VLOOKUP(E84,Participants!$A$1:$F$798,5,FALSE)</f>
        <v>F</v>
      </c>
      <c r="I84" s="51">
        <f>+VLOOKUP(E84,Participants!$A$1:$F$798,3,FALSE)</f>
        <v>6</v>
      </c>
      <c r="J84" s="51" t="str">
        <f>+VLOOKUP(E84,Participants!$A$1:$G$798,7,FALSE)</f>
        <v>JV GIRLS</v>
      </c>
      <c r="K84" s="51">
        <f t="shared" si="1"/>
        <v>55</v>
      </c>
      <c r="L84" s="51"/>
    </row>
    <row r="85" spans="1:12" ht="14.25" customHeight="1">
      <c r="A85" s="49" t="s">
        <v>691</v>
      </c>
      <c r="B85" s="50">
        <v>3</v>
      </c>
      <c r="C85" s="50">
        <v>19.36</v>
      </c>
      <c r="D85" s="50">
        <v>1</v>
      </c>
      <c r="E85" s="71">
        <v>603</v>
      </c>
      <c r="F85" s="51" t="str">
        <f>+VLOOKUP(E85,Participants!$A$1:$F$798,2,FALSE)</f>
        <v>Lindsey Sulkowski</v>
      </c>
      <c r="G85" s="51" t="str">
        <f>+VLOOKUP(E85,Participants!$A$1:$F$798,4,FALSE)</f>
        <v>BTA</v>
      </c>
      <c r="H85" s="51" t="str">
        <f>+VLOOKUP(E85,Participants!$A$1:$F$798,5,FALSE)</f>
        <v>F</v>
      </c>
      <c r="I85" s="51">
        <f>+VLOOKUP(E85,Participants!$A$1:$F$798,3,FALSE)</f>
        <v>5</v>
      </c>
      <c r="J85" s="51" t="str">
        <f>+VLOOKUP(E85,Participants!$A$1:$G$798,7,FALSE)</f>
        <v>JV GIRLS</v>
      </c>
      <c r="K85" s="51">
        <f t="shared" si="1"/>
        <v>56</v>
      </c>
      <c r="L85" s="51"/>
    </row>
    <row r="86" spans="1:12" ht="14.25" customHeight="1">
      <c r="A86" s="49"/>
      <c r="B86" s="50"/>
      <c r="C86" s="50"/>
      <c r="D86" s="50"/>
      <c r="E86" s="71"/>
      <c r="F86" s="51"/>
      <c r="G86" s="51"/>
      <c r="H86" s="51"/>
      <c r="I86" s="51"/>
      <c r="J86" s="51"/>
      <c r="K86" s="51"/>
      <c r="L86" s="51"/>
    </row>
    <row r="87" spans="1:12" ht="14.25" customHeight="1">
      <c r="A87" s="49" t="s">
        <v>691</v>
      </c>
      <c r="B87" s="50">
        <v>23</v>
      </c>
      <c r="C87" s="50">
        <v>11.92</v>
      </c>
      <c r="D87" s="50">
        <v>2</v>
      </c>
      <c r="E87" s="71">
        <v>1395</v>
      </c>
      <c r="F87" s="51" t="str">
        <f>+VLOOKUP(E87,Participants!$A$1:$F$798,2,FALSE)</f>
        <v>Ryan Snyder</v>
      </c>
      <c r="G87" s="51" t="str">
        <f>+VLOOKUP(E87,Participants!$A$1:$F$798,4,FALSE)</f>
        <v>BFS</v>
      </c>
      <c r="H87" s="51" t="str">
        <f>+VLOOKUP(E87,Participants!$A$1:$F$798,5,FALSE)</f>
        <v>M</v>
      </c>
      <c r="I87" s="51">
        <f>+VLOOKUP(E87,Participants!$A$1:$F$798,3,FALSE)</f>
        <v>8</v>
      </c>
      <c r="J87" s="51" t="str">
        <f>+VLOOKUP(E87,Participants!$A$1:$G$798,7,FALSE)</f>
        <v>VARSITY BOYS</v>
      </c>
      <c r="K87" s="51">
        <v>1</v>
      </c>
      <c r="L87" s="51">
        <v>10</v>
      </c>
    </row>
    <row r="88" spans="1:12" ht="14.25" customHeight="1">
      <c r="A88" s="49" t="s">
        <v>691</v>
      </c>
      <c r="B88" s="50">
        <v>23</v>
      </c>
      <c r="C88" s="50">
        <v>12.47</v>
      </c>
      <c r="D88" s="50">
        <v>1</v>
      </c>
      <c r="E88" s="71">
        <v>1389</v>
      </c>
      <c r="F88" s="51" t="str">
        <f>+VLOOKUP(E88,Participants!$A$1:$F$798,2,FALSE)</f>
        <v>Xiah Ninehouser</v>
      </c>
      <c r="G88" s="51" t="str">
        <f>+VLOOKUP(E88,Participants!$A$1:$F$798,4,FALSE)</f>
        <v>BFS</v>
      </c>
      <c r="H88" s="51" t="str">
        <f>+VLOOKUP(E88,Participants!$A$1:$F$798,5,FALSE)</f>
        <v>M</v>
      </c>
      <c r="I88" s="51">
        <f>+VLOOKUP(E88,Participants!$A$1:$F$798,3,FALSE)</f>
        <v>7</v>
      </c>
      <c r="J88" s="51" t="str">
        <f>+VLOOKUP(E88,Participants!$A$1:$G$798,7,FALSE)</f>
        <v>VARSITY BOYS</v>
      </c>
      <c r="K88" s="51">
        <f t="shared" ref="K88:K112" si="2">K87+1</f>
        <v>2</v>
      </c>
      <c r="L88" s="51">
        <v>8</v>
      </c>
    </row>
    <row r="89" spans="1:12" ht="14.25" customHeight="1">
      <c r="A89" s="49" t="s">
        <v>691</v>
      </c>
      <c r="B89" s="50">
        <v>23</v>
      </c>
      <c r="C89" s="50">
        <v>12.62</v>
      </c>
      <c r="D89" s="50">
        <v>4</v>
      </c>
      <c r="E89" s="71">
        <v>656</v>
      </c>
      <c r="F89" s="51" t="str">
        <f>+VLOOKUP(E89,Participants!$A$1:$F$798,2,FALSE)</f>
        <v>Tiernan McCullough</v>
      </c>
      <c r="G89" s="51" t="str">
        <f>+VLOOKUP(E89,Participants!$A$1:$F$798,4,FALSE)</f>
        <v>SJS</v>
      </c>
      <c r="H89" s="51" t="str">
        <f>+VLOOKUP(E89,Participants!$A$1:$F$798,5,FALSE)</f>
        <v>M</v>
      </c>
      <c r="I89" s="51">
        <f>+VLOOKUP(E89,Participants!$A$1:$F$798,3,FALSE)</f>
        <v>8</v>
      </c>
      <c r="J89" s="51" t="str">
        <f>+VLOOKUP(E89,Participants!$A$1:$G$798,7,FALSE)</f>
        <v>VARSITY BOYS</v>
      </c>
      <c r="K89" s="51">
        <f t="shared" si="2"/>
        <v>3</v>
      </c>
      <c r="L89" s="51">
        <v>6</v>
      </c>
    </row>
    <row r="90" spans="1:12" ht="14.25" customHeight="1">
      <c r="A90" s="49" t="s">
        <v>691</v>
      </c>
      <c r="B90" s="52">
        <v>22</v>
      </c>
      <c r="C90" s="52">
        <v>12.83</v>
      </c>
      <c r="D90" s="52">
        <v>3</v>
      </c>
      <c r="E90" s="77">
        <v>657</v>
      </c>
      <c r="F90" s="12" t="str">
        <f>+VLOOKUP(E90,Participants!$A$1:$F$798,2,FALSE)</f>
        <v>Killian O'Halloran</v>
      </c>
      <c r="G90" s="12" t="str">
        <f>+VLOOKUP(E90,Participants!$A$1:$F$798,4,FALSE)</f>
        <v>SJS</v>
      </c>
      <c r="H90" s="12" t="str">
        <f>+VLOOKUP(E90,Participants!$A$1:$F$798,5,FALSE)</f>
        <v>M</v>
      </c>
      <c r="I90" s="12">
        <f>+VLOOKUP(E90,Participants!$A$1:$F$798,3,FALSE)</f>
        <v>8</v>
      </c>
      <c r="J90" s="12" t="str">
        <f>+VLOOKUP(E90,Participants!$A$1:$G$798,7,FALSE)</f>
        <v>VARSITY BOYS</v>
      </c>
      <c r="K90" s="51">
        <f t="shared" si="2"/>
        <v>4</v>
      </c>
      <c r="L90" s="12">
        <v>5</v>
      </c>
    </row>
    <row r="91" spans="1:12" ht="14.25" customHeight="1">
      <c r="A91" s="49" t="s">
        <v>691</v>
      </c>
      <c r="B91" s="50">
        <v>23</v>
      </c>
      <c r="C91" s="50">
        <v>12.84</v>
      </c>
      <c r="D91" s="50">
        <v>5</v>
      </c>
      <c r="E91" s="71">
        <v>953</v>
      </c>
      <c r="F91" s="51" t="str">
        <f>+VLOOKUP(E91,Participants!$A$1:$F$798,2,FALSE)</f>
        <v>Wienand Jacob</v>
      </c>
      <c r="G91" s="51" t="str">
        <f>+VLOOKUP(E91,Participants!$A$1:$F$798,4,FALSE)</f>
        <v>CDT</v>
      </c>
      <c r="H91" s="51" t="str">
        <f>+VLOOKUP(E91,Participants!$A$1:$F$798,5,FALSE)</f>
        <v>M</v>
      </c>
      <c r="I91" s="51">
        <f>+VLOOKUP(E91,Participants!$A$1:$F$798,3,FALSE)</f>
        <v>7</v>
      </c>
      <c r="J91" s="51" t="str">
        <f>+VLOOKUP(E91,Participants!$A$1:$G$798,7,FALSE)</f>
        <v>VARSITY BOYS</v>
      </c>
      <c r="K91" s="51">
        <f t="shared" si="2"/>
        <v>5</v>
      </c>
      <c r="L91" s="51">
        <v>4</v>
      </c>
    </row>
    <row r="92" spans="1:12" ht="14.25" customHeight="1">
      <c r="A92" s="49" t="s">
        <v>691</v>
      </c>
      <c r="B92" s="50">
        <v>21</v>
      </c>
      <c r="C92" s="50">
        <v>13.3</v>
      </c>
      <c r="D92" s="50">
        <v>2</v>
      </c>
      <c r="E92" s="71">
        <v>1398</v>
      </c>
      <c r="F92" s="51" t="str">
        <f>+VLOOKUP(E92,Participants!$A$1:$F$798,2,FALSE)</f>
        <v>Sean Miller</v>
      </c>
      <c r="G92" s="51" t="str">
        <f>+VLOOKUP(E92,Participants!$A$1:$F$798,4,FALSE)</f>
        <v>BFS</v>
      </c>
      <c r="H92" s="51" t="str">
        <f>+VLOOKUP(E92,Participants!$A$1:$F$798,5,FALSE)</f>
        <v>M</v>
      </c>
      <c r="I92" s="51">
        <f>+VLOOKUP(E92,Participants!$A$1:$F$798,3,FALSE)</f>
        <v>8</v>
      </c>
      <c r="J92" s="51" t="str">
        <f>+VLOOKUP(E92,Participants!$A$1:$G$798,7,FALSE)</f>
        <v>VARSITY BOYS</v>
      </c>
      <c r="K92" s="51">
        <f t="shared" si="2"/>
        <v>6</v>
      </c>
      <c r="L92" s="51">
        <v>3</v>
      </c>
    </row>
    <row r="93" spans="1:12" ht="14.25" customHeight="1">
      <c r="A93" s="49" t="s">
        <v>691</v>
      </c>
      <c r="B93" s="50">
        <v>23</v>
      </c>
      <c r="C93" s="50">
        <v>13.35</v>
      </c>
      <c r="D93" s="50">
        <v>3</v>
      </c>
      <c r="E93" s="71">
        <v>491</v>
      </c>
      <c r="F93" s="51" t="str">
        <f>+VLOOKUP(E93,Participants!$A$1:$F$798,2,FALSE)</f>
        <v>Mateo Saspe</v>
      </c>
      <c r="G93" s="51" t="str">
        <f>+VLOOKUP(E93,Participants!$A$1:$F$798,4,FALSE)</f>
        <v>BCS</v>
      </c>
      <c r="H93" s="51" t="str">
        <f>+VLOOKUP(E93,Participants!$A$1:$F$798,5,FALSE)</f>
        <v>M</v>
      </c>
      <c r="I93" s="51">
        <f>+VLOOKUP(E93,Participants!$A$1:$F$798,3,FALSE)</f>
        <v>8</v>
      </c>
      <c r="J93" s="51" t="str">
        <f>+VLOOKUP(E93,Participants!$A$1:$G$798,7,FALSE)</f>
        <v>VARSITY BOYS</v>
      </c>
      <c r="K93" s="51">
        <f t="shared" si="2"/>
        <v>7</v>
      </c>
      <c r="L93" s="51">
        <v>2</v>
      </c>
    </row>
    <row r="94" spans="1:12" ht="14.25" customHeight="1">
      <c r="A94" s="49" t="s">
        <v>691</v>
      </c>
      <c r="B94" s="52">
        <v>22</v>
      </c>
      <c r="C94" s="52">
        <v>13.45</v>
      </c>
      <c r="D94" s="52">
        <v>5</v>
      </c>
      <c r="E94" s="77">
        <v>1223</v>
      </c>
      <c r="F94" s="12" t="str">
        <f>+VLOOKUP(E94,Participants!$A$1:$F$798,2,FALSE)</f>
        <v>Matt McGrath</v>
      </c>
      <c r="G94" s="12" t="str">
        <f>+VLOOKUP(E94,Participants!$A$1:$F$798,4,FALSE)</f>
        <v>AAC</v>
      </c>
      <c r="H94" s="12" t="str">
        <f>+VLOOKUP(E94,Participants!$A$1:$F$798,5,FALSE)</f>
        <v>M</v>
      </c>
      <c r="I94" s="12">
        <f>+VLOOKUP(E94,Participants!$A$1:$F$798,3,FALSE)</f>
        <v>8</v>
      </c>
      <c r="J94" s="12" t="str">
        <f>+VLOOKUP(E94,Participants!$A$1:$G$798,7,FALSE)</f>
        <v>VARSITY BOYS</v>
      </c>
      <c r="K94" s="51">
        <f t="shared" si="2"/>
        <v>8</v>
      </c>
      <c r="L94" s="12">
        <v>1</v>
      </c>
    </row>
    <row r="95" spans="1:12" ht="14.25" customHeight="1">
      <c r="A95" s="49" t="s">
        <v>691</v>
      </c>
      <c r="B95" s="52">
        <v>22</v>
      </c>
      <c r="C95" s="52">
        <v>13.52</v>
      </c>
      <c r="D95" s="52">
        <v>1</v>
      </c>
      <c r="E95" s="77">
        <v>860</v>
      </c>
      <c r="F95" s="12" t="str">
        <f>+VLOOKUP(E95,Participants!$A$1:$F$798,2,FALSE)</f>
        <v>Michael Pierro</v>
      </c>
      <c r="G95" s="12" t="str">
        <f>+VLOOKUP(E95,Participants!$A$1:$F$798,4,FALSE)</f>
        <v>GRE</v>
      </c>
      <c r="H95" s="12" t="str">
        <f>+VLOOKUP(E95,Participants!$A$1:$F$798,5,FALSE)</f>
        <v>M</v>
      </c>
      <c r="I95" s="12">
        <f>+VLOOKUP(E95,Participants!$A$1:$F$798,3,FALSE)</f>
        <v>7</v>
      </c>
      <c r="J95" s="12" t="str">
        <f>+VLOOKUP(E95,Participants!$A$1:$G$798,7,FALSE)</f>
        <v>VARSITY BOYS</v>
      </c>
      <c r="K95" s="51">
        <f t="shared" si="2"/>
        <v>9</v>
      </c>
      <c r="L95" s="12"/>
    </row>
    <row r="96" spans="1:12" ht="14.25" customHeight="1">
      <c r="A96" s="49" t="s">
        <v>691</v>
      </c>
      <c r="B96" s="50">
        <v>21</v>
      </c>
      <c r="C96" s="50">
        <v>13.64</v>
      </c>
      <c r="D96" s="50">
        <v>3</v>
      </c>
      <c r="E96" s="71">
        <v>617</v>
      </c>
      <c r="F96" s="51" t="str">
        <f>+VLOOKUP(E96,Participants!$A$1:$F$798,2,FALSE)</f>
        <v>Jack Kandravy</v>
      </c>
      <c r="G96" s="51" t="str">
        <f>+VLOOKUP(E96,Participants!$A$1:$F$798,4,FALSE)</f>
        <v>BTA</v>
      </c>
      <c r="H96" s="51" t="str">
        <f>+VLOOKUP(E96,Participants!$A$1:$F$798,5,FALSE)</f>
        <v>M</v>
      </c>
      <c r="I96" s="51">
        <f>+VLOOKUP(E96,Participants!$A$1:$F$798,3,FALSE)</f>
        <v>8</v>
      </c>
      <c r="J96" s="51" t="str">
        <f>+VLOOKUP(E96,Participants!$A$1:$G$798,7,FALSE)</f>
        <v>VARSITY BOYS</v>
      </c>
      <c r="K96" s="51">
        <f t="shared" si="2"/>
        <v>10</v>
      </c>
      <c r="L96" s="51"/>
    </row>
    <row r="97" spans="1:12" ht="14.25" customHeight="1">
      <c r="A97" s="49" t="s">
        <v>691</v>
      </c>
      <c r="B97" s="52">
        <v>20</v>
      </c>
      <c r="C97" s="52">
        <v>13.95</v>
      </c>
      <c r="D97" s="52">
        <v>6</v>
      </c>
      <c r="E97" s="77">
        <v>1448</v>
      </c>
      <c r="F97" s="12" t="str">
        <f>+VLOOKUP(E97,Participants!$A$1:$F$798,2,FALSE)</f>
        <v>Trey Arlen Moses</v>
      </c>
      <c r="G97" s="12" t="str">
        <f>+VLOOKUP(E97,Participants!$A$1:$F$798,4,FALSE)</f>
        <v>SSPP</v>
      </c>
      <c r="H97" s="12" t="str">
        <f>+VLOOKUP(E97,Participants!$A$1:$F$798,5,FALSE)</f>
        <v>M</v>
      </c>
      <c r="I97" s="12">
        <f>+VLOOKUP(E97,Participants!$A$1:$F$798,3,FALSE)</f>
        <v>8</v>
      </c>
      <c r="J97" s="12" t="str">
        <f>+VLOOKUP(E97,Participants!$A$1:$G$798,7,FALSE)</f>
        <v>VARSITY BOYS</v>
      </c>
      <c r="K97" s="51">
        <f t="shared" si="2"/>
        <v>11</v>
      </c>
      <c r="L97" s="12"/>
    </row>
    <row r="98" spans="1:12" ht="14.25" customHeight="1">
      <c r="A98" s="49" t="s">
        <v>691</v>
      </c>
      <c r="B98" s="52">
        <v>22</v>
      </c>
      <c r="C98" s="52">
        <v>14.18</v>
      </c>
      <c r="D98" s="52">
        <v>2</v>
      </c>
      <c r="E98" s="77">
        <v>494</v>
      </c>
      <c r="F98" s="12" t="str">
        <f>+VLOOKUP(E98,Participants!$A$1:$F$798,2,FALSE)</f>
        <v>Evan Briggs</v>
      </c>
      <c r="G98" s="12" t="str">
        <f>+VLOOKUP(E98,Participants!$A$1:$F$798,4,FALSE)</f>
        <v>BCS</v>
      </c>
      <c r="H98" s="12" t="str">
        <f>+VLOOKUP(E98,Participants!$A$1:$F$798,5,FALSE)</f>
        <v>M</v>
      </c>
      <c r="I98" s="12">
        <f>+VLOOKUP(E98,Participants!$A$1:$F$798,3,FALSE)</f>
        <v>8</v>
      </c>
      <c r="J98" s="12" t="str">
        <f>+VLOOKUP(E98,Participants!$A$1:$G$798,7,FALSE)</f>
        <v>VARSITY BOYS</v>
      </c>
      <c r="K98" s="51">
        <f t="shared" si="2"/>
        <v>12</v>
      </c>
      <c r="L98" s="12"/>
    </row>
    <row r="99" spans="1:12" ht="14.25" customHeight="1">
      <c r="A99" s="49" t="s">
        <v>691</v>
      </c>
      <c r="B99" s="50">
        <v>21</v>
      </c>
      <c r="C99" s="50">
        <v>14.27</v>
      </c>
      <c r="D99" s="50">
        <v>5</v>
      </c>
      <c r="E99" s="71">
        <v>698</v>
      </c>
      <c r="F99" s="51" t="str">
        <f>+VLOOKUP(E99,Participants!$A$1:$F$798,2,FALSE)</f>
        <v>Dexter Wyant</v>
      </c>
      <c r="G99" s="51" t="str">
        <f>+VLOOKUP(E99,Participants!$A$1:$F$798,4,FALSE)</f>
        <v>KIL</v>
      </c>
      <c r="H99" s="51" t="str">
        <f>+VLOOKUP(E99,Participants!$A$1:$F$798,5,FALSE)</f>
        <v>M</v>
      </c>
      <c r="I99" s="51">
        <f>+VLOOKUP(E99,Participants!$A$1:$F$798,3,FALSE)</f>
        <v>8</v>
      </c>
      <c r="J99" s="51" t="str">
        <f>+VLOOKUP(E99,Participants!$A$1:$G$798,7,FALSE)</f>
        <v>VARSITY BOYS</v>
      </c>
      <c r="K99" s="51">
        <f t="shared" si="2"/>
        <v>13</v>
      </c>
      <c r="L99" s="51"/>
    </row>
    <row r="100" spans="1:12" ht="14.25" customHeight="1">
      <c r="A100" s="49" t="s">
        <v>691</v>
      </c>
      <c r="B100" s="52">
        <v>20</v>
      </c>
      <c r="C100" s="52">
        <v>14.51</v>
      </c>
      <c r="D100" s="52">
        <v>2</v>
      </c>
      <c r="E100" s="77">
        <v>1240</v>
      </c>
      <c r="F100" s="12" t="str">
        <f>+VLOOKUP(E100,Participants!$A$1:$F$798,2,FALSE)</f>
        <v>Jack Stanton</v>
      </c>
      <c r="G100" s="12" t="str">
        <f>+VLOOKUP(E100,Participants!$A$1:$F$798,4,FALSE)</f>
        <v>AAC</v>
      </c>
      <c r="H100" s="12" t="str">
        <f>+VLOOKUP(E100,Participants!$A$1:$F$798,5,FALSE)</f>
        <v>M</v>
      </c>
      <c r="I100" s="12">
        <f>+VLOOKUP(E100,Participants!$A$1:$F$798,3,FALSE)</f>
        <v>8</v>
      </c>
      <c r="J100" s="12" t="str">
        <f>+VLOOKUP(E100,Participants!$A$1:$G$798,7,FALSE)</f>
        <v>VARSITY BOYS</v>
      </c>
      <c r="K100" s="51">
        <f t="shared" si="2"/>
        <v>14</v>
      </c>
      <c r="L100" s="12"/>
    </row>
    <row r="101" spans="1:12" ht="14.25" customHeight="1">
      <c r="A101" s="49" t="s">
        <v>691</v>
      </c>
      <c r="B101" s="181">
        <v>21</v>
      </c>
      <c r="C101" s="181">
        <v>14.61</v>
      </c>
      <c r="D101" s="181">
        <v>6</v>
      </c>
      <c r="E101" s="177">
        <v>1454</v>
      </c>
      <c r="F101" s="178" t="str">
        <f>+VLOOKUP(E101,Participants!$A$1:$F$798,2,FALSE)</f>
        <v>Eddie Votilla</v>
      </c>
      <c r="G101" s="178" t="str">
        <f>+VLOOKUP(E101,Participants!$A$1:$F$798,4,FALSE)</f>
        <v>SSPP</v>
      </c>
      <c r="H101" s="178" t="str">
        <f>+VLOOKUP(E101,Participants!$A$1:$F$798,5,FALSE)</f>
        <v>M</v>
      </c>
      <c r="I101" s="178">
        <f>+VLOOKUP(E101,Participants!$A$1:$F$798,3,FALSE)</f>
        <v>7</v>
      </c>
      <c r="J101" s="178" t="str">
        <f>+VLOOKUP(E101,Participants!$A$1:$G$798,7,FALSE)</f>
        <v>VARSITY BOYS</v>
      </c>
      <c r="K101" s="178">
        <v>15</v>
      </c>
      <c r="L101" s="178"/>
    </row>
    <row r="102" spans="1:12" ht="14.25" customHeight="1">
      <c r="A102" s="49" t="s">
        <v>691</v>
      </c>
      <c r="B102" s="52">
        <v>20</v>
      </c>
      <c r="C102" s="52">
        <v>14.97</v>
      </c>
      <c r="D102" s="52">
        <v>3</v>
      </c>
      <c r="E102" s="77">
        <v>489</v>
      </c>
      <c r="F102" s="12" t="str">
        <f>+VLOOKUP(E102,Participants!$A$1:$F$798,2,FALSE)</f>
        <v>Cameron Smith</v>
      </c>
      <c r="G102" s="12" t="str">
        <f>+VLOOKUP(E102,Participants!$A$1:$F$798,4,FALSE)</f>
        <v>BCS</v>
      </c>
      <c r="H102" s="12" t="str">
        <f>+VLOOKUP(E102,Participants!$A$1:$F$798,5,FALSE)</f>
        <v>M</v>
      </c>
      <c r="I102" s="12">
        <f>+VLOOKUP(E102,Participants!$A$1:$F$798,3,FALSE)</f>
        <v>7</v>
      </c>
      <c r="J102" s="12" t="str">
        <f>+VLOOKUP(E102,Participants!$A$1:$G$798,7,FALSE)</f>
        <v>VARSITY BOYS</v>
      </c>
      <c r="K102" s="51">
        <v>16</v>
      </c>
      <c r="L102" s="12"/>
    </row>
    <row r="103" spans="1:12" ht="14.25" customHeight="1">
      <c r="A103" s="49" t="s">
        <v>691</v>
      </c>
      <c r="B103" s="52">
        <v>20</v>
      </c>
      <c r="C103" s="52">
        <v>15</v>
      </c>
      <c r="D103" s="52">
        <v>4</v>
      </c>
      <c r="E103" s="77">
        <v>655</v>
      </c>
      <c r="F103" s="12" t="str">
        <f>+VLOOKUP(E103,Participants!$A$1:$F$798,2,FALSE)</f>
        <v>Henry Glevicky</v>
      </c>
      <c r="G103" s="12" t="str">
        <f>+VLOOKUP(E103,Participants!$A$1:$F$798,4,FALSE)</f>
        <v>SJS</v>
      </c>
      <c r="H103" s="12" t="str">
        <f>+VLOOKUP(E103,Participants!$A$1:$F$798,5,FALSE)</f>
        <v>M</v>
      </c>
      <c r="I103" s="12">
        <f>+VLOOKUP(E103,Participants!$A$1:$F$798,3,FALSE)</f>
        <v>8</v>
      </c>
      <c r="J103" s="12" t="str">
        <f>+VLOOKUP(E103,Participants!$A$1:$G$798,7,FALSE)</f>
        <v>VARSITY BOYS</v>
      </c>
      <c r="K103" s="51">
        <f t="shared" si="2"/>
        <v>17</v>
      </c>
      <c r="L103" s="12"/>
    </row>
    <row r="104" spans="1:12" ht="14.25" customHeight="1">
      <c r="A104" s="49" t="s">
        <v>691</v>
      </c>
      <c r="B104" s="52">
        <v>20</v>
      </c>
      <c r="C104" s="52">
        <v>15.02</v>
      </c>
      <c r="D104" s="52">
        <v>1</v>
      </c>
      <c r="E104" s="77">
        <v>885</v>
      </c>
      <c r="F104" s="12" t="str">
        <f>+VLOOKUP(E104,Participants!$A$1:$F$798,2,FALSE)</f>
        <v>Jeremy Ye</v>
      </c>
      <c r="G104" s="12" t="str">
        <f>+VLOOKUP(E104,Participants!$A$1:$F$798,4,FALSE)</f>
        <v>AGS</v>
      </c>
      <c r="H104" s="12" t="str">
        <f>+VLOOKUP(E104,Participants!$A$1:$F$798,5,FALSE)</f>
        <v>M</v>
      </c>
      <c r="I104" s="12">
        <f>+VLOOKUP(E104,Participants!$A$1:$F$798,3,FALSE)</f>
        <v>7</v>
      </c>
      <c r="J104" s="12" t="str">
        <f>+VLOOKUP(E104,Participants!$A$1:$G$798,7,FALSE)</f>
        <v>VARSITY BOYS</v>
      </c>
      <c r="K104" s="51">
        <f t="shared" si="2"/>
        <v>18</v>
      </c>
      <c r="L104" s="12"/>
    </row>
    <row r="105" spans="1:12" ht="14.25" customHeight="1">
      <c r="A105" s="49" t="s">
        <v>691</v>
      </c>
      <c r="B105" s="52">
        <v>22</v>
      </c>
      <c r="C105" s="52">
        <v>15.11</v>
      </c>
      <c r="D105" s="52">
        <v>6</v>
      </c>
      <c r="E105" s="77">
        <v>955</v>
      </c>
      <c r="F105" s="12" t="str">
        <f>+VLOOKUP(E105,Participants!$A$1:$F$798,2,FALSE)</f>
        <v>Cooper John</v>
      </c>
      <c r="G105" s="12" t="str">
        <f>+VLOOKUP(E105,Participants!$A$1:$F$798,4,FALSE)</f>
        <v>CDT</v>
      </c>
      <c r="H105" s="12" t="str">
        <f>+VLOOKUP(E105,Participants!$A$1:$F$798,5,FALSE)</f>
        <v>M</v>
      </c>
      <c r="I105" s="12">
        <f>+VLOOKUP(E105,Participants!$A$1:$F$798,3,FALSE)</f>
        <v>7</v>
      </c>
      <c r="J105" s="12" t="str">
        <f>+VLOOKUP(E105,Participants!$A$1:$G$798,7,FALSE)</f>
        <v>VARSITY BOYS</v>
      </c>
      <c r="K105" s="51">
        <f t="shared" si="2"/>
        <v>19</v>
      </c>
      <c r="L105" s="12"/>
    </row>
    <row r="106" spans="1:12" ht="14.25" customHeight="1">
      <c r="A106" s="49" t="s">
        <v>691</v>
      </c>
      <c r="B106" s="52">
        <v>20</v>
      </c>
      <c r="C106" s="52">
        <v>15.16</v>
      </c>
      <c r="D106" s="52">
        <v>5</v>
      </c>
      <c r="E106" s="77">
        <v>691</v>
      </c>
      <c r="F106" s="12" t="str">
        <f>+VLOOKUP(E106,Participants!$A$1:$F$798,2,FALSE)</f>
        <v>Jack Mondi</v>
      </c>
      <c r="G106" s="12" t="str">
        <f>+VLOOKUP(E106,Participants!$A$1:$F$798,4,FALSE)</f>
        <v>KIL</v>
      </c>
      <c r="H106" s="12" t="str">
        <f>+VLOOKUP(E106,Participants!$A$1:$F$798,5,FALSE)</f>
        <v>M</v>
      </c>
      <c r="I106" s="12">
        <f>+VLOOKUP(E106,Participants!$A$1:$F$798,3,FALSE)</f>
        <v>7</v>
      </c>
      <c r="J106" s="12" t="str">
        <f>+VLOOKUP(E106,Participants!$A$1:$G$798,7,FALSE)</f>
        <v>VARSITY BOYS</v>
      </c>
      <c r="K106" s="51">
        <f t="shared" si="2"/>
        <v>20</v>
      </c>
      <c r="L106" s="12"/>
    </row>
    <row r="107" spans="1:12" ht="14.25" customHeight="1">
      <c r="A107" s="49" t="s">
        <v>691</v>
      </c>
      <c r="B107" s="50">
        <v>21</v>
      </c>
      <c r="C107" s="50">
        <v>15.42</v>
      </c>
      <c r="D107" s="50">
        <v>7</v>
      </c>
      <c r="E107" s="71">
        <v>950</v>
      </c>
      <c r="F107" s="51" t="str">
        <f>+VLOOKUP(E107,Participants!$A$1:$F$798,2,FALSE)</f>
        <v>Rusiewicz Ivan</v>
      </c>
      <c r="G107" s="51" t="str">
        <f>+VLOOKUP(E107,Participants!$A$1:$F$798,4,FALSE)</f>
        <v>CDT</v>
      </c>
      <c r="H107" s="51" t="str">
        <f>+VLOOKUP(E107,Participants!$A$1:$F$798,5,FALSE)</f>
        <v>M</v>
      </c>
      <c r="I107" s="51">
        <f>+VLOOKUP(E107,Participants!$A$1:$F$798,3,FALSE)</f>
        <v>7</v>
      </c>
      <c r="J107" s="51" t="str">
        <f>+VLOOKUP(E107,Participants!$A$1:$G$798,7,FALSE)</f>
        <v>VARSITY BOYS</v>
      </c>
      <c r="K107" s="51">
        <f t="shared" si="2"/>
        <v>21</v>
      </c>
      <c r="L107" s="51"/>
    </row>
    <row r="108" spans="1:12" ht="14.25" customHeight="1">
      <c r="A108" s="49" t="s">
        <v>691</v>
      </c>
      <c r="B108" s="50">
        <v>21</v>
      </c>
      <c r="C108" s="50">
        <v>15.94</v>
      </c>
      <c r="D108" s="50">
        <v>1</v>
      </c>
      <c r="E108" s="71">
        <v>1397</v>
      </c>
      <c r="F108" s="51" t="str">
        <f>+VLOOKUP(E108,Participants!$A$1:$F$798,2,FALSE)</f>
        <v>Joshua White</v>
      </c>
      <c r="G108" s="51" t="str">
        <f>+VLOOKUP(E108,Participants!$A$1:$F$798,4,FALSE)</f>
        <v>BFS</v>
      </c>
      <c r="H108" s="51" t="str">
        <f>+VLOOKUP(E108,Participants!$A$1:$F$798,5,FALSE)</f>
        <v>M</v>
      </c>
      <c r="I108" s="51">
        <f>+VLOOKUP(E108,Participants!$A$1:$F$798,3,FALSE)</f>
        <v>8</v>
      </c>
      <c r="J108" s="51" t="str">
        <f>+VLOOKUP(E108,Participants!$A$1:$G$798,7,FALSE)</f>
        <v>VARSITY BOYS</v>
      </c>
      <c r="K108" s="51">
        <f t="shared" si="2"/>
        <v>22</v>
      </c>
      <c r="L108" s="51"/>
    </row>
    <row r="109" spans="1:12" ht="14.25" customHeight="1">
      <c r="A109" s="49" t="s">
        <v>691</v>
      </c>
      <c r="B109" s="52">
        <v>20</v>
      </c>
      <c r="C109" s="52">
        <v>15.95</v>
      </c>
      <c r="D109" s="52">
        <v>8</v>
      </c>
      <c r="E109" s="77">
        <v>956</v>
      </c>
      <c r="F109" s="12" t="str">
        <f>+VLOOKUP(E109,Participants!$A$1:$F$798,2,FALSE)</f>
        <v>Howe John</v>
      </c>
      <c r="G109" s="12" t="str">
        <f>+VLOOKUP(E109,Participants!$A$1:$F$798,4,FALSE)</f>
        <v>CDT</v>
      </c>
      <c r="H109" s="12" t="str">
        <f>+VLOOKUP(E109,Participants!$A$1:$F$798,5,FALSE)</f>
        <v>M</v>
      </c>
      <c r="I109" s="12">
        <f>+VLOOKUP(E109,Participants!$A$1:$F$798,3,FALSE)</f>
        <v>7</v>
      </c>
      <c r="J109" s="12" t="str">
        <f>+VLOOKUP(E109,Participants!$A$1:$G$798,7,FALSE)</f>
        <v>VARSITY BOYS</v>
      </c>
      <c r="K109" s="51">
        <f t="shared" si="2"/>
        <v>23</v>
      </c>
      <c r="L109" s="12"/>
    </row>
    <row r="110" spans="1:12" ht="14.25" customHeight="1">
      <c r="A110" s="49" t="s">
        <v>691</v>
      </c>
      <c r="B110" s="52">
        <v>22</v>
      </c>
      <c r="C110" s="52">
        <v>16.149999999999999</v>
      </c>
      <c r="D110" s="52">
        <v>4</v>
      </c>
      <c r="E110" s="77">
        <v>492</v>
      </c>
      <c r="F110" s="12" t="str">
        <f>+VLOOKUP(E110,Participants!$A$1:$F$798,2,FALSE)</f>
        <v>Michael Gianneschi</v>
      </c>
      <c r="G110" s="12" t="str">
        <f>+VLOOKUP(E110,Participants!$A$1:$F$798,4,FALSE)</f>
        <v>BCS</v>
      </c>
      <c r="H110" s="12" t="str">
        <f>+VLOOKUP(E110,Participants!$A$1:$F$798,5,FALSE)</f>
        <v>M</v>
      </c>
      <c r="I110" s="12">
        <f>+VLOOKUP(E110,Participants!$A$1:$F$798,3,FALSE)</f>
        <v>8</v>
      </c>
      <c r="J110" s="12" t="str">
        <f>+VLOOKUP(E110,Participants!$A$1:$G$798,7,FALSE)</f>
        <v>VARSITY BOYS</v>
      </c>
      <c r="K110" s="51">
        <f t="shared" si="2"/>
        <v>24</v>
      </c>
      <c r="L110" s="12"/>
    </row>
    <row r="111" spans="1:12" ht="14.25" customHeight="1">
      <c r="A111" s="49" t="s">
        <v>691</v>
      </c>
      <c r="B111" s="50">
        <v>21</v>
      </c>
      <c r="C111" s="50">
        <v>16.66</v>
      </c>
      <c r="D111" s="50">
        <v>8</v>
      </c>
      <c r="E111" s="71">
        <v>968</v>
      </c>
      <c r="F111" s="51" t="str">
        <f>+VLOOKUP(E111,Participants!$A$1:$F$798,2,FALSE)</f>
        <v>McAllister Neilan</v>
      </c>
      <c r="G111" s="51" t="str">
        <f>+VLOOKUP(E111,Participants!$A$1:$F$798,4,FALSE)</f>
        <v>CDT</v>
      </c>
      <c r="H111" s="51" t="str">
        <f>+VLOOKUP(E111,Participants!$A$1:$F$798,5,FALSE)</f>
        <v>M</v>
      </c>
      <c r="I111" s="51">
        <f>+VLOOKUP(E111,Participants!$A$1:$F$798,3,FALSE)</f>
        <v>7</v>
      </c>
      <c r="J111" s="51" t="str">
        <f>+VLOOKUP(E111,Participants!$A$1:$G$798,7,FALSE)</f>
        <v>VARSITY BOYS</v>
      </c>
      <c r="K111" s="51">
        <f t="shared" si="2"/>
        <v>25</v>
      </c>
      <c r="L111" s="51"/>
    </row>
    <row r="112" spans="1:12" ht="14.25" customHeight="1">
      <c r="A112" s="49" t="s">
        <v>691</v>
      </c>
      <c r="B112" s="52">
        <v>20</v>
      </c>
      <c r="C112" s="52">
        <v>17.5</v>
      </c>
      <c r="D112" s="52">
        <v>7</v>
      </c>
      <c r="E112" s="77">
        <v>694</v>
      </c>
      <c r="F112" s="12" t="str">
        <f>+VLOOKUP(E112,Participants!$A$1:$F$798,2,FALSE)</f>
        <v>Luke Harper</v>
      </c>
      <c r="G112" s="12" t="str">
        <f>+VLOOKUP(E112,Participants!$A$1:$F$798,4,FALSE)</f>
        <v>KIL</v>
      </c>
      <c r="H112" s="12" t="str">
        <f>+VLOOKUP(E112,Participants!$A$1:$F$798,5,FALSE)</f>
        <v>M</v>
      </c>
      <c r="I112" s="12">
        <f>+VLOOKUP(E112,Participants!$A$1:$F$798,3,FALSE)</f>
        <v>7</v>
      </c>
      <c r="J112" s="12" t="str">
        <f>+VLOOKUP(E112,Participants!$A$1:$G$798,7,FALSE)</f>
        <v>VARSITY BOYS</v>
      </c>
      <c r="K112" s="51">
        <f t="shared" si="2"/>
        <v>26</v>
      </c>
      <c r="L112" s="12"/>
    </row>
    <row r="113" spans="1:12" ht="14.25" customHeight="1">
      <c r="A113" s="49" t="s">
        <v>691</v>
      </c>
      <c r="B113" s="50">
        <v>21</v>
      </c>
      <c r="C113" s="50">
        <v>17.649999999999999</v>
      </c>
      <c r="D113" s="50">
        <v>4</v>
      </c>
      <c r="E113" s="71">
        <v>952</v>
      </c>
      <c r="F113" s="51" t="str">
        <f>+VLOOKUP(E113,Participants!$A$1:$F$798,2,FALSE)</f>
        <v>Weaver Jacob</v>
      </c>
      <c r="G113" s="51" t="str">
        <f>+VLOOKUP(E113,Participants!$A$1:$F$798,4,FALSE)</f>
        <v>CDT</v>
      </c>
      <c r="H113" s="51" t="str">
        <f>+VLOOKUP(E113,Participants!$A$1:$F$798,5,FALSE)</f>
        <v>M</v>
      </c>
      <c r="I113" s="51">
        <f>+VLOOKUP(E113,Participants!$A$1:$F$798,3,FALSE)</f>
        <v>7</v>
      </c>
      <c r="J113" s="51" t="str">
        <f>+VLOOKUP(E113,Participants!$A$1:$G$798,7,FALSE)</f>
        <v>VARSITY BOYS</v>
      </c>
      <c r="K113" s="51">
        <v>27</v>
      </c>
      <c r="L113" s="51"/>
    </row>
    <row r="114" spans="1:12" ht="14.25" customHeight="1">
      <c r="A114" s="49"/>
      <c r="B114" s="50"/>
      <c r="C114" s="50"/>
      <c r="D114" s="50"/>
      <c r="E114" s="71"/>
      <c r="F114" s="51"/>
      <c r="G114" s="51"/>
      <c r="H114" s="51"/>
      <c r="I114" s="51"/>
      <c r="J114" s="51"/>
      <c r="K114" s="51"/>
      <c r="L114" s="51"/>
    </row>
    <row r="115" spans="1:12" ht="14.25" customHeight="1">
      <c r="A115" s="49" t="s">
        <v>691</v>
      </c>
      <c r="B115" s="50">
        <v>19</v>
      </c>
      <c r="C115" s="50">
        <v>12.54</v>
      </c>
      <c r="D115" s="50">
        <v>3</v>
      </c>
      <c r="E115" s="71">
        <v>1415</v>
      </c>
      <c r="F115" s="51" t="str">
        <f>+VLOOKUP(E115,Participants!$A$1:$F$798,2,FALSE)</f>
        <v>Anna Lazzara</v>
      </c>
      <c r="G115" s="51" t="str">
        <f>+VLOOKUP(E115,Participants!$A$1:$F$798,4,FALSE)</f>
        <v>BFS</v>
      </c>
      <c r="H115" s="51" t="str">
        <f>+VLOOKUP(E115,Participants!$A$1:$F$798,5,FALSE)</f>
        <v>F</v>
      </c>
      <c r="I115" s="51">
        <f>+VLOOKUP(E115,Participants!$A$1:$F$798,3,FALSE)</f>
        <v>8</v>
      </c>
      <c r="J115" s="51" t="str">
        <f>+VLOOKUP(E115,Participants!$A$1:$G$798,7,FALSE)</f>
        <v>VARSITY GIRLS</v>
      </c>
      <c r="K115" s="51">
        <v>1</v>
      </c>
      <c r="L115" s="51">
        <v>10</v>
      </c>
    </row>
    <row r="116" spans="1:12" ht="14.25" customHeight="1">
      <c r="A116" s="49"/>
      <c r="B116" s="50">
        <v>19</v>
      </c>
      <c r="C116" s="50">
        <v>13.69</v>
      </c>
      <c r="D116" s="50">
        <v>6</v>
      </c>
      <c r="E116" s="71">
        <v>682</v>
      </c>
      <c r="F116" s="51" t="str">
        <f>+VLOOKUP(E116,Participants!$A$1:$F$798,2,FALSE)</f>
        <v>Alexa Stoltz</v>
      </c>
      <c r="G116" s="51" t="str">
        <f>+VLOOKUP(E116,Participants!$A$1:$F$798,4,FALSE)</f>
        <v>KIL</v>
      </c>
      <c r="H116" s="51" t="str">
        <f>+VLOOKUP(E116,Participants!$A$1:$F$798,5,FALSE)</f>
        <v>F</v>
      </c>
      <c r="I116" s="51">
        <f>+VLOOKUP(E116,Participants!$A$1:$F$798,3,FALSE)</f>
        <v>8</v>
      </c>
      <c r="J116" s="51" t="str">
        <f>+VLOOKUP(E116,Participants!$A$1:$G$798,7,FALSE)</f>
        <v>VARSITY GIRLS</v>
      </c>
      <c r="K116" s="51">
        <f t="shared" ref="K116:K146" si="3">K115+1</f>
        <v>2</v>
      </c>
      <c r="L116" s="51">
        <v>8</v>
      </c>
    </row>
    <row r="117" spans="1:12" ht="14.25" customHeight="1">
      <c r="A117" s="49" t="s">
        <v>691</v>
      </c>
      <c r="B117" s="50">
        <v>17</v>
      </c>
      <c r="C117" s="50">
        <v>13.71</v>
      </c>
      <c r="D117" s="50">
        <v>2</v>
      </c>
      <c r="E117" s="71">
        <v>615</v>
      </c>
      <c r="F117" s="51" t="str">
        <f>+VLOOKUP(E117,Participants!$A$1:$F$798,2,FALSE)</f>
        <v>Ella Eiler</v>
      </c>
      <c r="G117" s="51" t="str">
        <f>+VLOOKUP(E117,Participants!$A$1:$F$798,4,FALSE)</f>
        <v>BTA</v>
      </c>
      <c r="H117" s="51" t="str">
        <f>+VLOOKUP(E117,Participants!$A$1:$F$798,5,FALSE)</f>
        <v>F</v>
      </c>
      <c r="I117" s="51">
        <f>+VLOOKUP(E117,Participants!$A$1:$F$798,3,FALSE)</f>
        <v>8</v>
      </c>
      <c r="J117" s="51" t="str">
        <f>+VLOOKUP(E117,Participants!$A$1:$G$798,7,FALSE)</f>
        <v>VARSITY GIRLS</v>
      </c>
      <c r="K117" s="51">
        <f t="shared" si="3"/>
        <v>3</v>
      </c>
      <c r="L117" s="51">
        <v>6</v>
      </c>
    </row>
    <row r="118" spans="1:12" ht="14.25" customHeight="1">
      <c r="A118" s="49" t="s">
        <v>691</v>
      </c>
      <c r="B118" s="50">
        <v>19</v>
      </c>
      <c r="C118" s="50">
        <v>13.84</v>
      </c>
      <c r="D118" s="50">
        <v>5</v>
      </c>
      <c r="E118" s="71">
        <v>685</v>
      </c>
      <c r="F118" s="51" t="str">
        <f>+VLOOKUP(E118,Participants!$A$1:$F$798,2,FALSE)</f>
        <v>Chloe Summerville</v>
      </c>
      <c r="G118" s="51" t="str">
        <f>+VLOOKUP(E118,Participants!$A$1:$F$798,4,FALSE)</f>
        <v>KIL</v>
      </c>
      <c r="H118" s="51" t="str">
        <f>+VLOOKUP(E118,Participants!$A$1:$F$798,5,FALSE)</f>
        <v>F</v>
      </c>
      <c r="I118" s="51">
        <f>+VLOOKUP(E118,Participants!$A$1:$F$798,3,FALSE)</f>
        <v>7</v>
      </c>
      <c r="J118" s="51" t="str">
        <f>+VLOOKUP(E118,Participants!$A$1:$G$798,7,FALSE)</f>
        <v>VARSITY GIRLS</v>
      </c>
      <c r="K118" s="51">
        <f t="shared" si="3"/>
        <v>4</v>
      </c>
      <c r="L118" s="51">
        <v>5</v>
      </c>
    </row>
    <row r="119" spans="1:12" ht="14.25" customHeight="1">
      <c r="A119" s="49" t="s">
        <v>691</v>
      </c>
      <c r="B119" s="50">
        <v>19</v>
      </c>
      <c r="C119" s="50">
        <v>13.85</v>
      </c>
      <c r="D119" s="50">
        <v>4</v>
      </c>
      <c r="E119" s="71">
        <v>650</v>
      </c>
      <c r="F119" s="51" t="str">
        <f>+VLOOKUP(E119,Participants!$A$1:$F$798,2,FALSE)</f>
        <v>Eva Fardo</v>
      </c>
      <c r="G119" s="51" t="str">
        <f>+VLOOKUP(E119,Participants!$A$1:$F$798,4,FALSE)</f>
        <v>SJS</v>
      </c>
      <c r="H119" s="51" t="str">
        <f>+VLOOKUP(E119,Participants!$A$1:$F$798,5,FALSE)</f>
        <v>F</v>
      </c>
      <c r="I119" s="51">
        <f>+VLOOKUP(E119,Participants!$A$1:$F$798,3,FALSE)</f>
        <v>8</v>
      </c>
      <c r="J119" s="51" t="str">
        <f>+VLOOKUP(E119,Participants!$A$1:$G$798,7,FALSE)</f>
        <v>VARSITY GIRLS</v>
      </c>
      <c r="K119" s="51">
        <f t="shared" si="3"/>
        <v>5</v>
      </c>
      <c r="L119" s="51">
        <v>4</v>
      </c>
    </row>
    <row r="120" spans="1:12" ht="14.25" customHeight="1">
      <c r="A120" s="49" t="s">
        <v>691</v>
      </c>
      <c r="B120" s="52">
        <v>14</v>
      </c>
      <c r="C120" s="52">
        <v>13.97</v>
      </c>
      <c r="D120" s="52">
        <v>8</v>
      </c>
      <c r="E120" s="77">
        <v>857</v>
      </c>
      <c r="F120" s="12" t="str">
        <f>+VLOOKUP(E120,Participants!$A$1:$F$798,2,FALSE)</f>
        <v>Lydia Pierce</v>
      </c>
      <c r="G120" s="12" t="str">
        <f>+VLOOKUP(E120,Participants!$A$1:$F$798,4,FALSE)</f>
        <v>GRE</v>
      </c>
      <c r="H120" s="12" t="str">
        <f>+VLOOKUP(E120,Participants!$A$1:$F$798,5,FALSE)</f>
        <v>F</v>
      </c>
      <c r="I120" s="12">
        <f>+VLOOKUP(E120,Participants!$A$1:$F$798,3,FALSE)</f>
        <v>7</v>
      </c>
      <c r="J120" s="12" t="str">
        <f>+VLOOKUP(E120,Participants!$A$1:$G$798,7,FALSE)</f>
        <v>VARSITY GIRLS</v>
      </c>
      <c r="K120" s="51">
        <f t="shared" si="3"/>
        <v>6</v>
      </c>
      <c r="L120" s="12">
        <v>3</v>
      </c>
    </row>
    <row r="121" spans="1:12" ht="14.25" customHeight="1">
      <c r="A121" s="49" t="s">
        <v>691</v>
      </c>
      <c r="B121" s="52">
        <v>18</v>
      </c>
      <c r="C121" s="52">
        <v>14.16</v>
      </c>
      <c r="D121" s="52">
        <v>5</v>
      </c>
      <c r="E121" s="77">
        <v>690</v>
      </c>
      <c r="F121" s="12" t="str">
        <f>+VLOOKUP(E121,Participants!$A$1:$F$798,2,FALSE)</f>
        <v>Julia Siket</v>
      </c>
      <c r="G121" s="12" t="str">
        <f>+VLOOKUP(E121,Participants!$A$1:$F$798,4,FALSE)</f>
        <v>KIL</v>
      </c>
      <c r="H121" s="12" t="str">
        <f>+VLOOKUP(E121,Participants!$A$1:$F$798,5,FALSE)</f>
        <v>F</v>
      </c>
      <c r="I121" s="12">
        <f>+VLOOKUP(E121,Participants!$A$1:$F$798,3,FALSE)</f>
        <v>8</v>
      </c>
      <c r="J121" s="12" t="str">
        <f>+VLOOKUP(E121,Participants!$A$1:$G$798,7,FALSE)</f>
        <v>VARSITY GIRLS</v>
      </c>
      <c r="K121" s="51">
        <f t="shared" si="3"/>
        <v>7</v>
      </c>
      <c r="L121" s="12">
        <v>2</v>
      </c>
    </row>
    <row r="122" spans="1:12" ht="14.25" customHeight="1">
      <c r="A122" s="49" t="s">
        <v>691</v>
      </c>
      <c r="B122" s="52">
        <v>18</v>
      </c>
      <c r="C122" s="52">
        <v>14.21</v>
      </c>
      <c r="D122" s="52">
        <v>2</v>
      </c>
      <c r="E122" s="77">
        <v>870</v>
      </c>
      <c r="F122" s="12" t="str">
        <f>+VLOOKUP(E122,Participants!$A$1:$F$798,2,FALSE)</f>
        <v>Scarlett McGovern</v>
      </c>
      <c r="G122" s="12" t="str">
        <f>+VLOOKUP(E122,Participants!$A$1:$F$798,4,FALSE)</f>
        <v>AGS</v>
      </c>
      <c r="H122" s="12" t="str">
        <f>+VLOOKUP(E122,Participants!$A$1:$F$798,5,FALSE)</f>
        <v>F</v>
      </c>
      <c r="I122" s="12">
        <f>+VLOOKUP(E122,Participants!$A$1:$F$798,3,FALSE)</f>
        <v>7</v>
      </c>
      <c r="J122" s="12" t="str">
        <f>+VLOOKUP(E122,Participants!$A$1:$G$798,7,FALSE)</f>
        <v>VARSITY GIRLS</v>
      </c>
      <c r="K122" s="51">
        <f t="shared" si="3"/>
        <v>8</v>
      </c>
      <c r="L122" s="12">
        <v>1</v>
      </c>
    </row>
    <row r="123" spans="1:12" ht="14.25" customHeight="1">
      <c r="A123" s="49" t="s">
        <v>691</v>
      </c>
      <c r="B123" s="50">
        <v>17</v>
      </c>
      <c r="C123" s="50">
        <v>14.25</v>
      </c>
      <c r="D123" s="50">
        <v>6</v>
      </c>
      <c r="E123" s="71">
        <v>675</v>
      </c>
      <c r="F123" s="51" t="str">
        <f>+VLOOKUP(E123,Participants!$A$1:$F$798,2,FALSE)</f>
        <v>Sofia Pecoraro</v>
      </c>
      <c r="G123" s="51" t="str">
        <f>+VLOOKUP(E123,Participants!$A$1:$F$798,4,FALSE)</f>
        <v>KIL</v>
      </c>
      <c r="H123" s="51" t="str">
        <f>+VLOOKUP(E123,Participants!$A$1:$F$798,5,FALSE)</f>
        <v>F</v>
      </c>
      <c r="I123" s="51">
        <f>+VLOOKUP(E123,Participants!$A$1:$F$798,3,FALSE)</f>
        <v>8</v>
      </c>
      <c r="J123" s="51" t="str">
        <f>+VLOOKUP(E123,Participants!$A$1:$G$798,7,FALSE)</f>
        <v>VARSITY GIRLS</v>
      </c>
      <c r="K123" s="51">
        <f t="shared" si="3"/>
        <v>9</v>
      </c>
      <c r="L123" s="51"/>
    </row>
    <row r="124" spans="1:12" ht="14.25" customHeight="1">
      <c r="A124" s="49" t="s">
        <v>691</v>
      </c>
      <c r="B124" s="50">
        <v>17</v>
      </c>
      <c r="C124" s="50">
        <v>14.35</v>
      </c>
      <c r="D124" s="50">
        <v>5</v>
      </c>
      <c r="E124" s="71">
        <v>667</v>
      </c>
      <c r="F124" s="51" t="str">
        <f>+VLOOKUP(E124,Participants!$A$1:$F$798,2,FALSE)</f>
        <v>Kassidy Flynn</v>
      </c>
      <c r="G124" s="51" t="str">
        <f>+VLOOKUP(E124,Participants!$A$1:$F$798,4,FALSE)</f>
        <v>KIL</v>
      </c>
      <c r="H124" s="51" t="str">
        <f>+VLOOKUP(E124,Participants!$A$1:$F$798,5,FALSE)</f>
        <v>F</v>
      </c>
      <c r="I124" s="51">
        <f>+VLOOKUP(E124,Participants!$A$1:$F$798,3,FALSE)</f>
        <v>8</v>
      </c>
      <c r="J124" s="51" t="str">
        <f>+VLOOKUP(E124,Participants!$A$1:$G$798,7,FALSE)</f>
        <v>VARSITY GIRLS</v>
      </c>
      <c r="K124" s="51">
        <f t="shared" si="3"/>
        <v>10</v>
      </c>
      <c r="L124" s="51"/>
    </row>
    <row r="125" spans="1:12" ht="14.25" customHeight="1">
      <c r="A125" s="49" t="s">
        <v>691</v>
      </c>
      <c r="B125" s="50">
        <v>15</v>
      </c>
      <c r="C125" s="50">
        <v>14.57</v>
      </c>
      <c r="D125" s="50">
        <v>5</v>
      </c>
      <c r="E125" s="71">
        <v>687</v>
      </c>
      <c r="F125" s="51" t="str">
        <f>+VLOOKUP(E125,Participants!$A$1:$F$798,2,FALSE)</f>
        <v>Brielle Colafella</v>
      </c>
      <c r="G125" s="51" t="str">
        <f>+VLOOKUP(E125,Participants!$A$1:$F$798,4,FALSE)</f>
        <v>KIL</v>
      </c>
      <c r="H125" s="51" t="str">
        <f>+VLOOKUP(E125,Participants!$A$1:$F$798,5,FALSE)</f>
        <v>F</v>
      </c>
      <c r="I125" s="51">
        <f>+VLOOKUP(E125,Participants!$A$1:$F$798,3,FALSE)</f>
        <v>7</v>
      </c>
      <c r="J125" s="51" t="str">
        <f>+VLOOKUP(E125,Participants!$A$1:$G$798,7,FALSE)</f>
        <v>VARSITY GIRLS</v>
      </c>
      <c r="K125" s="51">
        <f t="shared" si="3"/>
        <v>11</v>
      </c>
      <c r="L125" s="51"/>
    </row>
    <row r="126" spans="1:12" ht="14.25" customHeight="1">
      <c r="A126" s="49" t="s">
        <v>691</v>
      </c>
      <c r="B126" s="52">
        <v>18</v>
      </c>
      <c r="C126" s="52">
        <v>14.57</v>
      </c>
      <c r="D126" s="52">
        <v>3</v>
      </c>
      <c r="E126" s="77">
        <v>1420</v>
      </c>
      <c r="F126" s="12" t="str">
        <f>+VLOOKUP(E126,Participants!$A$1:$F$798,2,FALSE)</f>
        <v>Olivia Liberati</v>
      </c>
      <c r="G126" s="12" t="str">
        <f>+VLOOKUP(E126,Participants!$A$1:$F$798,4,FALSE)</f>
        <v>BFS</v>
      </c>
      <c r="H126" s="12" t="str">
        <f>+VLOOKUP(E126,Participants!$A$1:$F$798,5,FALSE)</f>
        <v>F</v>
      </c>
      <c r="I126" s="12">
        <f>+VLOOKUP(E126,Participants!$A$1:$F$798,3,FALSE)</f>
        <v>8</v>
      </c>
      <c r="J126" s="12" t="str">
        <f>+VLOOKUP(E126,Participants!$A$1:$G$798,7,FALSE)</f>
        <v>VARSITY GIRLS</v>
      </c>
      <c r="K126" s="51">
        <f t="shared" si="3"/>
        <v>12</v>
      </c>
      <c r="L126" s="12"/>
    </row>
    <row r="127" spans="1:12" ht="14.25" customHeight="1">
      <c r="A127" s="49" t="s">
        <v>691</v>
      </c>
      <c r="B127" s="52">
        <v>18</v>
      </c>
      <c r="C127" s="52">
        <v>14.59</v>
      </c>
      <c r="D127" s="52">
        <v>1</v>
      </c>
      <c r="E127" s="77">
        <v>865</v>
      </c>
      <c r="F127" s="12" t="str">
        <f>+VLOOKUP(E127,Participants!$A$1:$F$798,2,FALSE)</f>
        <v>Lindsay Bressler</v>
      </c>
      <c r="G127" s="12" t="str">
        <f>+VLOOKUP(E127,Participants!$A$1:$F$798,4,FALSE)</f>
        <v>AGS</v>
      </c>
      <c r="H127" s="12" t="str">
        <f>+VLOOKUP(E127,Participants!$A$1:$F$798,5,FALSE)</f>
        <v>F</v>
      </c>
      <c r="I127" s="12">
        <f>+VLOOKUP(E127,Participants!$A$1:$F$798,3,FALSE)</f>
        <v>8</v>
      </c>
      <c r="J127" s="12" t="str">
        <f>+VLOOKUP(E127,Participants!$A$1:$G$798,7,FALSE)</f>
        <v>VARSITY GIRLS</v>
      </c>
      <c r="K127" s="51">
        <f t="shared" si="3"/>
        <v>13</v>
      </c>
      <c r="L127" s="12"/>
    </row>
    <row r="128" spans="1:12" ht="14.25" customHeight="1">
      <c r="A128" s="49" t="s">
        <v>691</v>
      </c>
      <c r="B128" s="52">
        <v>16</v>
      </c>
      <c r="C128" s="52">
        <v>14.62</v>
      </c>
      <c r="D128" s="52">
        <v>6</v>
      </c>
      <c r="E128" s="77">
        <v>702</v>
      </c>
      <c r="F128" s="12" t="str">
        <f>+VLOOKUP(E128,Participants!$A$1:$F$798,2,FALSE)</f>
        <v>Arianna Rhedrick</v>
      </c>
      <c r="G128" s="12" t="str">
        <f>+VLOOKUP(E128,Participants!$A$1:$F$798,4,FALSE)</f>
        <v>KIL</v>
      </c>
      <c r="H128" s="12" t="str">
        <f>+VLOOKUP(E128,Participants!$A$1:$F$798,5,FALSE)</f>
        <v>F</v>
      </c>
      <c r="I128" s="12">
        <f>+VLOOKUP(E128,Participants!$A$1:$F$798,3,FALSE)</f>
        <v>8</v>
      </c>
      <c r="J128" s="12" t="str">
        <f>+VLOOKUP(E128,Participants!$A$1:$G$798,7,FALSE)</f>
        <v>VARSITY GIRLS</v>
      </c>
      <c r="K128" s="51">
        <v>14</v>
      </c>
      <c r="L128" s="12"/>
    </row>
    <row r="129" spans="1:12" ht="14.25" customHeight="1">
      <c r="A129" s="49" t="s">
        <v>691</v>
      </c>
      <c r="B129" s="52">
        <v>16</v>
      </c>
      <c r="C129" s="52">
        <v>14.68</v>
      </c>
      <c r="D129" s="52">
        <v>2</v>
      </c>
      <c r="E129" s="77">
        <v>616</v>
      </c>
      <c r="F129" s="12" t="str">
        <f>+VLOOKUP(E129,Participants!$A$1:$F$798,2,FALSE)</f>
        <v>Allie Gruseck</v>
      </c>
      <c r="G129" s="12" t="str">
        <f>+VLOOKUP(E129,Participants!$A$1:$F$798,4,FALSE)</f>
        <v>BTA</v>
      </c>
      <c r="H129" s="12" t="str">
        <f>+VLOOKUP(E129,Participants!$A$1:$F$798,5,FALSE)</f>
        <v>F</v>
      </c>
      <c r="I129" s="12">
        <f>+VLOOKUP(E129,Participants!$A$1:$F$798,3,FALSE)</f>
        <v>8</v>
      </c>
      <c r="J129" s="12" t="str">
        <f>+VLOOKUP(E129,Participants!$A$1:$G$798,7,FALSE)</f>
        <v>VARSITY GIRLS</v>
      </c>
      <c r="K129" s="51">
        <f t="shared" si="3"/>
        <v>15</v>
      </c>
      <c r="L129" s="12"/>
    </row>
    <row r="130" spans="1:12" ht="14.25" customHeight="1">
      <c r="A130" s="49" t="s">
        <v>691</v>
      </c>
      <c r="B130" s="52">
        <v>16</v>
      </c>
      <c r="C130" s="52">
        <v>14.71</v>
      </c>
      <c r="D130" s="52">
        <v>7</v>
      </c>
      <c r="E130" s="77">
        <v>1436</v>
      </c>
      <c r="F130" s="12" t="str">
        <f>+VLOOKUP(E130,Participants!$A$1:$F$798,2,FALSE)</f>
        <v>Abigail Getch</v>
      </c>
      <c r="G130" s="12" t="str">
        <f>+VLOOKUP(E130,Participants!$A$1:$F$798,4,FALSE)</f>
        <v>SSPP</v>
      </c>
      <c r="H130" s="12" t="str">
        <f>+VLOOKUP(E130,Participants!$A$1:$F$798,5,FALSE)</f>
        <v>F</v>
      </c>
      <c r="I130" s="12">
        <f>+VLOOKUP(E130,Participants!$A$1:$F$798,3,FALSE)</f>
        <v>8</v>
      </c>
      <c r="J130" s="12" t="str">
        <f>+VLOOKUP(E130,Participants!$A$1:$G$798,7,FALSE)</f>
        <v>VARSITY GIRLS</v>
      </c>
      <c r="K130" s="51">
        <f t="shared" si="3"/>
        <v>16</v>
      </c>
      <c r="L130" s="12"/>
    </row>
    <row r="131" spans="1:12" ht="14.25" customHeight="1">
      <c r="A131" s="49" t="s">
        <v>691</v>
      </c>
      <c r="B131" s="50">
        <v>17</v>
      </c>
      <c r="C131" s="50">
        <v>14.73</v>
      </c>
      <c r="D131" s="50">
        <v>1</v>
      </c>
      <c r="E131" s="71">
        <v>876</v>
      </c>
      <c r="F131" s="51" t="str">
        <f>+VLOOKUP(E131,Participants!$A$1:$F$798,2,FALSE)</f>
        <v>Ava Ziemniak</v>
      </c>
      <c r="G131" s="51" t="str">
        <f>+VLOOKUP(E131,Participants!$A$1:$F$798,4,FALSE)</f>
        <v>AGS</v>
      </c>
      <c r="H131" s="51" t="str">
        <f>+VLOOKUP(E131,Participants!$A$1:$F$798,5,FALSE)</f>
        <v>F</v>
      </c>
      <c r="I131" s="51">
        <f>+VLOOKUP(E131,Participants!$A$1:$F$798,3,FALSE)</f>
        <v>7</v>
      </c>
      <c r="J131" s="51" t="str">
        <f>+VLOOKUP(E131,Participants!$A$1:$G$798,7,FALSE)</f>
        <v>VARSITY GIRLS</v>
      </c>
      <c r="K131" s="51">
        <f t="shared" si="3"/>
        <v>17</v>
      </c>
      <c r="L131" s="51"/>
    </row>
    <row r="132" spans="1:12" ht="14.25" customHeight="1">
      <c r="A132" s="49" t="s">
        <v>691</v>
      </c>
      <c r="B132" s="50">
        <v>17</v>
      </c>
      <c r="C132" s="50">
        <v>14.89</v>
      </c>
      <c r="D132" s="50">
        <v>3</v>
      </c>
      <c r="E132" s="71">
        <v>1401</v>
      </c>
      <c r="F132" s="51" t="str">
        <f>+VLOOKUP(E132,Participants!$A$1:$F$798,2,FALSE)</f>
        <v>Madeline Sell</v>
      </c>
      <c r="G132" s="51" t="str">
        <f>+VLOOKUP(E132,Participants!$A$1:$F$798,4,FALSE)</f>
        <v>BFS</v>
      </c>
      <c r="H132" s="51" t="str">
        <f>+VLOOKUP(E132,Participants!$A$1:$F$798,5,FALSE)</f>
        <v>F</v>
      </c>
      <c r="I132" s="51">
        <f>+VLOOKUP(E132,Participants!$A$1:$F$798,3,FALSE)</f>
        <v>7</v>
      </c>
      <c r="J132" s="51" t="str">
        <f>+VLOOKUP(E132,Participants!$A$1:$G$798,7,FALSE)</f>
        <v>VARSITY GIRLS</v>
      </c>
      <c r="K132" s="51">
        <f t="shared" si="3"/>
        <v>18</v>
      </c>
      <c r="L132" s="51"/>
    </row>
    <row r="133" spans="1:12" ht="14.25" customHeight="1">
      <c r="A133" s="49" t="s">
        <v>691</v>
      </c>
      <c r="B133" s="50">
        <v>15</v>
      </c>
      <c r="C133" s="50">
        <v>14.93</v>
      </c>
      <c r="D133" s="50">
        <v>8</v>
      </c>
      <c r="E133" s="71">
        <v>856</v>
      </c>
      <c r="F133" s="51" t="str">
        <f>+VLOOKUP(E133,Participants!$A$1:$F$798,2,FALSE)</f>
        <v>Sara Palmer</v>
      </c>
      <c r="G133" s="51" t="str">
        <f>+VLOOKUP(E133,Participants!$A$1:$F$798,4,FALSE)</f>
        <v>GRE</v>
      </c>
      <c r="H133" s="51" t="str">
        <f>+VLOOKUP(E133,Participants!$A$1:$F$798,5,FALSE)</f>
        <v>F</v>
      </c>
      <c r="I133" s="51">
        <f>+VLOOKUP(E133,Participants!$A$1:$F$798,3,FALSE)</f>
        <v>7</v>
      </c>
      <c r="J133" s="51" t="str">
        <f>+VLOOKUP(E133,Participants!$A$1:$G$798,7,FALSE)</f>
        <v>VARSITY GIRLS</v>
      </c>
      <c r="K133" s="51">
        <f t="shared" si="3"/>
        <v>19</v>
      </c>
      <c r="L133" s="51"/>
    </row>
    <row r="134" spans="1:12" ht="14.25" customHeight="1">
      <c r="A134" s="49" t="s">
        <v>691</v>
      </c>
      <c r="B134" s="50">
        <v>17</v>
      </c>
      <c r="C134" s="50">
        <v>14.93</v>
      </c>
      <c r="D134" s="50">
        <v>8</v>
      </c>
      <c r="E134" s="71">
        <v>1413</v>
      </c>
      <c r="F134" s="51" t="str">
        <f>+VLOOKUP(E134,Participants!$A$1:$F$798,2,FALSE)</f>
        <v>Juliana Lehman</v>
      </c>
      <c r="G134" s="51" t="str">
        <f>+VLOOKUP(E134,Participants!$A$1:$F$798,4,FALSE)</f>
        <v>BFS</v>
      </c>
      <c r="H134" s="51" t="str">
        <f>+VLOOKUP(E134,Participants!$A$1:$F$798,5,FALSE)</f>
        <v>F</v>
      </c>
      <c r="I134" s="51">
        <f>+VLOOKUP(E134,Participants!$A$1:$F$798,3,FALSE)</f>
        <v>8</v>
      </c>
      <c r="J134" s="51" t="str">
        <f>+VLOOKUP(E134,Participants!$A$1:$G$798,7,FALSE)</f>
        <v>VARSITY GIRLS</v>
      </c>
      <c r="K134" s="51">
        <f t="shared" si="3"/>
        <v>20</v>
      </c>
      <c r="L134" s="51"/>
    </row>
    <row r="135" spans="1:12" ht="14.25" customHeight="1">
      <c r="A135" s="49" t="s">
        <v>691</v>
      </c>
      <c r="B135" s="52">
        <v>16</v>
      </c>
      <c r="C135" s="52">
        <v>15.07</v>
      </c>
      <c r="D135" s="52">
        <v>5</v>
      </c>
      <c r="E135" s="77">
        <v>693</v>
      </c>
      <c r="F135" s="12" t="str">
        <f>+VLOOKUP(E135,Participants!$A$1:$F$798,2,FALSE)</f>
        <v>Sophia Deabrunzzo</v>
      </c>
      <c r="G135" s="12" t="str">
        <f>+VLOOKUP(E135,Participants!$A$1:$F$798,4,FALSE)</f>
        <v>KIL</v>
      </c>
      <c r="H135" s="12" t="str">
        <f>+VLOOKUP(E135,Participants!$A$1:$F$798,5,FALSE)</f>
        <v>F</v>
      </c>
      <c r="I135" s="12">
        <f>+VLOOKUP(E135,Participants!$A$1:$F$798,3,FALSE)</f>
        <v>8</v>
      </c>
      <c r="J135" s="12" t="str">
        <f>+VLOOKUP(E135,Participants!$A$1:$G$798,7,FALSE)</f>
        <v>VARSITY GIRLS</v>
      </c>
      <c r="K135" s="51">
        <f t="shared" si="3"/>
        <v>21</v>
      </c>
      <c r="L135" s="12"/>
    </row>
    <row r="136" spans="1:12" ht="14.25" customHeight="1">
      <c r="A136" s="49" t="s">
        <v>691</v>
      </c>
      <c r="B136" s="50">
        <v>13</v>
      </c>
      <c r="C136" s="50">
        <v>15.09</v>
      </c>
      <c r="D136" s="50">
        <v>7</v>
      </c>
      <c r="E136" s="71">
        <v>1439</v>
      </c>
      <c r="F136" s="51" t="str">
        <f>+VLOOKUP(E136,Participants!$A$1:$F$798,2,FALSE)</f>
        <v>Grace Kenney</v>
      </c>
      <c r="G136" s="51" t="str">
        <f>+VLOOKUP(E136,Participants!$A$1:$F$798,4,FALSE)</f>
        <v>SSPP</v>
      </c>
      <c r="H136" s="51" t="str">
        <f>+VLOOKUP(E136,Participants!$A$1:$F$798,5,FALSE)</f>
        <v>F</v>
      </c>
      <c r="I136" s="51">
        <f>+VLOOKUP(E136,Participants!$A$1:$F$798,3,FALSE)</f>
        <v>8</v>
      </c>
      <c r="J136" s="51" t="str">
        <f>+VLOOKUP(E136,Participants!$A$1:$G$798,7,FALSE)</f>
        <v>VARSITY GIRLS</v>
      </c>
      <c r="K136" s="51">
        <f t="shared" si="3"/>
        <v>22</v>
      </c>
      <c r="L136" s="51"/>
    </row>
    <row r="137" spans="1:12" ht="14.25" customHeight="1">
      <c r="A137" s="49" t="s">
        <v>691</v>
      </c>
      <c r="B137" s="52">
        <v>16</v>
      </c>
      <c r="C137" s="52">
        <v>15.14</v>
      </c>
      <c r="D137" s="52">
        <v>1</v>
      </c>
      <c r="E137" s="77">
        <v>875</v>
      </c>
      <c r="F137" s="12" t="str">
        <f>+VLOOKUP(E137,Participants!$A$1:$F$798,2,FALSE)</f>
        <v>Maddy Wolsko</v>
      </c>
      <c r="G137" s="12" t="str">
        <f>+VLOOKUP(E137,Participants!$A$1:$F$798,4,FALSE)</f>
        <v>AGS</v>
      </c>
      <c r="H137" s="12" t="str">
        <f>+VLOOKUP(E137,Participants!$A$1:$F$798,5,FALSE)</f>
        <v>F</v>
      </c>
      <c r="I137" s="12">
        <f>+VLOOKUP(E137,Participants!$A$1:$F$798,3,FALSE)</f>
        <v>8</v>
      </c>
      <c r="J137" s="12" t="str">
        <f>+VLOOKUP(E137,Participants!$A$1:$G$798,7,FALSE)</f>
        <v>VARSITY GIRLS</v>
      </c>
      <c r="K137" s="51">
        <f t="shared" si="3"/>
        <v>23</v>
      </c>
      <c r="L137" s="12"/>
    </row>
    <row r="138" spans="1:12" ht="14.25" customHeight="1">
      <c r="A138" s="49" t="s">
        <v>691</v>
      </c>
      <c r="B138" s="52">
        <v>14</v>
      </c>
      <c r="C138" s="52">
        <v>15.15</v>
      </c>
      <c r="D138" s="52">
        <v>1</v>
      </c>
      <c r="E138" s="77">
        <v>869</v>
      </c>
      <c r="F138" s="12" t="str">
        <f>+VLOOKUP(E138,Participants!$A$1:$F$798,2,FALSE)</f>
        <v>Kate Lucas</v>
      </c>
      <c r="G138" s="12" t="str">
        <f>+VLOOKUP(E138,Participants!$A$1:$F$798,4,FALSE)</f>
        <v>AGS</v>
      </c>
      <c r="H138" s="12" t="str">
        <f>+VLOOKUP(E138,Participants!$A$1:$F$798,5,FALSE)</f>
        <v>F</v>
      </c>
      <c r="I138" s="12">
        <f>+VLOOKUP(E138,Participants!$A$1:$F$798,3,FALSE)</f>
        <v>8</v>
      </c>
      <c r="J138" s="12" t="str">
        <f>+VLOOKUP(E138,Participants!$A$1:$G$798,7,FALSE)</f>
        <v>VARSITY GIRLS</v>
      </c>
      <c r="K138" s="51">
        <f t="shared" si="3"/>
        <v>24</v>
      </c>
      <c r="L138" s="12"/>
    </row>
    <row r="139" spans="1:12" ht="14.25" customHeight="1">
      <c r="A139" s="49" t="s">
        <v>691</v>
      </c>
      <c r="B139" s="50">
        <v>17</v>
      </c>
      <c r="C139" s="50">
        <v>15.16</v>
      </c>
      <c r="D139" s="50">
        <v>7</v>
      </c>
      <c r="E139" s="71">
        <v>644</v>
      </c>
      <c r="F139" s="51" t="str">
        <f>+VLOOKUP(E139,Participants!$A$1:$F$798,2,FALSE)</f>
        <v>Margaret Carroll</v>
      </c>
      <c r="G139" s="51" t="str">
        <f>+VLOOKUP(E139,Participants!$A$1:$F$798,4,FALSE)</f>
        <v>SJS</v>
      </c>
      <c r="H139" s="51" t="str">
        <f>+VLOOKUP(E139,Participants!$A$1:$F$798,5,FALSE)</f>
        <v>F</v>
      </c>
      <c r="I139" s="51">
        <f>+VLOOKUP(E139,Participants!$A$1:$F$798,3,FALSE)</f>
        <v>7</v>
      </c>
      <c r="J139" s="51" t="str">
        <f>+VLOOKUP(E139,Participants!$A$1:$G$798,7,FALSE)</f>
        <v>VARSITY GIRLS</v>
      </c>
      <c r="K139" s="51">
        <f t="shared" si="3"/>
        <v>25</v>
      </c>
      <c r="L139" s="51"/>
    </row>
    <row r="140" spans="1:12" ht="14.25" customHeight="1">
      <c r="A140" s="49" t="s">
        <v>691</v>
      </c>
      <c r="B140" s="52">
        <v>14</v>
      </c>
      <c r="C140" s="52">
        <v>15.51</v>
      </c>
      <c r="D140" s="52">
        <v>5</v>
      </c>
      <c r="E140" s="77">
        <v>669</v>
      </c>
      <c r="F140" s="12" t="str">
        <f>+VLOOKUP(E140,Participants!$A$1:$F$798,2,FALSE)</f>
        <v>Lana Allen</v>
      </c>
      <c r="G140" s="12" t="str">
        <f>+VLOOKUP(E140,Participants!$A$1:$F$798,4,FALSE)</f>
        <v>KIL</v>
      </c>
      <c r="H140" s="12" t="str">
        <f>+VLOOKUP(E140,Participants!$A$1:$F$798,5,FALSE)</f>
        <v>F</v>
      </c>
      <c r="I140" s="12">
        <f>+VLOOKUP(E140,Participants!$A$1:$F$798,3,FALSE)</f>
        <v>8</v>
      </c>
      <c r="J140" s="12" t="str">
        <f>+VLOOKUP(E140,Participants!$A$1:$G$798,7,FALSE)</f>
        <v>VARSITY GIRLS</v>
      </c>
      <c r="K140" s="51">
        <f t="shared" si="3"/>
        <v>26</v>
      </c>
      <c r="L140" s="12"/>
    </row>
    <row r="141" spans="1:12" ht="14.25" customHeight="1">
      <c r="A141" s="49" t="s">
        <v>691</v>
      </c>
      <c r="B141" s="52">
        <v>18</v>
      </c>
      <c r="C141" s="52">
        <v>15.58</v>
      </c>
      <c r="D141" s="52">
        <v>4</v>
      </c>
      <c r="E141" s="77">
        <v>645</v>
      </c>
      <c r="F141" s="12" t="str">
        <f>+VLOOKUP(E141,Participants!$A$1:$F$798,2,FALSE)</f>
        <v>Emery Feczko</v>
      </c>
      <c r="G141" s="12" t="str">
        <f>+VLOOKUP(E141,Participants!$A$1:$F$798,4,FALSE)</f>
        <v>SJS</v>
      </c>
      <c r="H141" s="12" t="str">
        <f>+VLOOKUP(E141,Participants!$A$1:$F$798,5,FALSE)</f>
        <v>F</v>
      </c>
      <c r="I141" s="12">
        <f>+VLOOKUP(E141,Participants!$A$1:$F$798,3,FALSE)</f>
        <v>7</v>
      </c>
      <c r="J141" s="12" t="str">
        <f>+VLOOKUP(E141,Participants!$A$1:$G$798,7,FALSE)</f>
        <v>VARSITY GIRLS</v>
      </c>
      <c r="K141" s="51">
        <f t="shared" si="3"/>
        <v>27</v>
      </c>
      <c r="L141" s="12"/>
    </row>
    <row r="142" spans="1:12" ht="14.25" customHeight="1">
      <c r="A142" s="49" t="s">
        <v>691</v>
      </c>
      <c r="B142" s="181">
        <v>13</v>
      </c>
      <c r="C142" s="181">
        <v>15.7</v>
      </c>
      <c r="D142" s="181">
        <v>6</v>
      </c>
      <c r="E142" s="177">
        <v>495</v>
      </c>
      <c r="F142" s="178" t="str">
        <f>+VLOOKUP(E142,Participants!$A$1:$F$798,2,FALSE)</f>
        <v>Addison Eicher</v>
      </c>
      <c r="G142" s="178" t="str">
        <f>+VLOOKUP(E142,Participants!$A$1:$F$798,4,FALSE)</f>
        <v>BCS</v>
      </c>
      <c r="H142" s="178" t="str">
        <f>+VLOOKUP(E142,Participants!$A$1:$F$798,5,FALSE)</f>
        <v>F</v>
      </c>
      <c r="I142" s="178">
        <f>+VLOOKUP(E142,Participants!$A$1:$F$798,3,FALSE)</f>
        <v>8</v>
      </c>
      <c r="J142" s="178" t="str">
        <f>+VLOOKUP(E142,Participants!$A$1:$G$798,7,FALSE)</f>
        <v>VARSITY GIRLS</v>
      </c>
      <c r="K142" s="178">
        <f t="shared" si="3"/>
        <v>28</v>
      </c>
      <c r="L142" s="178"/>
    </row>
    <row r="143" spans="1:12" ht="14.25" customHeight="1">
      <c r="A143" s="49" t="s">
        <v>691</v>
      </c>
      <c r="B143" s="50">
        <v>17</v>
      </c>
      <c r="C143" s="50">
        <v>15.74</v>
      </c>
      <c r="D143" s="50">
        <v>4</v>
      </c>
      <c r="E143" s="71">
        <v>646</v>
      </c>
      <c r="F143" s="51" t="str">
        <f>+VLOOKUP(E143,Participants!$A$1:$F$798,2,FALSE)</f>
        <v>Molly Gauntner</v>
      </c>
      <c r="G143" s="51" t="str">
        <f>+VLOOKUP(E143,Participants!$A$1:$F$798,4,FALSE)</f>
        <v>SJS</v>
      </c>
      <c r="H143" s="51" t="str">
        <f>+VLOOKUP(E143,Participants!$A$1:$F$798,5,FALSE)</f>
        <v>F</v>
      </c>
      <c r="I143" s="51">
        <f>+VLOOKUP(E143,Participants!$A$1:$F$798,3,FALSE)</f>
        <v>7</v>
      </c>
      <c r="J143" s="51" t="str">
        <f>+VLOOKUP(E143,Participants!$A$1:$G$798,7,FALSE)</f>
        <v>VARSITY GIRLS</v>
      </c>
      <c r="K143" s="51">
        <f t="shared" si="3"/>
        <v>29</v>
      </c>
      <c r="L143" s="51"/>
    </row>
    <row r="144" spans="1:12" ht="14.25" customHeight="1">
      <c r="A144" s="49" t="s">
        <v>691</v>
      </c>
      <c r="B144" s="50">
        <v>13</v>
      </c>
      <c r="C144" s="50">
        <v>15.81</v>
      </c>
      <c r="D144" s="50">
        <v>2</v>
      </c>
      <c r="E144" s="71">
        <v>866</v>
      </c>
      <c r="F144" s="51" t="str">
        <f>+VLOOKUP(E144,Participants!$A$1:$F$798,2,FALSE)</f>
        <v>Anna Cicchino</v>
      </c>
      <c r="G144" s="51" t="str">
        <f>+VLOOKUP(E144,Participants!$A$1:$F$798,4,FALSE)</f>
        <v>AGS</v>
      </c>
      <c r="H144" s="51" t="str">
        <f>+VLOOKUP(E144,Participants!$A$1:$F$798,5,FALSE)</f>
        <v>F</v>
      </c>
      <c r="I144" s="51">
        <f>+VLOOKUP(E144,Participants!$A$1:$F$798,3,FALSE)</f>
        <v>7</v>
      </c>
      <c r="J144" s="51" t="str">
        <f>+VLOOKUP(E144,Participants!$A$1:$G$798,7,FALSE)</f>
        <v>VARSITY GIRLS</v>
      </c>
      <c r="K144" s="51">
        <f t="shared" si="3"/>
        <v>30</v>
      </c>
      <c r="L144" s="51"/>
    </row>
    <row r="145" spans="1:12" ht="14.25" customHeight="1">
      <c r="A145" s="49" t="s">
        <v>691</v>
      </c>
      <c r="B145" s="52">
        <v>14</v>
      </c>
      <c r="C145" s="52">
        <v>15.92</v>
      </c>
      <c r="D145" s="52">
        <v>7</v>
      </c>
      <c r="E145" s="77">
        <v>1430</v>
      </c>
      <c r="F145" s="12" t="str">
        <f>+VLOOKUP(E145,Participants!$A$1:$F$798,2,FALSE)</f>
        <v>Malissa Martin</v>
      </c>
      <c r="G145" s="12" t="str">
        <f>+VLOOKUP(E145,Participants!$A$1:$F$798,4,FALSE)</f>
        <v>SSPP</v>
      </c>
      <c r="H145" s="12" t="str">
        <f>+VLOOKUP(E145,Participants!$A$1:$F$798,5,FALSE)</f>
        <v>F</v>
      </c>
      <c r="I145" s="12">
        <f>+VLOOKUP(E145,Participants!$A$1:$F$798,3,FALSE)</f>
        <v>8</v>
      </c>
      <c r="J145" s="12" t="str">
        <f>+VLOOKUP(E145,Participants!$A$1:$G$798,7,FALSE)</f>
        <v>VARSITY GIRLS</v>
      </c>
      <c r="K145" s="51">
        <f t="shared" si="3"/>
        <v>31</v>
      </c>
      <c r="L145" s="12"/>
    </row>
    <row r="146" spans="1:12" ht="14.25" customHeight="1">
      <c r="A146" s="49" t="s">
        <v>691</v>
      </c>
      <c r="B146" s="52">
        <v>16</v>
      </c>
      <c r="C146" s="52">
        <v>15.93</v>
      </c>
      <c r="D146" s="52">
        <v>8</v>
      </c>
      <c r="E146" s="77">
        <v>1241</v>
      </c>
      <c r="F146" s="12" t="str">
        <f>+VLOOKUP(E146,Participants!$A$1:$F$798,2,FALSE)</f>
        <v>Maddy Thompson</v>
      </c>
      <c r="G146" s="12" t="str">
        <f>+VLOOKUP(E146,Participants!$A$1:$F$798,4,FALSE)</f>
        <v>AAC</v>
      </c>
      <c r="H146" s="12" t="str">
        <f>+VLOOKUP(E146,Participants!$A$1:$F$798,5,FALSE)</f>
        <v>F</v>
      </c>
      <c r="I146" s="12">
        <f>+VLOOKUP(E146,Participants!$A$1:$F$798,3,FALSE)</f>
        <v>8</v>
      </c>
      <c r="J146" s="12" t="str">
        <f>+VLOOKUP(E146,Participants!$A$1:$G$798,7,FALSE)</f>
        <v>VARSITY GIRLS</v>
      </c>
      <c r="K146" s="51">
        <f t="shared" si="3"/>
        <v>32</v>
      </c>
      <c r="L146" s="12"/>
    </row>
    <row r="147" spans="1:12" ht="14.25" customHeight="1">
      <c r="A147" s="49" t="s">
        <v>691</v>
      </c>
      <c r="B147" s="52">
        <v>16</v>
      </c>
      <c r="C147" s="52">
        <v>16.010000000000002</v>
      </c>
      <c r="D147" s="52">
        <v>3</v>
      </c>
      <c r="E147" s="77">
        <v>1402</v>
      </c>
      <c r="F147" s="12" t="str">
        <f>+VLOOKUP(E147,Participants!$A$1:$F$798,2,FALSE)</f>
        <v>Francesca Grega</v>
      </c>
      <c r="G147" s="12" t="str">
        <f>+VLOOKUP(E147,Participants!$A$1:$F$798,4,FALSE)</f>
        <v>BFS</v>
      </c>
      <c r="H147" s="12" t="str">
        <f>+VLOOKUP(E147,Participants!$A$1:$F$798,5,FALSE)</f>
        <v>F</v>
      </c>
      <c r="I147" s="12">
        <f>+VLOOKUP(E147,Participants!$A$1:$F$798,3,FALSE)</f>
        <v>7</v>
      </c>
      <c r="J147" s="12" t="str">
        <f>+VLOOKUP(E147,Participants!$A$1:$G$798,7,FALSE)</f>
        <v>VARSITY GIRLS</v>
      </c>
      <c r="K147" s="51">
        <f t="shared" ref="K147:K164" si="4">K146+1</f>
        <v>33</v>
      </c>
      <c r="L147" s="12"/>
    </row>
    <row r="148" spans="1:12" ht="14.25" customHeight="1">
      <c r="A148" s="49" t="s">
        <v>691</v>
      </c>
      <c r="B148" s="50">
        <v>13</v>
      </c>
      <c r="C148" s="50">
        <v>16.04</v>
      </c>
      <c r="D148" s="50">
        <v>4</v>
      </c>
      <c r="E148" s="71">
        <v>653</v>
      </c>
      <c r="F148" s="51" t="str">
        <f>+VLOOKUP(E148,Participants!$A$1:$F$798,2,FALSE)</f>
        <v>Juliet Price</v>
      </c>
      <c r="G148" s="51" t="str">
        <f>+VLOOKUP(E148,Participants!$A$1:$F$798,4,FALSE)</f>
        <v>SJS</v>
      </c>
      <c r="H148" s="51" t="str">
        <f>+VLOOKUP(E148,Participants!$A$1:$F$798,5,FALSE)</f>
        <v>F</v>
      </c>
      <c r="I148" s="51">
        <f>+VLOOKUP(E148,Participants!$A$1:$F$798,3,FALSE)</f>
        <v>8</v>
      </c>
      <c r="J148" s="51" t="str">
        <f>+VLOOKUP(E148,Participants!$A$1:$G$798,7,FALSE)</f>
        <v>VARSITY GIRLS</v>
      </c>
      <c r="K148" s="51">
        <f t="shared" si="4"/>
        <v>34</v>
      </c>
      <c r="L148" s="51"/>
    </row>
    <row r="149" spans="1:12" ht="14.25" customHeight="1">
      <c r="A149" s="49" t="s">
        <v>691</v>
      </c>
      <c r="B149" s="50">
        <v>13</v>
      </c>
      <c r="C149" s="50">
        <v>16.149999999999999</v>
      </c>
      <c r="D149" s="50">
        <v>5</v>
      </c>
      <c r="E149" s="71">
        <v>670</v>
      </c>
      <c r="F149" s="51" t="str">
        <f>+VLOOKUP(E149,Participants!$A$1:$F$798,2,FALSE)</f>
        <v>isabella windfelder</v>
      </c>
      <c r="G149" s="51" t="str">
        <f>+VLOOKUP(E149,Participants!$A$1:$F$798,4,FALSE)</f>
        <v>KIL</v>
      </c>
      <c r="H149" s="51" t="str">
        <f>+VLOOKUP(E149,Participants!$A$1:$F$798,5,FALSE)</f>
        <v>F</v>
      </c>
      <c r="I149" s="51">
        <f>+VLOOKUP(E149,Participants!$A$1:$F$798,3,FALSE)</f>
        <v>7</v>
      </c>
      <c r="J149" s="51" t="str">
        <f>+VLOOKUP(E149,Participants!$A$1:$G$798,7,FALSE)</f>
        <v>VARSITY GIRLS</v>
      </c>
      <c r="K149" s="51">
        <f t="shared" si="4"/>
        <v>35</v>
      </c>
      <c r="L149" s="51"/>
    </row>
    <row r="150" spans="1:12" ht="14.25" customHeight="1">
      <c r="A150" s="49" t="s">
        <v>691</v>
      </c>
      <c r="B150" s="52">
        <v>16</v>
      </c>
      <c r="C150" s="52">
        <v>16.32</v>
      </c>
      <c r="D150" s="52">
        <v>4</v>
      </c>
      <c r="E150" s="77">
        <v>654</v>
      </c>
      <c r="F150" s="12" t="str">
        <f>+VLOOKUP(E150,Participants!$A$1:$F$798,2,FALSE)</f>
        <v>Faith Williamson</v>
      </c>
      <c r="G150" s="12" t="str">
        <f>+VLOOKUP(E150,Participants!$A$1:$F$798,4,FALSE)</f>
        <v>SJS</v>
      </c>
      <c r="H150" s="12" t="str">
        <f>+VLOOKUP(E150,Participants!$A$1:$F$798,5,FALSE)</f>
        <v>F</v>
      </c>
      <c r="I150" s="12">
        <f>+VLOOKUP(E150,Participants!$A$1:$F$798,3,FALSE)</f>
        <v>8</v>
      </c>
      <c r="J150" s="12" t="str">
        <f>+VLOOKUP(E150,Participants!$A$1:$G$798,7,FALSE)</f>
        <v>VARSITY GIRLS</v>
      </c>
      <c r="K150" s="51">
        <f t="shared" si="4"/>
        <v>36</v>
      </c>
      <c r="L150" s="12"/>
    </row>
    <row r="151" spans="1:12" ht="14.25" customHeight="1">
      <c r="A151" s="49" t="s">
        <v>691</v>
      </c>
      <c r="B151" s="50">
        <v>15</v>
      </c>
      <c r="C151" s="50">
        <v>16.350000000000001</v>
      </c>
      <c r="D151" s="50">
        <v>4</v>
      </c>
      <c r="E151" s="71">
        <v>652</v>
      </c>
      <c r="F151" s="51" t="str">
        <f>+VLOOKUP(E151,Participants!$A$1:$F$798,2,FALSE)</f>
        <v>Mira Mosca</v>
      </c>
      <c r="G151" s="51" t="str">
        <f>+VLOOKUP(E151,Participants!$A$1:$F$798,4,FALSE)</f>
        <v>SJS</v>
      </c>
      <c r="H151" s="51" t="str">
        <f>+VLOOKUP(E151,Participants!$A$1:$F$798,5,FALSE)</f>
        <v>F</v>
      </c>
      <c r="I151" s="51">
        <f>+VLOOKUP(E151,Participants!$A$1:$F$798,3,FALSE)</f>
        <v>8</v>
      </c>
      <c r="J151" s="51" t="str">
        <f>+VLOOKUP(E151,Participants!$A$1:$G$798,7,FALSE)</f>
        <v>VARSITY GIRLS</v>
      </c>
      <c r="K151" s="51">
        <f t="shared" si="4"/>
        <v>37</v>
      </c>
      <c r="L151" s="51"/>
    </row>
    <row r="152" spans="1:12" ht="14.25" customHeight="1">
      <c r="A152" s="49" t="s">
        <v>691</v>
      </c>
      <c r="B152" s="50">
        <v>13</v>
      </c>
      <c r="C152" s="50">
        <v>16.420000000000002</v>
      </c>
      <c r="D152" s="50">
        <v>1</v>
      </c>
      <c r="E152" s="71">
        <v>872</v>
      </c>
      <c r="F152" s="51" t="str">
        <f>+VLOOKUP(E152,Participants!$A$1:$F$798,2,FALSE)</f>
        <v>Olivia Schmitt</v>
      </c>
      <c r="G152" s="51" t="str">
        <f>+VLOOKUP(E152,Participants!$A$1:$F$798,4,FALSE)</f>
        <v>AGS</v>
      </c>
      <c r="H152" s="51" t="str">
        <f>+VLOOKUP(E152,Participants!$A$1:$F$798,5,FALSE)</f>
        <v>F</v>
      </c>
      <c r="I152" s="51">
        <f>+VLOOKUP(E152,Participants!$A$1:$F$798,3,FALSE)</f>
        <v>8</v>
      </c>
      <c r="J152" s="51" t="str">
        <f>+VLOOKUP(E152,Participants!$A$1:$G$798,7,FALSE)</f>
        <v>VARSITY GIRLS</v>
      </c>
      <c r="K152" s="51">
        <f t="shared" si="4"/>
        <v>38</v>
      </c>
      <c r="L152" s="51"/>
    </row>
    <row r="153" spans="1:12" ht="14.25" customHeight="1">
      <c r="A153" s="49" t="s">
        <v>691</v>
      </c>
      <c r="B153" s="50">
        <v>15</v>
      </c>
      <c r="C153" s="50">
        <v>16.55</v>
      </c>
      <c r="D153" s="50">
        <v>6</v>
      </c>
      <c r="E153" s="71">
        <v>1217</v>
      </c>
      <c r="F153" s="51" t="str">
        <f>+VLOOKUP(E153,Participants!$A$1:$F$798,2,FALSE)</f>
        <v>Veronica Fowler</v>
      </c>
      <c r="G153" s="51" t="str">
        <f>+VLOOKUP(E153,Participants!$A$1:$F$798,4,FALSE)</f>
        <v>AAC</v>
      </c>
      <c r="H153" s="51" t="str">
        <f>+VLOOKUP(E153,Participants!$A$1:$F$798,5,FALSE)</f>
        <v>F</v>
      </c>
      <c r="I153" s="51">
        <f>+VLOOKUP(E153,Participants!$A$1:$F$798,3,FALSE)</f>
        <v>8</v>
      </c>
      <c r="J153" s="51" t="str">
        <f>+VLOOKUP(E153,Participants!$A$1:$G$798,7,FALSE)</f>
        <v>VARSITY GIRLS</v>
      </c>
      <c r="K153" s="51">
        <f t="shared" si="4"/>
        <v>39</v>
      </c>
      <c r="L153" s="51"/>
    </row>
    <row r="154" spans="1:12" ht="14.25" customHeight="1">
      <c r="A154" s="49" t="s">
        <v>691</v>
      </c>
      <c r="B154" s="52">
        <v>14</v>
      </c>
      <c r="C154" s="52">
        <v>16.809999999999999</v>
      </c>
      <c r="D154" s="52">
        <v>4</v>
      </c>
      <c r="E154" s="77">
        <v>651</v>
      </c>
      <c r="F154" s="12" t="str">
        <f>+VLOOKUP(E154,Participants!$A$1:$F$798,2,FALSE)</f>
        <v>Savannah Hornstein</v>
      </c>
      <c r="G154" s="12" t="str">
        <f>+VLOOKUP(E154,Participants!$A$1:$F$798,4,FALSE)</f>
        <v>SJS</v>
      </c>
      <c r="H154" s="12" t="str">
        <f>+VLOOKUP(E154,Participants!$A$1:$F$798,5,FALSE)</f>
        <v>F</v>
      </c>
      <c r="I154" s="12">
        <f>+VLOOKUP(E154,Participants!$A$1:$F$798,3,FALSE)</f>
        <v>8</v>
      </c>
      <c r="J154" s="12" t="str">
        <f>+VLOOKUP(E154,Participants!$A$1:$G$798,7,FALSE)</f>
        <v>VARSITY GIRLS</v>
      </c>
      <c r="K154" s="51">
        <f t="shared" si="4"/>
        <v>40</v>
      </c>
      <c r="L154" s="12"/>
    </row>
    <row r="155" spans="1:12" ht="14.25" customHeight="1">
      <c r="A155" s="49" t="s">
        <v>691</v>
      </c>
      <c r="B155" s="52">
        <v>14</v>
      </c>
      <c r="C155" s="52">
        <v>16.920000000000002</v>
      </c>
      <c r="D155" s="52">
        <v>6</v>
      </c>
      <c r="E155" s="77">
        <v>961</v>
      </c>
      <c r="F155" s="12" t="str">
        <f>+VLOOKUP(E155,Participants!$A$1:$F$798,2,FALSE)</f>
        <v>Foster MacKenzie</v>
      </c>
      <c r="G155" s="12" t="str">
        <f>+VLOOKUP(E155,Participants!$A$1:$F$798,4,FALSE)</f>
        <v>CDT</v>
      </c>
      <c r="H155" s="12" t="str">
        <f>+VLOOKUP(E155,Participants!$A$1:$F$798,5,FALSE)</f>
        <v>F</v>
      </c>
      <c r="I155" s="12">
        <f>+VLOOKUP(E155,Participants!$A$1:$F$798,3,FALSE)</f>
        <v>8</v>
      </c>
      <c r="J155" s="12" t="str">
        <f>+VLOOKUP(E155,Participants!$A$1:$G$798,7,FALSE)</f>
        <v>VARSITY GIRLS</v>
      </c>
      <c r="K155" s="51">
        <f t="shared" si="4"/>
        <v>41</v>
      </c>
      <c r="L155" s="12"/>
    </row>
    <row r="156" spans="1:12" ht="14.25" customHeight="1">
      <c r="A156" s="49" t="s">
        <v>691</v>
      </c>
      <c r="B156" s="52">
        <v>14</v>
      </c>
      <c r="C156" s="52">
        <v>17.32</v>
      </c>
      <c r="D156" s="52">
        <v>2</v>
      </c>
      <c r="E156" s="77">
        <v>874</v>
      </c>
      <c r="F156" s="12" t="str">
        <f>+VLOOKUP(E156,Participants!$A$1:$F$798,2,FALSE)</f>
        <v>Elizabeth Tokarczyk</v>
      </c>
      <c r="G156" s="12" t="str">
        <f>+VLOOKUP(E156,Participants!$A$1:$F$798,4,FALSE)</f>
        <v>AGS</v>
      </c>
      <c r="H156" s="12" t="str">
        <f>+VLOOKUP(E156,Participants!$A$1:$F$798,5,FALSE)</f>
        <v>F</v>
      </c>
      <c r="I156" s="12">
        <f>+VLOOKUP(E156,Participants!$A$1:$F$798,3,FALSE)</f>
        <v>7</v>
      </c>
      <c r="J156" s="12" t="str">
        <f>+VLOOKUP(E156,Participants!$A$1:$G$798,7,FALSE)</f>
        <v>VARSITY GIRLS</v>
      </c>
      <c r="K156" s="51">
        <f t="shared" si="4"/>
        <v>42</v>
      </c>
      <c r="L156" s="12"/>
    </row>
    <row r="157" spans="1:12" ht="14.25" customHeight="1">
      <c r="A157" s="49" t="s">
        <v>691</v>
      </c>
      <c r="B157" s="52">
        <v>8</v>
      </c>
      <c r="C157" s="52">
        <v>17.38</v>
      </c>
      <c r="D157" s="52">
        <v>4</v>
      </c>
      <c r="E157" s="77">
        <v>1435</v>
      </c>
      <c r="F157" s="12" t="str">
        <f>+VLOOKUP(E157,Participants!$A$1:$F$798,2,FALSE)</f>
        <v>Marley Cianfaglione</v>
      </c>
      <c r="G157" s="12" t="str">
        <f>+VLOOKUP(E157,Participants!$A$1:$F$798,4,FALSE)</f>
        <v>SSPP</v>
      </c>
      <c r="H157" s="12" t="str">
        <f>+VLOOKUP(E157,Participants!$A$1:$F$798,5,FALSE)</f>
        <v>F</v>
      </c>
      <c r="I157" s="12">
        <f>+VLOOKUP(E157,Participants!$A$1:$F$798,3,FALSE)</f>
        <v>7</v>
      </c>
      <c r="J157" s="12" t="str">
        <f>+VLOOKUP(E157,Participants!$A$1:$G$798,7,FALSE)</f>
        <v>VARSITY GIRLS</v>
      </c>
      <c r="K157" s="51">
        <f t="shared" si="4"/>
        <v>43</v>
      </c>
      <c r="L157" s="12"/>
    </row>
    <row r="158" spans="1:12" ht="14.25" customHeight="1">
      <c r="A158" s="49" t="s">
        <v>691</v>
      </c>
      <c r="B158" s="50">
        <v>15</v>
      </c>
      <c r="C158" s="50">
        <v>17.55</v>
      </c>
      <c r="D158" s="50">
        <v>3</v>
      </c>
      <c r="E158" s="71">
        <v>1411</v>
      </c>
      <c r="F158" s="51" t="str">
        <f>+VLOOKUP(E158,Participants!$A$1:$F$798,2,FALSE)</f>
        <v>Emma Keefer</v>
      </c>
      <c r="G158" s="51" t="str">
        <f>+VLOOKUP(E158,Participants!$A$1:$F$798,4,FALSE)</f>
        <v>BFS</v>
      </c>
      <c r="H158" s="51" t="str">
        <f>+VLOOKUP(E158,Participants!$A$1:$F$798,5,FALSE)</f>
        <v>F</v>
      </c>
      <c r="I158" s="51">
        <f>+VLOOKUP(E158,Participants!$A$1:$F$798,3,FALSE)</f>
        <v>8</v>
      </c>
      <c r="J158" s="51" t="str">
        <f>+VLOOKUP(E158,Participants!$A$1:$G$798,7,FALSE)</f>
        <v>VARSITY GIRLS</v>
      </c>
      <c r="K158" s="51">
        <f t="shared" si="4"/>
        <v>44</v>
      </c>
      <c r="L158" s="51"/>
    </row>
    <row r="159" spans="1:12" ht="14.25" customHeight="1">
      <c r="A159" s="49" t="s">
        <v>691</v>
      </c>
      <c r="B159" s="52">
        <v>14</v>
      </c>
      <c r="C159" s="52">
        <v>17.649999999999999</v>
      </c>
      <c r="D159" s="52">
        <v>3</v>
      </c>
      <c r="E159" s="77">
        <v>1408</v>
      </c>
      <c r="F159" s="12" t="str">
        <f>+VLOOKUP(E159,Participants!$A$1:$F$798,2,FALSE)</f>
        <v>Catarina Perri</v>
      </c>
      <c r="G159" s="12" t="str">
        <f>+VLOOKUP(E159,Participants!$A$1:$F$798,4,FALSE)</f>
        <v>BFS</v>
      </c>
      <c r="H159" s="12" t="str">
        <f>+VLOOKUP(E159,Participants!$A$1:$F$798,5,FALSE)</f>
        <v>F</v>
      </c>
      <c r="I159" s="12">
        <f>+VLOOKUP(E159,Participants!$A$1:$F$798,3,FALSE)</f>
        <v>7</v>
      </c>
      <c r="J159" s="12" t="str">
        <f>+VLOOKUP(E159,Participants!$A$1:$G$798,7,FALSE)</f>
        <v>VARSITY GIRLS</v>
      </c>
      <c r="K159" s="51">
        <f t="shared" si="4"/>
        <v>45</v>
      </c>
      <c r="L159" s="12"/>
    </row>
    <row r="160" spans="1:12" ht="14.25" customHeight="1">
      <c r="A160" s="49" t="s">
        <v>691</v>
      </c>
      <c r="B160" s="50">
        <v>13</v>
      </c>
      <c r="C160" s="50">
        <v>17.670000000000002</v>
      </c>
      <c r="D160" s="50">
        <v>8</v>
      </c>
      <c r="E160" s="71">
        <v>858</v>
      </c>
      <c r="F160" s="51" t="str">
        <f>+VLOOKUP(E160,Participants!$A$1:$F$798,2,FALSE)</f>
        <v>Ava Sparacino</v>
      </c>
      <c r="G160" s="51" t="str">
        <f>+VLOOKUP(E160,Participants!$A$1:$F$798,4,FALSE)</f>
        <v>GRE</v>
      </c>
      <c r="H160" s="51" t="str">
        <f>+VLOOKUP(E160,Participants!$A$1:$F$798,5,FALSE)</f>
        <v>F</v>
      </c>
      <c r="I160" s="51">
        <f>+VLOOKUP(E160,Participants!$A$1:$F$798,3,FALSE)</f>
        <v>7</v>
      </c>
      <c r="J160" s="51" t="str">
        <f>+VLOOKUP(E160,Participants!$A$1:$G$798,7,FALSE)</f>
        <v>VARSITY GIRLS</v>
      </c>
      <c r="K160" s="51">
        <f t="shared" si="4"/>
        <v>46</v>
      </c>
      <c r="L160" s="51"/>
    </row>
    <row r="161" spans="1:26" ht="14.25" customHeight="1">
      <c r="A161" s="49" t="s">
        <v>691</v>
      </c>
      <c r="B161" s="50">
        <v>15</v>
      </c>
      <c r="C161" s="50">
        <v>17.670000000000002</v>
      </c>
      <c r="D161" s="50">
        <v>2</v>
      </c>
      <c r="E161" s="71">
        <v>867</v>
      </c>
      <c r="F161" s="51" t="str">
        <f>+VLOOKUP(E161,Participants!$A$1:$F$798,2,FALSE)</f>
        <v>Gina Cicchino</v>
      </c>
      <c r="G161" s="51" t="str">
        <f>+VLOOKUP(E161,Participants!$A$1:$F$798,4,FALSE)</f>
        <v>AGS</v>
      </c>
      <c r="H161" s="51" t="str">
        <f>+VLOOKUP(E161,Participants!$A$1:$F$798,5,FALSE)</f>
        <v>F</v>
      </c>
      <c r="I161" s="51">
        <f>+VLOOKUP(E161,Participants!$A$1:$F$798,3,FALSE)</f>
        <v>7</v>
      </c>
      <c r="J161" s="51" t="str">
        <f>+VLOOKUP(E161,Participants!$A$1:$G$798,7,FALSE)</f>
        <v>VARSITY GIRLS</v>
      </c>
      <c r="K161" s="51">
        <f t="shared" si="4"/>
        <v>47</v>
      </c>
      <c r="L161" s="51"/>
    </row>
    <row r="162" spans="1:26" ht="14.25" customHeight="1">
      <c r="A162" s="49" t="s">
        <v>691</v>
      </c>
      <c r="B162" s="50">
        <v>15</v>
      </c>
      <c r="C162" s="50">
        <v>17.96</v>
      </c>
      <c r="D162" s="50">
        <v>1</v>
      </c>
      <c r="E162" s="71">
        <v>871</v>
      </c>
      <c r="F162" s="51" t="str">
        <f>+VLOOKUP(E162,Participants!$A$1:$F$798,2,FALSE)</f>
        <v>Danica Patterson Nauman</v>
      </c>
      <c r="G162" s="51" t="str">
        <f>+VLOOKUP(E162,Participants!$A$1:$F$798,4,FALSE)</f>
        <v>AGS</v>
      </c>
      <c r="H162" s="51" t="str">
        <f>+VLOOKUP(E162,Participants!$A$1:$F$798,5,FALSE)</f>
        <v>F</v>
      </c>
      <c r="I162" s="51">
        <f>+VLOOKUP(E162,Participants!$A$1:$F$798,3,FALSE)</f>
        <v>8</v>
      </c>
      <c r="J162" s="51" t="str">
        <f>+VLOOKUP(E162,Participants!$A$1:$G$798,7,FALSE)</f>
        <v>VARSITY GIRLS</v>
      </c>
      <c r="K162" s="51">
        <f t="shared" si="4"/>
        <v>48</v>
      </c>
      <c r="L162" s="51"/>
    </row>
    <row r="163" spans="1:26" ht="14.25" customHeight="1">
      <c r="A163" s="49" t="s">
        <v>691</v>
      </c>
      <c r="B163" s="50">
        <v>15</v>
      </c>
      <c r="C163" s="50">
        <v>18.059999999999999</v>
      </c>
      <c r="D163" s="50">
        <v>7</v>
      </c>
      <c r="E163" s="71">
        <v>1442</v>
      </c>
      <c r="F163" s="51" t="str">
        <f>+VLOOKUP(E163,Participants!$A$1:$F$798,2,FALSE)</f>
        <v>Violet Gileot</v>
      </c>
      <c r="G163" s="51" t="str">
        <f>+VLOOKUP(E163,Participants!$A$1:$F$798,4,FALSE)</f>
        <v>SSPP</v>
      </c>
      <c r="H163" s="51" t="str">
        <f>+VLOOKUP(E163,Participants!$A$1:$F$798,5,FALSE)</f>
        <v>F</v>
      </c>
      <c r="I163" s="51">
        <f>+VLOOKUP(E163,Participants!$A$1:$F$798,3,FALSE)</f>
        <v>8</v>
      </c>
      <c r="J163" s="51" t="str">
        <f>+VLOOKUP(E163,Participants!$A$1:$G$798,7,FALSE)</f>
        <v>VARSITY GIRLS</v>
      </c>
      <c r="K163" s="51">
        <f t="shared" si="4"/>
        <v>49</v>
      </c>
      <c r="L163" s="51"/>
    </row>
    <row r="164" spans="1:26" ht="14.25" customHeight="1">
      <c r="A164" s="49" t="s">
        <v>691</v>
      </c>
      <c r="B164" s="50">
        <v>13</v>
      </c>
      <c r="C164" s="50">
        <v>19.59</v>
      </c>
      <c r="D164" s="50">
        <v>3</v>
      </c>
      <c r="E164" s="71">
        <v>1403</v>
      </c>
      <c r="F164" s="51" t="str">
        <f>+VLOOKUP(E164,Participants!$A$1:$F$798,2,FALSE)</f>
        <v>Giovanna Julian</v>
      </c>
      <c r="G164" s="51" t="str">
        <f>+VLOOKUP(E164,Participants!$A$1:$F$798,4,FALSE)</f>
        <v>BFS</v>
      </c>
      <c r="H164" s="51" t="str">
        <f>+VLOOKUP(E164,Participants!$A$1:$F$798,5,FALSE)</f>
        <v>F</v>
      </c>
      <c r="I164" s="51">
        <f>+VLOOKUP(E164,Participants!$A$1:$F$798,3,FALSE)</f>
        <v>7</v>
      </c>
      <c r="J164" s="51" t="str">
        <f>+VLOOKUP(E164,Participants!$A$1:$G$798,7,FALSE)</f>
        <v>VARSITY GIRLS</v>
      </c>
      <c r="K164" s="51">
        <f t="shared" si="4"/>
        <v>50</v>
      </c>
      <c r="L164" s="51"/>
    </row>
    <row r="165" spans="1:26" ht="14.25" customHeight="1">
      <c r="A165" s="49" t="s">
        <v>691</v>
      </c>
      <c r="B165" s="50"/>
      <c r="C165" s="50"/>
      <c r="D165" s="50"/>
      <c r="E165" s="71"/>
      <c r="F165" s="51"/>
      <c r="G165" s="51"/>
      <c r="H165" s="51"/>
      <c r="I165" s="51"/>
      <c r="J165" s="51"/>
      <c r="K165" s="51"/>
      <c r="L165" s="51"/>
    </row>
    <row r="166" spans="1:26" ht="14.25" customHeight="1">
      <c r="B166" s="54"/>
      <c r="C166" s="55"/>
      <c r="E166" s="44"/>
    </row>
    <row r="167" spans="1:26" ht="14.25" customHeight="1">
      <c r="B167" s="54"/>
      <c r="C167" s="55"/>
      <c r="E167" s="44"/>
    </row>
    <row r="168" spans="1:26" ht="14.25" customHeight="1">
      <c r="B168" s="57" t="s">
        <v>8</v>
      </c>
      <c r="C168" s="57" t="s">
        <v>16</v>
      </c>
      <c r="D168" s="57" t="s">
        <v>19</v>
      </c>
      <c r="E168" s="149" t="s">
        <v>24</v>
      </c>
      <c r="F168" s="57" t="s">
        <v>27</v>
      </c>
      <c r="G168" s="57" t="s">
        <v>30</v>
      </c>
      <c r="H168" s="57" t="s">
        <v>33</v>
      </c>
      <c r="I168" s="57" t="s">
        <v>36</v>
      </c>
      <c r="J168" s="57" t="s">
        <v>39</v>
      </c>
      <c r="K168" s="57" t="s">
        <v>42</v>
      </c>
      <c r="L168" s="57" t="s">
        <v>45</v>
      </c>
      <c r="M168" s="57" t="s">
        <v>48</v>
      </c>
      <c r="N168" s="57" t="s">
        <v>51</v>
      </c>
      <c r="O168" s="57" t="s">
        <v>54</v>
      </c>
      <c r="P168" s="57" t="s">
        <v>57</v>
      </c>
      <c r="Q168" s="57" t="s">
        <v>60</v>
      </c>
      <c r="R168" s="57" t="s">
        <v>63</v>
      </c>
      <c r="S168" s="57" t="s">
        <v>66</v>
      </c>
      <c r="T168" s="57" t="s">
        <v>11</v>
      </c>
      <c r="U168" s="57" t="s">
        <v>71</v>
      </c>
      <c r="V168" s="57" t="s">
        <v>74</v>
      </c>
      <c r="W168" s="57" t="s">
        <v>77</v>
      </c>
      <c r="X168" s="57" t="s">
        <v>80</v>
      </c>
      <c r="Y168" s="57" t="s">
        <v>83</v>
      </c>
      <c r="Z168" s="58" t="s">
        <v>681</v>
      </c>
    </row>
    <row r="169" spans="1:26" ht="14.25" customHeight="1">
      <c r="A169" s="7" t="s">
        <v>93</v>
      </c>
      <c r="B169" s="7">
        <f t="shared" ref="B169:K172" si="5">+SUMIFS($L$2:$L$165,$J$2:$J$165,$A169,$G$2:$G$165,B$168)</f>
        <v>1</v>
      </c>
      <c r="C169" s="7">
        <f t="shared" si="5"/>
        <v>0</v>
      </c>
      <c r="D169" s="7">
        <f t="shared" si="5"/>
        <v>0</v>
      </c>
      <c r="E169" s="44">
        <f t="shared" si="5"/>
        <v>0</v>
      </c>
      <c r="F169" s="7">
        <f t="shared" si="5"/>
        <v>19</v>
      </c>
      <c r="G169" s="7">
        <f t="shared" si="5"/>
        <v>16</v>
      </c>
      <c r="H169" s="7">
        <f t="shared" si="5"/>
        <v>0</v>
      </c>
      <c r="I169" s="7">
        <f t="shared" si="5"/>
        <v>0</v>
      </c>
      <c r="J169" s="7">
        <f t="shared" si="5"/>
        <v>0</v>
      </c>
      <c r="K169" s="7">
        <f t="shared" si="5"/>
        <v>0</v>
      </c>
      <c r="L169" s="7">
        <f t="shared" ref="L169:Y172" si="6">+SUMIFS($L$2:$L$165,$J$2:$J$165,$A169,$G$2:$G$165,L$168)</f>
        <v>0</v>
      </c>
      <c r="M169" s="7">
        <f t="shared" si="6"/>
        <v>0</v>
      </c>
      <c r="N169" s="7">
        <f t="shared" si="6"/>
        <v>0</v>
      </c>
      <c r="O169" s="7">
        <f t="shared" si="6"/>
        <v>3</v>
      </c>
      <c r="P169" s="7">
        <f t="shared" si="6"/>
        <v>0</v>
      </c>
      <c r="Q169" s="7">
        <f t="shared" si="6"/>
        <v>0</v>
      </c>
      <c r="R169" s="7">
        <f t="shared" si="6"/>
        <v>0</v>
      </c>
      <c r="S169" s="7">
        <f t="shared" si="6"/>
        <v>0</v>
      </c>
      <c r="T169" s="7">
        <f t="shared" si="6"/>
        <v>0</v>
      </c>
      <c r="U169" s="7">
        <f t="shared" si="6"/>
        <v>0</v>
      </c>
      <c r="V169" s="7">
        <f t="shared" si="6"/>
        <v>0</v>
      </c>
      <c r="W169" s="7">
        <f t="shared" si="6"/>
        <v>0</v>
      </c>
      <c r="X169" s="7">
        <f t="shared" si="6"/>
        <v>0</v>
      </c>
      <c r="Y169" s="7">
        <f t="shared" si="6"/>
        <v>0</v>
      </c>
      <c r="Z169" s="7">
        <f t="shared" ref="Z169:Z172" si="7">SUM(C169:Y169)</f>
        <v>38</v>
      </c>
    </row>
    <row r="170" spans="1:26" ht="14.25" customHeight="1">
      <c r="A170" s="7" t="s">
        <v>90</v>
      </c>
      <c r="B170" s="7">
        <f t="shared" si="5"/>
        <v>2</v>
      </c>
      <c r="C170" s="7">
        <f t="shared" si="5"/>
        <v>0</v>
      </c>
      <c r="D170" s="7">
        <f t="shared" si="5"/>
        <v>0</v>
      </c>
      <c r="E170" s="44">
        <f t="shared" si="5"/>
        <v>0</v>
      </c>
      <c r="F170" s="7">
        <f t="shared" si="5"/>
        <v>18</v>
      </c>
      <c r="G170" s="7">
        <f t="shared" si="5"/>
        <v>0</v>
      </c>
      <c r="H170" s="7">
        <f t="shared" si="5"/>
        <v>0</v>
      </c>
      <c r="I170" s="7">
        <f t="shared" si="5"/>
        <v>0</v>
      </c>
      <c r="J170" s="7">
        <f t="shared" si="5"/>
        <v>0</v>
      </c>
      <c r="K170" s="7">
        <f t="shared" si="5"/>
        <v>0</v>
      </c>
      <c r="L170" s="7">
        <f t="shared" si="6"/>
        <v>0</v>
      </c>
      <c r="M170" s="7">
        <f t="shared" si="6"/>
        <v>0</v>
      </c>
      <c r="N170" s="7">
        <f t="shared" si="6"/>
        <v>0</v>
      </c>
      <c r="O170" s="7">
        <f t="shared" si="6"/>
        <v>18</v>
      </c>
      <c r="P170" s="7">
        <f t="shared" si="6"/>
        <v>0</v>
      </c>
      <c r="Q170" s="7">
        <f t="shared" si="6"/>
        <v>0</v>
      </c>
      <c r="R170" s="7">
        <f t="shared" si="6"/>
        <v>0</v>
      </c>
      <c r="S170" s="7">
        <f t="shared" si="6"/>
        <v>0</v>
      </c>
      <c r="T170" s="7">
        <f t="shared" si="6"/>
        <v>1</v>
      </c>
      <c r="U170" s="7">
        <f t="shared" si="6"/>
        <v>0</v>
      </c>
      <c r="V170" s="7">
        <f t="shared" si="6"/>
        <v>0</v>
      </c>
      <c r="W170" s="7">
        <f t="shared" si="6"/>
        <v>0</v>
      </c>
      <c r="X170" s="7">
        <f t="shared" si="6"/>
        <v>0</v>
      </c>
      <c r="Y170" s="7">
        <f t="shared" si="6"/>
        <v>0</v>
      </c>
      <c r="Z170" s="7">
        <f t="shared" si="7"/>
        <v>37</v>
      </c>
    </row>
    <row r="171" spans="1:26" ht="14.25" customHeight="1">
      <c r="A171" s="7" t="s">
        <v>139</v>
      </c>
      <c r="B171" s="7">
        <f t="shared" si="5"/>
        <v>0</v>
      </c>
      <c r="C171" s="7">
        <f t="shared" si="5"/>
        <v>1</v>
      </c>
      <c r="D171" s="7">
        <f t="shared" si="5"/>
        <v>0</v>
      </c>
      <c r="E171" s="44">
        <f t="shared" si="5"/>
        <v>0</v>
      </c>
      <c r="F171" s="7">
        <f t="shared" si="5"/>
        <v>10</v>
      </c>
      <c r="G171" s="7">
        <f t="shared" si="5"/>
        <v>6</v>
      </c>
      <c r="H171" s="7">
        <f t="shared" si="5"/>
        <v>0</v>
      </c>
      <c r="I171" s="7">
        <f t="shared" si="5"/>
        <v>0</v>
      </c>
      <c r="J171" s="7">
        <f t="shared" si="5"/>
        <v>0</v>
      </c>
      <c r="K171" s="7">
        <f t="shared" si="5"/>
        <v>3</v>
      </c>
      <c r="L171" s="7">
        <f t="shared" si="6"/>
        <v>0</v>
      </c>
      <c r="M171" s="7">
        <f t="shared" si="6"/>
        <v>4</v>
      </c>
      <c r="N171" s="7">
        <f t="shared" si="6"/>
        <v>0</v>
      </c>
      <c r="O171" s="7">
        <f t="shared" si="6"/>
        <v>15</v>
      </c>
      <c r="P171" s="7">
        <f t="shared" si="6"/>
        <v>0</v>
      </c>
      <c r="Q171" s="7">
        <f t="shared" si="6"/>
        <v>0</v>
      </c>
      <c r="R171" s="7">
        <f t="shared" si="6"/>
        <v>0</v>
      </c>
      <c r="S171" s="7">
        <f t="shared" si="6"/>
        <v>0</v>
      </c>
      <c r="T171" s="7">
        <f t="shared" si="6"/>
        <v>0</v>
      </c>
      <c r="U171" s="7">
        <f t="shared" si="6"/>
        <v>0</v>
      </c>
      <c r="V171" s="7">
        <f t="shared" si="6"/>
        <v>0</v>
      </c>
      <c r="W171" s="7">
        <f t="shared" si="6"/>
        <v>0</v>
      </c>
      <c r="X171" s="7">
        <f t="shared" si="6"/>
        <v>0</v>
      </c>
      <c r="Y171" s="7">
        <f t="shared" si="6"/>
        <v>0</v>
      </c>
      <c r="Z171" s="7">
        <f t="shared" si="7"/>
        <v>39</v>
      </c>
    </row>
    <row r="172" spans="1:26" ht="14.25" customHeight="1">
      <c r="A172" s="7" t="s">
        <v>137</v>
      </c>
      <c r="B172" s="7">
        <f t="shared" si="5"/>
        <v>1</v>
      </c>
      <c r="C172" s="7">
        <f t="shared" si="5"/>
        <v>0</v>
      </c>
      <c r="D172" s="7">
        <f t="shared" si="5"/>
        <v>0</v>
      </c>
      <c r="E172" s="44">
        <f t="shared" si="5"/>
        <v>2</v>
      </c>
      <c r="F172" s="7">
        <f t="shared" si="5"/>
        <v>21</v>
      </c>
      <c r="G172" s="7">
        <f t="shared" si="5"/>
        <v>0</v>
      </c>
      <c r="H172" s="7">
        <f t="shared" si="5"/>
        <v>4</v>
      </c>
      <c r="I172" s="7">
        <f t="shared" si="5"/>
        <v>0</v>
      </c>
      <c r="J172" s="7">
        <f t="shared" si="5"/>
        <v>0</v>
      </c>
      <c r="K172" s="7">
        <f t="shared" si="5"/>
        <v>0</v>
      </c>
      <c r="L172" s="7">
        <f t="shared" si="6"/>
        <v>0</v>
      </c>
      <c r="M172" s="7">
        <f t="shared" si="6"/>
        <v>11</v>
      </c>
      <c r="N172" s="7">
        <f t="shared" si="6"/>
        <v>0</v>
      </c>
      <c r="O172" s="7">
        <f t="shared" si="6"/>
        <v>0</v>
      </c>
      <c r="P172" s="7">
        <f t="shared" si="6"/>
        <v>0</v>
      </c>
      <c r="Q172" s="7">
        <f t="shared" si="6"/>
        <v>0</v>
      </c>
      <c r="R172" s="7">
        <f t="shared" si="6"/>
        <v>0</v>
      </c>
      <c r="S172" s="7">
        <f t="shared" si="6"/>
        <v>0</v>
      </c>
      <c r="T172" s="7">
        <f t="shared" si="6"/>
        <v>0</v>
      </c>
      <c r="U172" s="7">
        <f t="shared" si="6"/>
        <v>0</v>
      </c>
      <c r="V172" s="7">
        <f t="shared" si="6"/>
        <v>0</v>
      </c>
      <c r="W172" s="7">
        <f t="shared" si="6"/>
        <v>0</v>
      </c>
      <c r="X172" s="7">
        <f t="shared" si="6"/>
        <v>0</v>
      </c>
      <c r="Y172" s="7">
        <f t="shared" si="6"/>
        <v>0</v>
      </c>
      <c r="Z172" s="7">
        <f t="shared" si="7"/>
        <v>38</v>
      </c>
    </row>
    <row r="173" spans="1:26" ht="14.25" customHeight="1">
      <c r="B173" s="54"/>
      <c r="C173" s="55"/>
      <c r="E173" s="44"/>
    </row>
    <row r="174" spans="1:26" ht="14.25" customHeight="1">
      <c r="B174" s="54"/>
      <c r="C174" s="55"/>
      <c r="E174" s="44"/>
    </row>
    <row r="175" spans="1:26" ht="14.25" customHeight="1">
      <c r="B175" s="54"/>
      <c r="C175" s="55"/>
      <c r="E175" s="44"/>
    </row>
    <row r="176" spans="1:26" ht="14.25" customHeight="1">
      <c r="B176" s="54"/>
      <c r="C176" s="55"/>
      <c r="E176" s="44"/>
    </row>
    <row r="177" spans="2:5" ht="14.25" customHeight="1">
      <c r="B177" s="54"/>
      <c r="C177" s="55"/>
      <c r="E177" s="44"/>
    </row>
    <row r="178" spans="2:5" ht="14.25" customHeight="1">
      <c r="B178" s="54"/>
      <c r="C178" s="55"/>
      <c r="E178" s="44"/>
    </row>
    <row r="179" spans="2:5" ht="14.25" customHeight="1">
      <c r="B179" s="54"/>
      <c r="C179" s="55"/>
      <c r="E179" s="44"/>
    </row>
    <row r="180" spans="2:5" ht="14.25" customHeight="1">
      <c r="B180" s="54"/>
      <c r="C180" s="55"/>
      <c r="E180" s="44"/>
    </row>
    <row r="181" spans="2:5" ht="14.25" customHeight="1">
      <c r="B181" s="54"/>
      <c r="C181" s="55"/>
      <c r="E181" s="44"/>
    </row>
    <row r="182" spans="2:5" ht="14.25" customHeight="1">
      <c r="B182" s="54"/>
      <c r="C182" s="55"/>
      <c r="E182" s="44"/>
    </row>
    <row r="183" spans="2:5" ht="14.25" customHeight="1">
      <c r="B183" s="54"/>
      <c r="C183" s="55"/>
      <c r="E183" s="44"/>
    </row>
    <row r="184" spans="2:5" ht="14.25" customHeight="1">
      <c r="B184" s="54"/>
      <c r="C184" s="55"/>
      <c r="E184" s="44"/>
    </row>
    <row r="185" spans="2:5" ht="14.25" customHeight="1">
      <c r="B185" s="54"/>
      <c r="C185" s="55"/>
      <c r="E185" s="44"/>
    </row>
    <row r="186" spans="2:5" ht="14.25" customHeight="1">
      <c r="B186" s="54"/>
      <c r="C186" s="55"/>
      <c r="E186" s="44"/>
    </row>
    <row r="187" spans="2:5" ht="14.25" customHeight="1">
      <c r="B187" s="54"/>
      <c r="C187" s="55"/>
      <c r="E187" s="44"/>
    </row>
    <row r="188" spans="2:5" ht="14.25" customHeight="1">
      <c r="B188" s="54"/>
      <c r="C188" s="55"/>
      <c r="E188" s="44"/>
    </row>
    <row r="189" spans="2:5" ht="14.25" customHeight="1">
      <c r="B189" s="54"/>
      <c r="C189" s="55"/>
      <c r="E189" s="44"/>
    </row>
    <row r="190" spans="2:5" ht="14.25" customHeight="1">
      <c r="B190" s="54"/>
      <c r="C190" s="55"/>
      <c r="E190" s="44"/>
    </row>
    <row r="191" spans="2:5" ht="14.25" customHeight="1">
      <c r="B191" s="54"/>
      <c r="C191" s="55"/>
      <c r="E191" s="44"/>
    </row>
    <row r="192" spans="2:5" ht="14.25" customHeight="1">
      <c r="B192" s="54"/>
      <c r="C192" s="55"/>
      <c r="E192" s="44"/>
    </row>
    <row r="193" spans="2:5" ht="14.25" customHeight="1">
      <c r="B193" s="54"/>
      <c r="C193" s="55"/>
      <c r="E193" s="44"/>
    </row>
    <row r="194" spans="2:5" ht="14.25" customHeight="1">
      <c r="B194" s="54"/>
      <c r="C194" s="55"/>
      <c r="E194" s="44"/>
    </row>
    <row r="195" spans="2:5" ht="14.25" customHeight="1">
      <c r="B195" s="54"/>
      <c r="C195" s="55"/>
      <c r="E195" s="44"/>
    </row>
    <row r="196" spans="2:5" ht="14.25" customHeight="1">
      <c r="B196" s="54"/>
      <c r="C196" s="55"/>
      <c r="E196" s="44"/>
    </row>
    <row r="197" spans="2:5" ht="14.25" customHeight="1">
      <c r="B197" s="54"/>
      <c r="C197" s="55"/>
      <c r="E197" s="44"/>
    </row>
    <row r="198" spans="2:5" ht="14.25" customHeight="1">
      <c r="B198" s="54"/>
      <c r="C198" s="55"/>
      <c r="E198" s="44"/>
    </row>
    <row r="199" spans="2:5" ht="14.25" customHeight="1">
      <c r="B199" s="54"/>
      <c r="C199" s="55"/>
      <c r="E199" s="44"/>
    </row>
    <row r="200" spans="2:5" ht="14.25" customHeight="1">
      <c r="B200" s="54"/>
      <c r="C200" s="55"/>
      <c r="E200" s="44"/>
    </row>
    <row r="201" spans="2:5" ht="15.75" customHeight="1"/>
    <row r="202" spans="2:5" ht="15.75" customHeight="1"/>
    <row r="203" spans="2:5" ht="15.75" customHeight="1"/>
    <row r="204" spans="2:5" ht="15.75" customHeight="1"/>
    <row r="205" spans="2:5" ht="15.75" customHeight="1"/>
    <row r="206" spans="2:5" ht="15.75" customHeight="1"/>
    <row r="207" spans="2:5" ht="15.75" customHeight="1"/>
    <row r="208" spans="2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</sheetData>
  <sortState xmlns:xlrd2="http://schemas.microsoft.com/office/spreadsheetml/2017/richdata2" ref="B87:L165">
    <sortCondition ref="J87:J165"/>
    <sortCondition ref="C87:C165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40"/>
  <sheetViews>
    <sheetView workbookViewId="0">
      <pane ySplit="1" topLeftCell="A2" activePane="bottomLeft" state="frozen"/>
      <selection pane="bottomLeft" activeCell="F39" sqref="F39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50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82" t="s">
        <v>692</v>
      </c>
      <c r="B1" s="82" t="s">
        <v>674</v>
      </c>
      <c r="C1" s="82" t="s">
        <v>675</v>
      </c>
      <c r="D1" s="83" t="s">
        <v>676</v>
      </c>
      <c r="E1" s="169" t="s">
        <v>677</v>
      </c>
      <c r="F1" s="82" t="s">
        <v>1</v>
      </c>
      <c r="G1" s="82" t="s">
        <v>3</v>
      </c>
      <c r="H1" s="82" t="s">
        <v>678</v>
      </c>
      <c r="I1" s="82" t="s">
        <v>2</v>
      </c>
      <c r="J1" s="82" t="s">
        <v>5</v>
      </c>
      <c r="K1" s="82" t="s">
        <v>679</v>
      </c>
      <c r="L1" s="82" t="s">
        <v>680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4.25" customHeight="1">
      <c r="A2" s="82" t="s">
        <v>692</v>
      </c>
      <c r="B2" s="52">
        <v>1</v>
      </c>
      <c r="C2" s="52" t="s">
        <v>823</v>
      </c>
      <c r="D2" s="79"/>
      <c r="E2" s="77">
        <v>752</v>
      </c>
      <c r="F2" s="12" t="str">
        <f>+VLOOKUP(E2,Participants!$A$1:$F$798,2,FALSE)</f>
        <v>Jack Croft</v>
      </c>
      <c r="G2" s="12" t="str">
        <f>+VLOOKUP(E2,Participants!$A$1:$F$798,4,FALSE)</f>
        <v>KIL</v>
      </c>
      <c r="H2" s="12" t="str">
        <f>+VLOOKUP(E2,Participants!$A$1:$F$798,5,FALSE)</f>
        <v>M</v>
      </c>
      <c r="I2" s="12">
        <f>+VLOOKUP(E2,Participants!$A$1:$F$798,3,FALSE)</f>
        <v>6</v>
      </c>
      <c r="J2" s="12" t="str">
        <f>+VLOOKUP(E2,Participants!$A$1:$G$798,7,FALSE)</f>
        <v>JV BOYS</v>
      </c>
      <c r="K2" s="12">
        <v>1</v>
      </c>
      <c r="L2" s="12">
        <v>10</v>
      </c>
    </row>
    <row r="3" spans="1:27" ht="14.25" customHeight="1">
      <c r="A3" s="82" t="s">
        <v>692</v>
      </c>
      <c r="B3" s="52">
        <v>1</v>
      </c>
      <c r="C3" s="52" t="s">
        <v>824</v>
      </c>
      <c r="D3" s="79"/>
      <c r="E3" s="77">
        <v>851</v>
      </c>
      <c r="F3" s="12" t="str">
        <f>+VLOOKUP(E3,Participants!$A$1:$F$798,2,FALSE)</f>
        <v>Andrew Deem</v>
      </c>
      <c r="G3" s="12" t="str">
        <f>+VLOOKUP(E3,Participants!$A$1:$F$798,4,FALSE)</f>
        <v>GRE</v>
      </c>
      <c r="H3" s="12" t="str">
        <f>+VLOOKUP(E3,Participants!$A$1:$F$798,5,FALSE)</f>
        <v>M</v>
      </c>
      <c r="I3" s="12">
        <f>+VLOOKUP(E3,Participants!$A$1:$F$798,3,FALSE)</f>
        <v>6</v>
      </c>
      <c r="J3" s="12" t="str">
        <f>+VLOOKUP(E3,Participants!$A$1:$G$798,7,FALSE)</f>
        <v>JV BOYS</v>
      </c>
      <c r="K3" s="12">
        <v>2</v>
      </c>
      <c r="L3" s="12">
        <v>8</v>
      </c>
    </row>
    <row r="4" spans="1:27" ht="14.25" customHeight="1">
      <c r="A4" s="82" t="s">
        <v>692</v>
      </c>
      <c r="B4" s="52">
        <v>1</v>
      </c>
      <c r="C4" s="52" t="s">
        <v>825</v>
      </c>
      <c r="D4" s="79"/>
      <c r="E4" s="77">
        <v>238</v>
      </c>
      <c r="F4" s="12" t="str">
        <f>+VLOOKUP(E4,Participants!$A$1:$F$798,2,FALSE)</f>
        <v>Willie Mahoney</v>
      </c>
      <c r="G4" s="12" t="str">
        <f>+VLOOKUP(E4,Participants!$A$1:$F$798,4,FALSE)</f>
        <v>HCA</v>
      </c>
      <c r="H4" s="12" t="str">
        <f>+VLOOKUP(E4,Participants!$A$1:$F$798,5,FALSE)</f>
        <v>M</v>
      </c>
      <c r="I4" s="12">
        <f>+VLOOKUP(E4,Participants!$A$1:$F$798,3,FALSE)</f>
        <v>6</v>
      </c>
      <c r="J4" s="12" t="str">
        <f>+VLOOKUP(E4,Participants!$A$1:$G$798,7,FALSE)</f>
        <v>JV BOYS</v>
      </c>
      <c r="K4" s="12">
        <v>3</v>
      </c>
      <c r="L4" s="12">
        <v>6</v>
      </c>
    </row>
    <row r="5" spans="1:27" ht="14.25" customHeight="1">
      <c r="A5" s="82" t="s">
        <v>692</v>
      </c>
      <c r="B5" s="52">
        <v>1</v>
      </c>
      <c r="C5" s="52" t="s">
        <v>826</v>
      </c>
      <c r="D5" s="79"/>
      <c r="E5" s="77">
        <v>1366</v>
      </c>
      <c r="F5" s="12" t="str">
        <f>+VLOOKUP(E5,Participants!$A$1:$F$798,2,FALSE)</f>
        <v>Ella Schweikert</v>
      </c>
      <c r="G5" s="12" t="str">
        <f>+VLOOKUP(E5,Participants!$A$1:$F$798,4,FALSE)</f>
        <v>BFS</v>
      </c>
      <c r="H5" s="12" t="str">
        <f>+VLOOKUP(E5,Participants!$A$1:$F$798,5,FALSE)</f>
        <v>F</v>
      </c>
      <c r="I5" s="12">
        <f>+VLOOKUP(E5,Participants!$A$1:$F$798,3,FALSE)</f>
        <v>5</v>
      </c>
      <c r="J5" s="12" t="str">
        <f>+VLOOKUP(E5,Participants!$A$1:$G$798,7,FALSE)</f>
        <v>JV GIRLS</v>
      </c>
      <c r="K5" s="12">
        <v>1</v>
      </c>
      <c r="L5" s="12">
        <v>10</v>
      </c>
    </row>
    <row r="6" spans="1:27" ht="14.25" customHeight="1">
      <c r="A6" s="82" t="s">
        <v>692</v>
      </c>
      <c r="B6" s="52">
        <v>1</v>
      </c>
      <c r="C6" s="52" t="s">
        <v>827</v>
      </c>
      <c r="D6" s="79"/>
      <c r="E6" s="77">
        <v>1349</v>
      </c>
      <c r="F6" s="12" t="str">
        <f>+VLOOKUP(E6,Participants!$A$1:$F$798,2,FALSE)</f>
        <v>Isaac Vangura</v>
      </c>
      <c r="G6" s="12" t="str">
        <f>+VLOOKUP(E6,Participants!$A$1:$F$798,4,FALSE)</f>
        <v>BFS</v>
      </c>
      <c r="H6" s="12" t="str">
        <f>+VLOOKUP(E6,Participants!$A$1:$F$798,5,FALSE)</f>
        <v>M</v>
      </c>
      <c r="I6" s="12">
        <f>+VLOOKUP(E6,Participants!$A$1:$F$798,3,FALSE)</f>
        <v>5</v>
      </c>
      <c r="J6" s="12" t="str">
        <f>+VLOOKUP(E6,Participants!$A$1:$G$798,7,FALSE)</f>
        <v>JV BOYS</v>
      </c>
      <c r="K6" s="12">
        <v>4</v>
      </c>
      <c r="L6" s="12">
        <v>5</v>
      </c>
    </row>
    <row r="7" spans="1:27" ht="14.25" customHeight="1">
      <c r="A7" s="82" t="s">
        <v>692</v>
      </c>
      <c r="B7" s="52">
        <v>1</v>
      </c>
      <c r="C7" s="52" t="s">
        <v>828</v>
      </c>
      <c r="D7" s="79"/>
      <c r="E7" s="77">
        <v>1369</v>
      </c>
      <c r="F7" s="12" t="str">
        <f>+VLOOKUP(E7,Participants!$A$1:$F$798,2,FALSE)</f>
        <v>Avery Arendosh</v>
      </c>
      <c r="G7" s="12" t="str">
        <f>+VLOOKUP(E7,Participants!$A$1:$F$798,4,FALSE)</f>
        <v>BFS</v>
      </c>
      <c r="H7" s="12" t="str">
        <f>+VLOOKUP(E7,Participants!$A$1:$F$798,5,FALSE)</f>
        <v>F</v>
      </c>
      <c r="I7" s="12">
        <f>+VLOOKUP(E7,Participants!$A$1:$F$798,3,FALSE)</f>
        <v>5</v>
      </c>
      <c r="J7" s="12" t="str">
        <f>+VLOOKUP(E7,Participants!$A$1:$G$798,7,FALSE)</f>
        <v>JV GIRLS</v>
      </c>
      <c r="K7" s="12">
        <v>2</v>
      </c>
      <c r="L7" s="12">
        <v>8</v>
      </c>
    </row>
    <row r="8" spans="1:27" ht="14.25" customHeight="1">
      <c r="A8" s="82" t="s">
        <v>692</v>
      </c>
      <c r="B8" s="52">
        <v>1</v>
      </c>
      <c r="C8" s="52" t="s">
        <v>829</v>
      </c>
      <c r="D8" s="79"/>
      <c r="E8" s="71">
        <v>1229</v>
      </c>
      <c r="F8" s="12" t="str">
        <f>+VLOOKUP(E8,Participants!$A$1:$F$798,2,FALSE)</f>
        <v>Max Predis</v>
      </c>
      <c r="G8" s="12" t="str">
        <f>+VLOOKUP(E8,Participants!$A$1:$F$798,4,FALSE)</f>
        <v>AAC</v>
      </c>
      <c r="H8" s="12" t="str">
        <f>+VLOOKUP(E8,Participants!$A$1:$F$798,5,FALSE)</f>
        <v>M</v>
      </c>
      <c r="I8" s="12">
        <f>+VLOOKUP(E8,Participants!$A$1:$F$798,3,FALSE)</f>
        <v>5</v>
      </c>
      <c r="J8" s="12" t="str">
        <f>+VLOOKUP(E8,Participants!$A$1:$G$798,7,FALSE)</f>
        <v>JV BOYS</v>
      </c>
      <c r="K8" s="12">
        <v>5</v>
      </c>
      <c r="L8" s="12">
        <v>4</v>
      </c>
    </row>
    <row r="9" spans="1:27" ht="14.25" customHeight="1">
      <c r="A9" s="82" t="s">
        <v>692</v>
      </c>
      <c r="B9" s="52">
        <v>1</v>
      </c>
      <c r="C9" s="52" t="s">
        <v>830</v>
      </c>
      <c r="D9" s="79"/>
      <c r="E9" s="71">
        <v>1365</v>
      </c>
      <c r="F9" s="12" t="str">
        <f>+VLOOKUP(E9,Participants!$A$1:$F$798,2,FALSE)</f>
        <v>Lexie Miller</v>
      </c>
      <c r="G9" s="12" t="str">
        <f>+VLOOKUP(E9,Participants!$A$1:$F$798,4,FALSE)</f>
        <v>BFS</v>
      </c>
      <c r="H9" s="12" t="str">
        <f>+VLOOKUP(E9,Participants!$A$1:$F$798,5,FALSE)</f>
        <v>F</v>
      </c>
      <c r="I9" s="12">
        <f>+VLOOKUP(E9,Participants!$A$1:$F$798,3,FALSE)</f>
        <v>5</v>
      </c>
      <c r="J9" s="12" t="str">
        <f>+VLOOKUP(E9,Participants!$A$1:$G$798,7,FALSE)</f>
        <v>JV GIRLS</v>
      </c>
      <c r="K9" s="12">
        <v>3</v>
      </c>
      <c r="L9" s="12">
        <v>6</v>
      </c>
    </row>
    <row r="10" spans="1:27" ht="14.25" customHeight="1">
      <c r="A10" s="82" t="s">
        <v>692</v>
      </c>
      <c r="B10" s="52">
        <v>1</v>
      </c>
      <c r="C10" s="52" t="s">
        <v>831</v>
      </c>
      <c r="D10" s="79"/>
      <c r="E10" s="71">
        <v>746</v>
      </c>
      <c r="F10" s="12" t="str">
        <f>+VLOOKUP(E10,Participants!$A$1:$F$798,2,FALSE)</f>
        <v>Elle Degnan</v>
      </c>
      <c r="G10" s="12" t="str">
        <f>+VLOOKUP(E10,Participants!$A$1:$F$798,4,FALSE)</f>
        <v>KIL</v>
      </c>
      <c r="H10" s="12" t="str">
        <f>+VLOOKUP(E10,Participants!$A$1:$F$798,5,FALSE)</f>
        <v>F</v>
      </c>
      <c r="I10" s="12">
        <f>+VLOOKUP(E10,Participants!$A$1:$F$798,3,FALSE)</f>
        <v>6</v>
      </c>
      <c r="J10" s="12" t="str">
        <f>+VLOOKUP(E10,Participants!$A$1:$G$798,7,FALSE)</f>
        <v>JV GIRLS</v>
      </c>
      <c r="K10" s="12">
        <v>4</v>
      </c>
      <c r="L10" s="12">
        <v>5</v>
      </c>
    </row>
    <row r="11" spans="1:27" ht="14.25" customHeight="1">
      <c r="A11" s="82" t="s">
        <v>692</v>
      </c>
      <c r="B11" s="52">
        <v>1</v>
      </c>
      <c r="C11" s="52" t="s">
        <v>832</v>
      </c>
      <c r="D11" s="79"/>
      <c r="E11" s="71">
        <v>488</v>
      </c>
      <c r="F11" s="12" t="str">
        <f>+VLOOKUP(E11,Participants!$A$1:$F$798,2,FALSE)</f>
        <v>Thomas Edwards</v>
      </c>
      <c r="G11" s="12" t="str">
        <f>+VLOOKUP(E11,Participants!$A$1:$F$798,4,FALSE)</f>
        <v>BCS</v>
      </c>
      <c r="H11" s="12" t="str">
        <f>+VLOOKUP(E11,Participants!$A$1:$F$798,5,FALSE)</f>
        <v>M</v>
      </c>
      <c r="I11" s="12">
        <f>+VLOOKUP(E11,Participants!$A$1:$F$798,3,FALSE)</f>
        <v>6</v>
      </c>
      <c r="J11" s="12" t="str">
        <f>+VLOOKUP(E11,Participants!$A$1:$G$798,7,FALSE)</f>
        <v>JV BOYS</v>
      </c>
      <c r="K11" s="12">
        <v>6</v>
      </c>
      <c r="L11" s="12">
        <v>3</v>
      </c>
    </row>
    <row r="12" spans="1:27" ht="14.25" customHeight="1">
      <c r="A12" s="82" t="s">
        <v>692</v>
      </c>
      <c r="B12" s="52">
        <v>1</v>
      </c>
      <c r="C12" s="52" t="s">
        <v>833</v>
      </c>
      <c r="D12" s="79"/>
      <c r="E12" s="77">
        <v>736</v>
      </c>
      <c r="F12" s="12" t="str">
        <f>+VLOOKUP(E12,Participants!$A$1:$F$798,2,FALSE)</f>
        <v>Nora Narwold</v>
      </c>
      <c r="G12" s="12" t="str">
        <f>+VLOOKUP(E12,Participants!$A$1:$F$798,4,FALSE)</f>
        <v>KIL</v>
      </c>
      <c r="H12" s="12" t="str">
        <f>+VLOOKUP(E12,Participants!$A$1:$F$798,5,FALSE)</f>
        <v>F</v>
      </c>
      <c r="I12" s="12">
        <f>+VLOOKUP(E12,Participants!$A$1:$F$798,3,FALSE)</f>
        <v>5</v>
      </c>
      <c r="J12" s="12" t="str">
        <f>+VLOOKUP(E12,Participants!$A$1:$G$798,7,FALSE)</f>
        <v>JV GIRLS</v>
      </c>
      <c r="K12" s="12">
        <v>5</v>
      </c>
      <c r="L12" s="12">
        <v>4</v>
      </c>
    </row>
    <row r="13" spans="1:27" ht="14.25" customHeight="1">
      <c r="A13" s="82"/>
      <c r="B13" s="52">
        <v>1</v>
      </c>
      <c r="C13" s="52" t="s">
        <v>1073</v>
      </c>
      <c r="D13" s="79"/>
      <c r="E13" s="77">
        <v>892</v>
      </c>
      <c r="F13" s="12" t="str">
        <f>+VLOOKUP(E13,Participants!$A$1:$F$798,2,FALSE)</f>
        <v>Joseph Davoli</v>
      </c>
      <c r="G13" s="12" t="str">
        <f>+VLOOKUP(E13,Participants!$A$1:$F$798,4,FALSE)</f>
        <v>AGS</v>
      </c>
      <c r="H13" s="12" t="str">
        <f>+VLOOKUP(E13,Participants!$A$1:$F$798,5,FALSE)</f>
        <v>M</v>
      </c>
      <c r="I13" s="12">
        <f>+VLOOKUP(E13,Participants!$A$1:$F$798,3,FALSE)</f>
        <v>5</v>
      </c>
      <c r="J13" s="12" t="str">
        <f>+VLOOKUP(E13,Participants!$A$1:$G$798,7,FALSE)</f>
        <v>JV BOYS</v>
      </c>
      <c r="K13" s="12">
        <v>7</v>
      </c>
      <c r="L13" s="12">
        <v>2</v>
      </c>
    </row>
    <row r="14" spans="1:27" ht="14.25" customHeight="1">
      <c r="A14" s="82" t="s">
        <v>692</v>
      </c>
      <c r="B14" s="52">
        <v>1</v>
      </c>
      <c r="C14" s="52" t="s">
        <v>834</v>
      </c>
      <c r="D14" s="79"/>
      <c r="E14" s="77">
        <v>734</v>
      </c>
      <c r="F14" s="12" t="str">
        <f>+VLOOKUP(E14,Participants!$A$1:$F$798,2,FALSE)</f>
        <v>Gabriel Wohar</v>
      </c>
      <c r="G14" s="12" t="str">
        <f>+VLOOKUP(E14,Participants!$A$1:$F$798,4,FALSE)</f>
        <v>KIL</v>
      </c>
      <c r="H14" s="12" t="str">
        <f>+VLOOKUP(E14,Participants!$A$1:$F$798,5,FALSE)</f>
        <v>M</v>
      </c>
      <c r="I14" s="12">
        <f>+VLOOKUP(E14,Participants!$A$1:$F$798,3,FALSE)</f>
        <v>6</v>
      </c>
      <c r="J14" s="12" t="str">
        <f>+VLOOKUP(E14,Participants!$A$1:$G$798,7,FALSE)</f>
        <v>JV BOYS</v>
      </c>
      <c r="K14" s="12">
        <v>8</v>
      </c>
      <c r="L14" s="12">
        <v>1</v>
      </c>
    </row>
    <row r="15" spans="1:27" ht="14.25" customHeight="1">
      <c r="A15" s="82" t="s">
        <v>692</v>
      </c>
      <c r="B15" s="52">
        <v>1</v>
      </c>
      <c r="C15" s="52" t="s">
        <v>835</v>
      </c>
      <c r="D15" s="79"/>
      <c r="E15" s="77">
        <v>604</v>
      </c>
      <c r="F15" s="12" t="str">
        <f>+VLOOKUP(E15,Participants!$A$1:$F$798,2,FALSE)</f>
        <v>Beckley Haught</v>
      </c>
      <c r="G15" s="12" t="str">
        <f>+VLOOKUP(E15,Participants!$A$1:$F$798,4,FALSE)</f>
        <v>BTA</v>
      </c>
      <c r="H15" s="12" t="str">
        <f>+VLOOKUP(E15,Participants!$A$1:$F$798,5,FALSE)</f>
        <v>F</v>
      </c>
      <c r="I15" s="12">
        <f>+VLOOKUP(E15,Participants!$A$1:$F$798,3,FALSE)</f>
        <v>5</v>
      </c>
      <c r="J15" s="12" t="str">
        <f>+VLOOKUP(E15,Participants!$A$1:$G$798,7,FALSE)</f>
        <v>JV GIRLS</v>
      </c>
      <c r="K15" s="12">
        <v>8</v>
      </c>
      <c r="L15" s="12">
        <v>1</v>
      </c>
    </row>
    <row r="16" spans="1:27" ht="14.25" customHeight="1">
      <c r="A16" s="82"/>
      <c r="B16" s="52"/>
      <c r="C16" s="52"/>
      <c r="D16" s="79"/>
      <c r="E16" s="77"/>
      <c r="F16" s="12"/>
      <c r="G16" s="12"/>
      <c r="H16" s="12"/>
      <c r="I16" s="12"/>
      <c r="J16" s="12"/>
      <c r="K16" s="12"/>
      <c r="L16" s="12"/>
    </row>
    <row r="17" spans="1:12" ht="14.25" customHeight="1">
      <c r="A17" s="82" t="s">
        <v>692</v>
      </c>
      <c r="B17" s="52">
        <v>3</v>
      </c>
      <c r="C17" s="52" t="s">
        <v>849</v>
      </c>
      <c r="D17" s="79"/>
      <c r="E17" s="77">
        <v>493</v>
      </c>
      <c r="F17" s="12" t="str">
        <f>+VLOOKUP(E17,Participants!$A$1:$F$798,2,FALSE)</f>
        <v>Brendan Eicher</v>
      </c>
      <c r="G17" s="12" t="str">
        <f>+VLOOKUP(E17,Participants!$A$1:$F$798,4,FALSE)</f>
        <v>BCS</v>
      </c>
      <c r="H17" s="12" t="str">
        <f>+VLOOKUP(E17,Participants!$A$1:$F$798,5,FALSE)</f>
        <v>M</v>
      </c>
      <c r="I17" s="12">
        <f>+VLOOKUP(E17,Participants!$A$1:$F$798,3,FALSE)</f>
        <v>8</v>
      </c>
      <c r="J17" s="12" t="str">
        <f>+VLOOKUP(E17,Participants!$A$1:$G$798,7,FALSE)</f>
        <v>VARSITY BOYS</v>
      </c>
      <c r="K17" s="12">
        <v>1</v>
      </c>
      <c r="L17" s="12">
        <v>10</v>
      </c>
    </row>
    <row r="18" spans="1:12" ht="14.25" customHeight="1">
      <c r="A18" s="82" t="s">
        <v>692</v>
      </c>
      <c r="B18" s="52">
        <v>3</v>
      </c>
      <c r="C18" s="52" t="s">
        <v>850</v>
      </c>
      <c r="D18" s="79"/>
      <c r="E18" s="77">
        <v>1390</v>
      </c>
      <c r="F18" s="12" t="str">
        <f>+VLOOKUP(E18,Participants!$A$1:$F$798,2,FALSE)</f>
        <v>Victor Wagner</v>
      </c>
      <c r="G18" s="12" t="str">
        <f>+VLOOKUP(E18,Participants!$A$1:$F$798,4,FALSE)</f>
        <v>BFS</v>
      </c>
      <c r="H18" s="12" t="str">
        <f>+VLOOKUP(E18,Participants!$A$1:$F$798,5,FALSE)</f>
        <v>M</v>
      </c>
      <c r="I18" s="12">
        <f>+VLOOKUP(E18,Participants!$A$1:$F$798,3,FALSE)</f>
        <v>8</v>
      </c>
      <c r="J18" s="12" t="str">
        <f>+VLOOKUP(E18,Participants!$A$1:$G$798,7,FALSE)</f>
        <v>VARSITY BOYS</v>
      </c>
      <c r="K18" s="12">
        <f>K17+1</f>
        <v>2</v>
      </c>
      <c r="L18" s="12">
        <v>8</v>
      </c>
    </row>
    <row r="19" spans="1:12" ht="14.25" customHeight="1">
      <c r="A19" s="82" t="s">
        <v>692</v>
      </c>
      <c r="B19" s="52">
        <v>3</v>
      </c>
      <c r="C19" s="52" t="s">
        <v>851</v>
      </c>
      <c r="D19" s="79"/>
      <c r="E19" s="77">
        <v>967</v>
      </c>
      <c r="F19" s="12" t="str">
        <f>+VLOOKUP(E19,Participants!$A$1:$F$798,2,FALSE)</f>
        <v>Tunno Nathaniel</v>
      </c>
      <c r="G19" s="12" t="str">
        <f>+VLOOKUP(E19,Participants!$A$1:$F$798,4,FALSE)</f>
        <v>CDT</v>
      </c>
      <c r="H19" s="12" t="str">
        <f>+VLOOKUP(E19,Participants!$A$1:$F$798,5,FALSE)</f>
        <v>M</v>
      </c>
      <c r="I19" s="12">
        <f>+VLOOKUP(E19,Participants!$A$1:$F$798,3,FALSE)</f>
        <v>8</v>
      </c>
      <c r="J19" s="12" t="str">
        <f>+VLOOKUP(E19,Participants!$A$1:$G$798,7,FALSE)</f>
        <v>VARSITY BOYS</v>
      </c>
      <c r="K19" s="12">
        <f t="shared" ref="K19:K28" si="0">K18+1</f>
        <v>3</v>
      </c>
      <c r="L19" s="12">
        <v>6</v>
      </c>
    </row>
    <row r="20" spans="1:12" ht="14.25" customHeight="1">
      <c r="A20" s="82" t="s">
        <v>692</v>
      </c>
      <c r="B20" s="52">
        <v>3</v>
      </c>
      <c r="C20" s="52" t="s">
        <v>852</v>
      </c>
      <c r="D20" s="79"/>
      <c r="E20" s="77">
        <v>681</v>
      </c>
      <c r="F20" s="12" t="str">
        <f>+VLOOKUP(E20,Participants!$A$1:$F$798,2,FALSE)</f>
        <v>Jack Steineman</v>
      </c>
      <c r="G20" s="12" t="str">
        <f>+VLOOKUP(E20,Participants!$A$1:$F$798,4,FALSE)</f>
        <v>KIL</v>
      </c>
      <c r="H20" s="12" t="str">
        <f>+VLOOKUP(E20,Participants!$A$1:$F$798,5,FALSE)</f>
        <v>M</v>
      </c>
      <c r="I20" s="12">
        <f>+VLOOKUP(E20,Participants!$A$1:$F$798,3,FALSE)</f>
        <v>7</v>
      </c>
      <c r="J20" s="12" t="str">
        <f>+VLOOKUP(E20,Participants!$A$1:$G$798,7,FALSE)</f>
        <v>VARSITY BOYS</v>
      </c>
      <c r="K20" s="12">
        <f t="shared" si="0"/>
        <v>4</v>
      </c>
      <c r="L20" s="12">
        <v>5</v>
      </c>
    </row>
    <row r="21" spans="1:12" ht="14.25" customHeight="1">
      <c r="A21" s="82" t="s">
        <v>692</v>
      </c>
      <c r="B21" s="52">
        <v>3</v>
      </c>
      <c r="C21" s="52" t="s">
        <v>853</v>
      </c>
      <c r="D21" s="79"/>
      <c r="E21" s="77">
        <v>1386</v>
      </c>
      <c r="F21" s="12" t="str">
        <f>+VLOOKUP(E21,Participants!$A$1:$F$798,2,FALSE)</f>
        <v>Jack Davison</v>
      </c>
      <c r="G21" s="12" t="str">
        <f>+VLOOKUP(E21,Participants!$A$1:$F$798,4,FALSE)</f>
        <v>BFS</v>
      </c>
      <c r="H21" s="12" t="str">
        <f>+VLOOKUP(E21,Participants!$A$1:$F$798,5,FALSE)</f>
        <v>M</v>
      </c>
      <c r="I21" s="12">
        <f>+VLOOKUP(E21,Participants!$A$1:$F$798,3,FALSE)</f>
        <v>7</v>
      </c>
      <c r="J21" s="12" t="str">
        <f>+VLOOKUP(E21,Participants!$A$1:$G$798,7,FALSE)</f>
        <v>VARSITY BOYS</v>
      </c>
      <c r="K21" s="12">
        <f t="shared" si="0"/>
        <v>5</v>
      </c>
      <c r="L21" s="12">
        <v>4</v>
      </c>
    </row>
    <row r="22" spans="1:12" ht="14.25" customHeight="1">
      <c r="A22" s="82" t="s">
        <v>692</v>
      </c>
      <c r="B22" s="52">
        <v>3</v>
      </c>
      <c r="C22" s="52" t="s">
        <v>854</v>
      </c>
      <c r="D22" s="79"/>
      <c r="E22" s="77">
        <v>859</v>
      </c>
      <c r="F22" s="12" t="str">
        <f>+VLOOKUP(E22,Participants!$A$1:$F$798,2,FALSE)</f>
        <v>Jacob Birchok</v>
      </c>
      <c r="G22" s="12" t="str">
        <f>+VLOOKUP(E22,Participants!$A$1:$F$798,4,FALSE)</f>
        <v>GRE</v>
      </c>
      <c r="H22" s="12" t="str">
        <f>+VLOOKUP(E22,Participants!$A$1:$F$798,5,FALSE)</f>
        <v>M</v>
      </c>
      <c r="I22" s="12">
        <f>+VLOOKUP(E22,Participants!$A$1:$F$798,3,FALSE)</f>
        <v>7</v>
      </c>
      <c r="J22" s="12" t="str">
        <f>+VLOOKUP(E22,Participants!$A$1:$G$798,7,FALSE)</f>
        <v>VARSITY BOYS</v>
      </c>
      <c r="K22" s="12">
        <f t="shared" si="0"/>
        <v>6</v>
      </c>
      <c r="L22" s="12">
        <v>3</v>
      </c>
    </row>
    <row r="23" spans="1:12" ht="14.25" customHeight="1">
      <c r="A23" s="82" t="s">
        <v>692</v>
      </c>
      <c r="B23" s="52">
        <v>3</v>
      </c>
      <c r="C23" s="52" t="s">
        <v>855</v>
      </c>
      <c r="D23" s="79"/>
      <c r="E23" s="77">
        <v>1391</v>
      </c>
      <c r="F23" s="12" t="str">
        <f>+VLOOKUP(E23,Participants!$A$1:$F$798,2,FALSE)</f>
        <v>Austin Arendosh</v>
      </c>
      <c r="G23" s="12" t="str">
        <f>+VLOOKUP(E23,Participants!$A$1:$F$798,4,FALSE)</f>
        <v>BFS</v>
      </c>
      <c r="H23" s="12" t="str">
        <f>+VLOOKUP(E23,Participants!$A$1:$F$798,5,FALSE)</f>
        <v>M</v>
      </c>
      <c r="I23" s="12">
        <f>+VLOOKUP(E23,Participants!$A$1:$F$798,3,FALSE)</f>
        <v>8</v>
      </c>
      <c r="J23" s="12" t="str">
        <f>+VLOOKUP(E23,Participants!$A$1:$G$798,7,FALSE)</f>
        <v>VARSITY BOYS</v>
      </c>
      <c r="K23" s="12">
        <f t="shared" si="0"/>
        <v>7</v>
      </c>
      <c r="L23" s="12">
        <v>2</v>
      </c>
    </row>
    <row r="24" spans="1:12" ht="14.25" customHeight="1">
      <c r="A24" s="82" t="s">
        <v>692</v>
      </c>
      <c r="B24" s="52">
        <v>3</v>
      </c>
      <c r="C24" s="52" t="s">
        <v>856</v>
      </c>
      <c r="D24" s="79"/>
      <c r="E24" s="77">
        <v>697</v>
      </c>
      <c r="F24" s="12" t="str">
        <f>+VLOOKUP(E24,Participants!$A$1:$F$798,2,FALSE)</f>
        <v>Matteo Misiti</v>
      </c>
      <c r="G24" s="12" t="str">
        <f>+VLOOKUP(E24,Participants!$A$1:$F$798,4,FALSE)</f>
        <v>KIL</v>
      </c>
      <c r="H24" s="12" t="str">
        <f>+VLOOKUP(E24,Participants!$A$1:$F$798,5,FALSE)</f>
        <v>M</v>
      </c>
      <c r="I24" s="12">
        <f>+VLOOKUP(E24,Participants!$A$1:$F$798,3,FALSE)</f>
        <v>8</v>
      </c>
      <c r="J24" s="12" t="str">
        <f>+VLOOKUP(E24,Participants!$A$1:$G$798,7,FALSE)</f>
        <v>VARSITY BOYS</v>
      </c>
      <c r="K24" s="12">
        <f t="shared" si="0"/>
        <v>8</v>
      </c>
      <c r="L24" s="12">
        <v>1</v>
      </c>
    </row>
    <row r="25" spans="1:12" ht="14.25" customHeight="1">
      <c r="A25" s="82" t="s">
        <v>692</v>
      </c>
      <c r="B25" s="52">
        <v>3</v>
      </c>
      <c r="C25" s="52" t="s">
        <v>857</v>
      </c>
      <c r="D25" s="79"/>
      <c r="E25" s="77">
        <v>689</v>
      </c>
      <c r="F25" s="12" t="str">
        <f>+VLOOKUP(E25,Participants!$A$1:$F$798,2,FALSE)</f>
        <v>Jackson Lindauer</v>
      </c>
      <c r="G25" s="12" t="str">
        <f>+VLOOKUP(E25,Participants!$A$1:$F$798,4,FALSE)</f>
        <v>KIL</v>
      </c>
      <c r="H25" s="12" t="str">
        <f>+VLOOKUP(E25,Participants!$A$1:$F$798,5,FALSE)</f>
        <v>M</v>
      </c>
      <c r="I25" s="12">
        <f>+VLOOKUP(E25,Participants!$A$1:$F$798,3,FALSE)</f>
        <v>8</v>
      </c>
      <c r="J25" s="12" t="str">
        <f>+VLOOKUP(E25,Participants!$A$1:$G$798,7,FALSE)</f>
        <v>VARSITY BOYS</v>
      </c>
      <c r="K25" s="12">
        <f t="shared" si="0"/>
        <v>9</v>
      </c>
      <c r="L25" s="12"/>
    </row>
    <row r="26" spans="1:12" ht="14.25" customHeight="1">
      <c r="A26" s="82" t="s">
        <v>692</v>
      </c>
      <c r="B26" s="52">
        <v>3</v>
      </c>
      <c r="C26" s="52" t="s">
        <v>858</v>
      </c>
      <c r="D26" s="79"/>
      <c r="E26" s="77">
        <v>885</v>
      </c>
      <c r="F26" s="12" t="str">
        <f>+VLOOKUP(E26,Participants!$A$1:$F$798,2,FALSE)</f>
        <v>Jeremy Ye</v>
      </c>
      <c r="G26" s="12" t="str">
        <f>+VLOOKUP(E26,Participants!$A$1:$F$798,4,FALSE)</f>
        <v>AGS</v>
      </c>
      <c r="H26" s="12" t="str">
        <f>+VLOOKUP(E26,Participants!$A$1:$F$798,5,FALSE)</f>
        <v>M</v>
      </c>
      <c r="I26" s="12">
        <f>+VLOOKUP(E26,Participants!$A$1:$F$798,3,FALSE)</f>
        <v>7</v>
      </c>
      <c r="J26" s="12" t="str">
        <f>+VLOOKUP(E26,Participants!$A$1:$G$798,7,FALSE)</f>
        <v>VARSITY BOYS</v>
      </c>
      <c r="K26" s="12">
        <f t="shared" si="0"/>
        <v>10</v>
      </c>
      <c r="L26" s="12"/>
    </row>
    <row r="27" spans="1:12" ht="14.25" customHeight="1">
      <c r="A27" s="82" t="s">
        <v>692</v>
      </c>
      <c r="B27" s="52">
        <v>3</v>
      </c>
      <c r="C27" s="52" t="s">
        <v>859</v>
      </c>
      <c r="D27" s="79"/>
      <c r="E27" s="77">
        <v>679</v>
      </c>
      <c r="F27" s="12" t="str">
        <f>+VLOOKUP(E27,Participants!$A$1:$F$798,2,FALSE)</f>
        <v>Gavin Bartus</v>
      </c>
      <c r="G27" s="12" t="str">
        <f>+VLOOKUP(E27,Participants!$A$1:$F$798,4,FALSE)</f>
        <v>KIL</v>
      </c>
      <c r="H27" s="12" t="str">
        <f>+VLOOKUP(E27,Participants!$A$1:$F$798,5,FALSE)</f>
        <v>M</v>
      </c>
      <c r="I27" s="12">
        <f>+VLOOKUP(E27,Participants!$A$1:$F$798,3,FALSE)</f>
        <v>7</v>
      </c>
      <c r="J27" s="12" t="str">
        <f>+VLOOKUP(E27,Participants!$A$1:$G$798,7,FALSE)</f>
        <v>VARSITY BOYS</v>
      </c>
      <c r="K27" s="12">
        <f t="shared" si="0"/>
        <v>11</v>
      </c>
      <c r="L27" s="12"/>
    </row>
    <row r="28" spans="1:12" ht="14.25" customHeight="1">
      <c r="A28" s="82" t="s">
        <v>692</v>
      </c>
      <c r="B28" s="52">
        <v>3</v>
      </c>
      <c r="C28" s="52" t="s">
        <v>860</v>
      </c>
      <c r="D28" s="79"/>
      <c r="E28" s="77">
        <v>680</v>
      </c>
      <c r="F28" s="12" t="str">
        <f>+VLOOKUP(E28,Participants!$A$1:$F$798,2,FALSE)</f>
        <v>Jeremy Lichtenwalter</v>
      </c>
      <c r="G28" s="12" t="str">
        <f>+VLOOKUP(E28,Participants!$A$1:$F$798,4,FALSE)</f>
        <v>KIL</v>
      </c>
      <c r="H28" s="12" t="str">
        <f>+VLOOKUP(E28,Participants!$A$1:$F$798,5,FALSE)</f>
        <v>M</v>
      </c>
      <c r="I28" s="12">
        <f>+VLOOKUP(E28,Participants!$A$1:$F$798,3,FALSE)</f>
        <v>8</v>
      </c>
      <c r="J28" s="12" t="str">
        <f>+VLOOKUP(E28,Participants!$A$1:$G$798,7,FALSE)</f>
        <v>VARSITY BOYS</v>
      </c>
      <c r="K28" s="12">
        <f t="shared" si="0"/>
        <v>12</v>
      </c>
      <c r="L28" s="12"/>
    </row>
    <row r="29" spans="1:12" ht="14.25" customHeight="1">
      <c r="A29" s="82"/>
      <c r="B29" s="52"/>
      <c r="C29" s="52"/>
      <c r="D29" s="79"/>
      <c r="E29" s="77"/>
      <c r="F29" s="12"/>
      <c r="G29" s="12"/>
      <c r="H29" s="12"/>
      <c r="I29" s="12"/>
      <c r="J29" s="12"/>
      <c r="K29" s="12"/>
      <c r="L29" s="12"/>
    </row>
    <row r="30" spans="1:12" ht="14.25" customHeight="1">
      <c r="A30" s="85" t="s">
        <v>692</v>
      </c>
      <c r="B30" s="50">
        <v>2</v>
      </c>
      <c r="C30" s="50" t="s">
        <v>836</v>
      </c>
      <c r="D30" s="73"/>
      <c r="E30" s="71">
        <v>665</v>
      </c>
      <c r="F30" s="51" t="str">
        <f>+VLOOKUP(E30,Participants!$A$1:$F$798,2,FALSE)</f>
        <v>Anna Scaltz</v>
      </c>
      <c r="G30" s="51" t="str">
        <f>+VLOOKUP(E30,Participants!$A$1:$F$798,4,FALSE)</f>
        <v>KIL</v>
      </c>
      <c r="H30" s="51" t="str">
        <f>+VLOOKUP(E30,Participants!$A$1:$F$798,5,FALSE)</f>
        <v>F</v>
      </c>
      <c r="I30" s="51">
        <f>+VLOOKUP(E30,Participants!$A$1:$F$798,3,FALSE)</f>
        <v>8</v>
      </c>
      <c r="J30" s="51" t="str">
        <f>+VLOOKUP(E30,Participants!$A$1:$G$798,7,FALSE)</f>
        <v>VARSITY GIRLS</v>
      </c>
      <c r="K30" s="51">
        <v>1</v>
      </c>
      <c r="L30" s="51">
        <v>10</v>
      </c>
    </row>
    <row r="31" spans="1:12" ht="14.25" customHeight="1">
      <c r="A31" s="85" t="s">
        <v>692</v>
      </c>
      <c r="B31" s="50">
        <v>2</v>
      </c>
      <c r="C31" s="50" t="s">
        <v>837</v>
      </c>
      <c r="D31" s="73"/>
      <c r="E31" s="71">
        <v>1400</v>
      </c>
      <c r="F31" s="51" t="str">
        <f>+VLOOKUP(E31,Participants!$A$1:$F$798,2,FALSE)</f>
        <v>Caroline Sell</v>
      </c>
      <c r="G31" s="51" t="str">
        <f>+VLOOKUP(E31,Participants!$A$1:$F$798,4,FALSE)</f>
        <v>BFS</v>
      </c>
      <c r="H31" s="51" t="str">
        <f>+VLOOKUP(E31,Participants!$A$1:$F$798,5,FALSE)</f>
        <v>F</v>
      </c>
      <c r="I31" s="51">
        <f>+VLOOKUP(E31,Participants!$A$1:$F$798,3,FALSE)</f>
        <v>7</v>
      </c>
      <c r="J31" s="51" t="str">
        <f>+VLOOKUP(E31,Participants!$A$1:$G$798,7,FALSE)</f>
        <v>VARSITY GIRLS</v>
      </c>
      <c r="K31" s="51">
        <f t="shared" ref="K31:K42" si="1">K30+1</f>
        <v>2</v>
      </c>
      <c r="L31" s="51">
        <v>8</v>
      </c>
    </row>
    <row r="32" spans="1:12" ht="14.25" customHeight="1">
      <c r="A32" s="85" t="s">
        <v>692</v>
      </c>
      <c r="B32" s="50">
        <v>2</v>
      </c>
      <c r="C32" s="50" t="s">
        <v>838</v>
      </c>
      <c r="D32" s="73"/>
      <c r="E32" s="71">
        <v>647</v>
      </c>
      <c r="F32" s="51" t="str">
        <f>+VLOOKUP(E32,Participants!$A$1:$F$798,2,FALSE)</f>
        <v>Maggie Killian</v>
      </c>
      <c r="G32" s="51" t="str">
        <f>+VLOOKUP(E32,Participants!$A$1:$F$798,4,FALSE)</f>
        <v>SJS</v>
      </c>
      <c r="H32" s="51" t="str">
        <f>+VLOOKUP(E32,Participants!$A$1:$F$798,5,FALSE)</f>
        <v>F</v>
      </c>
      <c r="I32" s="51">
        <f>+VLOOKUP(E32,Participants!$A$1:$F$798,3,FALSE)</f>
        <v>7</v>
      </c>
      <c r="J32" s="51" t="str">
        <f>+VLOOKUP(E32,Participants!$A$1:$G$798,7,FALSE)</f>
        <v>VARSITY GIRLS</v>
      </c>
      <c r="K32" s="51">
        <f t="shared" si="1"/>
        <v>3</v>
      </c>
      <c r="L32" s="51">
        <v>6</v>
      </c>
    </row>
    <row r="33" spans="1:26" ht="14.25" customHeight="1">
      <c r="A33" s="85" t="s">
        <v>692</v>
      </c>
      <c r="B33" s="50">
        <v>2</v>
      </c>
      <c r="C33" s="50" t="s">
        <v>839</v>
      </c>
      <c r="D33" s="73"/>
      <c r="E33" s="71">
        <v>1414</v>
      </c>
      <c r="F33" s="51" t="str">
        <f>+VLOOKUP(E33,Participants!$A$1:$F$798,2,FALSE)</f>
        <v>Ava Vangura</v>
      </c>
      <c r="G33" s="51" t="str">
        <f>+VLOOKUP(E33,Participants!$A$1:$F$798,4,FALSE)</f>
        <v>BFS</v>
      </c>
      <c r="H33" s="51" t="str">
        <f>+VLOOKUP(E33,Participants!$A$1:$F$798,5,FALSE)</f>
        <v>F</v>
      </c>
      <c r="I33" s="51">
        <f>+VLOOKUP(E33,Participants!$A$1:$F$798,3,FALSE)</f>
        <v>8</v>
      </c>
      <c r="J33" s="51" t="str">
        <f>+VLOOKUP(E33,Participants!$A$1:$G$798,7,FALSE)</f>
        <v>VARSITY GIRLS</v>
      </c>
      <c r="K33" s="51">
        <f t="shared" si="1"/>
        <v>4</v>
      </c>
      <c r="L33" s="51">
        <v>5</v>
      </c>
    </row>
    <row r="34" spans="1:26" ht="14.25" customHeight="1">
      <c r="A34" s="85" t="s">
        <v>692</v>
      </c>
      <c r="B34" s="50">
        <v>2</v>
      </c>
      <c r="C34" s="50" t="s">
        <v>840</v>
      </c>
      <c r="D34" s="73"/>
      <c r="E34" s="71">
        <v>695</v>
      </c>
      <c r="F34" s="51" t="str">
        <f>+VLOOKUP(E34,Participants!$A$1:$F$798,2,FALSE)</f>
        <v>Gracie Plastino</v>
      </c>
      <c r="G34" s="51" t="str">
        <f>+VLOOKUP(E34,Participants!$A$1:$F$798,4,FALSE)</f>
        <v>KIL</v>
      </c>
      <c r="H34" s="51" t="str">
        <f>+VLOOKUP(E34,Participants!$A$1:$F$798,5,FALSE)</f>
        <v>F</v>
      </c>
      <c r="I34" s="51">
        <f>+VLOOKUP(E34,Participants!$A$1:$F$798,3,FALSE)</f>
        <v>8</v>
      </c>
      <c r="J34" s="51" t="str">
        <f>+VLOOKUP(E34,Participants!$A$1:$G$798,7,FALSE)</f>
        <v>VARSITY GIRLS</v>
      </c>
      <c r="K34" s="51">
        <f t="shared" si="1"/>
        <v>5</v>
      </c>
      <c r="L34" s="51">
        <v>4</v>
      </c>
    </row>
    <row r="35" spans="1:26" ht="14.25" customHeight="1">
      <c r="A35" s="85" t="s">
        <v>692</v>
      </c>
      <c r="B35" s="50">
        <v>2</v>
      </c>
      <c r="C35" s="50" t="s">
        <v>841</v>
      </c>
      <c r="D35" s="73"/>
      <c r="E35" s="71">
        <v>677</v>
      </c>
      <c r="F35" s="51" t="str">
        <f>+VLOOKUP(E35,Participants!$A$1:$F$798,2,FALSE)</f>
        <v>Mia O'Donnell</v>
      </c>
      <c r="G35" s="51" t="str">
        <f>+VLOOKUP(E35,Participants!$A$1:$F$798,4,FALSE)</f>
        <v>KIL</v>
      </c>
      <c r="H35" s="51" t="str">
        <f>+VLOOKUP(E35,Participants!$A$1:$F$798,5,FALSE)</f>
        <v>F</v>
      </c>
      <c r="I35" s="51">
        <f>+VLOOKUP(E35,Participants!$A$1:$F$798,3,FALSE)</f>
        <v>7</v>
      </c>
      <c r="J35" s="51" t="str">
        <f>+VLOOKUP(E35,Participants!$A$1:$G$798,7,FALSE)</f>
        <v>VARSITY GIRLS</v>
      </c>
      <c r="K35" s="51">
        <f t="shared" si="1"/>
        <v>6</v>
      </c>
      <c r="L35" s="51">
        <v>3</v>
      </c>
    </row>
    <row r="36" spans="1:26" ht="14.25" customHeight="1">
      <c r="A36" s="85" t="s">
        <v>692</v>
      </c>
      <c r="B36" s="50">
        <v>2</v>
      </c>
      <c r="C36" s="50" t="s">
        <v>842</v>
      </c>
      <c r="D36" s="73"/>
      <c r="E36" s="71">
        <v>700</v>
      </c>
      <c r="F36" s="51" t="str">
        <f>+VLOOKUP(E36,Participants!$A$1:$F$798,2,FALSE)</f>
        <v>Anna Morris</v>
      </c>
      <c r="G36" s="51" t="str">
        <f>+VLOOKUP(E36,Participants!$A$1:$F$798,4,FALSE)</f>
        <v>KIL</v>
      </c>
      <c r="H36" s="51" t="str">
        <f>+VLOOKUP(E36,Participants!$A$1:$F$798,5,FALSE)</f>
        <v>F</v>
      </c>
      <c r="I36" s="51">
        <f>+VLOOKUP(E36,Participants!$A$1:$F$798,3,FALSE)</f>
        <v>7</v>
      </c>
      <c r="J36" s="51" t="str">
        <f>+VLOOKUP(E36,Participants!$A$1:$G$798,7,FALSE)</f>
        <v>VARSITY GIRLS</v>
      </c>
      <c r="K36" s="51">
        <f t="shared" si="1"/>
        <v>7</v>
      </c>
      <c r="L36" s="51">
        <v>2</v>
      </c>
    </row>
    <row r="37" spans="1:26" ht="14.25" customHeight="1">
      <c r="A37" s="85" t="s">
        <v>692</v>
      </c>
      <c r="B37" s="50">
        <v>2</v>
      </c>
      <c r="C37" s="50" t="s">
        <v>843</v>
      </c>
      <c r="D37" s="73"/>
      <c r="E37" s="71">
        <v>683</v>
      </c>
      <c r="F37" s="51" t="str">
        <f>+VLOOKUP(E37,Participants!$A$1:$F$798,2,FALSE)</f>
        <v>Erin Burke</v>
      </c>
      <c r="G37" s="51" t="str">
        <f>+VLOOKUP(E37,Participants!$A$1:$F$798,4,FALSE)</f>
        <v>KIL</v>
      </c>
      <c r="H37" s="51" t="str">
        <f>+VLOOKUP(E37,Participants!$A$1:$F$798,5,FALSE)</f>
        <v>F</v>
      </c>
      <c r="I37" s="51">
        <f>+VLOOKUP(E37,Participants!$A$1:$F$798,3,FALSE)</f>
        <v>7</v>
      </c>
      <c r="J37" s="51" t="str">
        <f>+VLOOKUP(E37,Participants!$A$1:$G$798,7,FALSE)</f>
        <v>VARSITY GIRLS</v>
      </c>
      <c r="K37" s="51">
        <f t="shared" si="1"/>
        <v>8</v>
      </c>
      <c r="L37" s="51">
        <v>1</v>
      </c>
    </row>
    <row r="38" spans="1:26" ht="14.25" customHeight="1">
      <c r="A38" s="85" t="s">
        <v>692</v>
      </c>
      <c r="B38" s="50">
        <v>2</v>
      </c>
      <c r="C38" s="50" t="s">
        <v>844</v>
      </c>
      <c r="D38" s="73"/>
      <c r="E38" s="71">
        <v>1417</v>
      </c>
      <c r="F38" s="51" t="str">
        <f>+VLOOKUP(E38,Participants!$A$1:$F$798,2,FALSE)</f>
        <v>Celeste Isacco</v>
      </c>
      <c r="G38" s="51" t="str">
        <f>+VLOOKUP(E38,Participants!$A$1:$F$798,4,FALSE)</f>
        <v>BFS</v>
      </c>
      <c r="H38" s="51" t="str">
        <f>+VLOOKUP(E38,Participants!$A$1:$F$798,5,FALSE)</f>
        <v>F</v>
      </c>
      <c r="I38" s="51">
        <f>+VLOOKUP(E38,Participants!$A$1:$F$798,3,FALSE)</f>
        <v>8</v>
      </c>
      <c r="J38" s="51" t="str">
        <f>+VLOOKUP(E38,Participants!$A$1:$G$798,7,FALSE)</f>
        <v>VARSITY GIRLS</v>
      </c>
      <c r="K38" s="51">
        <f t="shared" si="1"/>
        <v>9</v>
      </c>
      <c r="L38" s="51"/>
    </row>
    <row r="39" spans="1:26" ht="14.25" customHeight="1">
      <c r="A39" s="85" t="s">
        <v>692</v>
      </c>
      <c r="B39" s="50">
        <v>2</v>
      </c>
      <c r="C39" s="50" t="s">
        <v>845</v>
      </c>
      <c r="D39" s="73"/>
      <c r="E39" s="71">
        <v>653</v>
      </c>
      <c r="F39" s="51" t="str">
        <f>+VLOOKUP(E39,Participants!$A$1:$F$798,2,FALSE)</f>
        <v>Juliet Price</v>
      </c>
      <c r="G39" s="51" t="str">
        <f>+VLOOKUP(E39,Participants!$A$1:$F$798,4,FALSE)</f>
        <v>SJS</v>
      </c>
      <c r="H39" s="51" t="str">
        <f>+VLOOKUP(E39,Participants!$A$1:$F$798,5,FALSE)</f>
        <v>F</v>
      </c>
      <c r="I39" s="51">
        <f>+VLOOKUP(E39,Participants!$A$1:$F$798,3,FALSE)</f>
        <v>8</v>
      </c>
      <c r="J39" s="51" t="str">
        <f>+VLOOKUP(E39,Participants!$A$1:$G$798,7,FALSE)</f>
        <v>VARSITY GIRLS</v>
      </c>
      <c r="K39" s="12">
        <f t="shared" si="1"/>
        <v>10</v>
      </c>
      <c r="L39" s="51"/>
    </row>
    <row r="40" spans="1:26" ht="14.25" customHeight="1">
      <c r="A40" s="85" t="s">
        <v>692</v>
      </c>
      <c r="B40" s="50">
        <v>2</v>
      </c>
      <c r="C40" s="50" t="s">
        <v>846</v>
      </c>
      <c r="D40" s="73"/>
      <c r="E40" s="71">
        <v>855</v>
      </c>
      <c r="F40" s="51" t="str">
        <f>+VLOOKUP(E40,Participants!$A$1:$F$798,2,FALSE)</f>
        <v>Emily Harmanos</v>
      </c>
      <c r="G40" s="51" t="str">
        <f>+VLOOKUP(E40,Participants!$A$1:$F$798,4,FALSE)</f>
        <v>GRE</v>
      </c>
      <c r="H40" s="51" t="str">
        <f>+VLOOKUP(E40,Participants!$A$1:$F$798,5,FALSE)</f>
        <v>F</v>
      </c>
      <c r="I40" s="51">
        <f>+VLOOKUP(E40,Participants!$A$1:$F$798,3,FALSE)</f>
        <v>7</v>
      </c>
      <c r="J40" s="51" t="str">
        <f>+VLOOKUP(E40,Participants!$A$1:$G$798,7,FALSE)</f>
        <v>VARSITY GIRLS</v>
      </c>
      <c r="K40" s="51">
        <f t="shared" si="1"/>
        <v>11</v>
      </c>
      <c r="L40" s="51"/>
    </row>
    <row r="41" spans="1:26" ht="14.25" customHeight="1">
      <c r="A41" s="85" t="s">
        <v>692</v>
      </c>
      <c r="B41" s="50">
        <v>2</v>
      </c>
      <c r="C41" s="50" t="s">
        <v>847</v>
      </c>
      <c r="D41" s="73"/>
      <c r="E41" s="71">
        <v>696</v>
      </c>
      <c r="F41" s="51" t="str">
        <f>+VLOOKUP(E41,Participants!$A$1:$F$798,2,FALSE)</f>
        <v>Grace Chrobak</v>
      </c>
      <c r="G41" s="51" t="str">
        <f>+VLOOKUP(E41,Participants!$A$1:$F$798,4,FALSE)</f>
        <v>KIL</v>
      </c>
      <c r="H41" s="51" t="str">
        <f>+VLOOKUP(E41,Participants!$A$1:$F$798,5,FALSE)</f>
        <v>F</v>
      </c>
      <c r="I41" s="51">
        <f>+VLOOKUP(E41,Participants!$A$1:$F$798,3,FALSE)</f>
        <v>8</v>
      </c>
      <c r="J41" s="51" t="str">
        <f>+VLOOKUP(E41,Participants!$A$1:$G$798,7,FALSE)</f>
        <v>VARSITY GIRLS</v>
      </c>
      <c r="K41" s="51">
        <f t="shared" si="1"/>
        <v>12</v>
      </c>
      <c r="L41" s="51"/>
    </row>
    <row r="42" spans="1:26" ht="14.25" customHeight="1">
      <c r="A42" s="85" t="s">
        <v>692</v>
      </c>
      <c r="B42" s="50">
        <v>2</v>
      </c>
      <c r="C42" s="50" t="s">
        <v>848</v>
      </c>
      <c r="D42" s="73"/>
      <c r="E42" s="71">
        <v>701</v>
      </c>
      <c r="F42" s="51" t="str">
        <f>+VLOOKUP(E42,Participants!$A$1:$F$798,2,FALSE)</f>
        <v>Natalie Morris</v>
      </c>
      <c r="G42" s="51" t="str">
        <f>+VLOOKUP(E42,Participants!$A$1:$F$798,4,FALSE)</f>
        <v>KIL</v>
      </c>
      <c r="H42" s="51" t="str">
        <f>+VLOOKUP(E42,Participants!$A$1:$F$798,5,FALSE)</f>
        <v>F</v>
      </c>
      <c r="I42" s="51">
        <f>+VLOOKUP(E42,Participants!$A$1:$F$798,3,FALSE)</f>
        <v>8</v>
      </c>
      <c r="J42" s="51" t="str">
        <f>+VLOOKUP(E42,Participants!$A$1:$G$798,7,FALSE)</f>
        <v>VARSITY GIRLS</v>
      </c>
      <c r="K42" s="51">
        <f t="shared" si="1"/>
        <v>13</v>
      </c>
      <c r="L42" s="51"/>
    </row>
    <row r="43" spans="1:26" ht="14.25" customHeight="1">
      <c r="A43" s="85"/>
      <c r="B43" s="50"/>
      <c r="C43" s="50"/>
      <c r="D43" s="73"/>
      <c r="E43" s="71"/>
      <c r="F43" s="51"/>
      <c r="G43" s="51"/>
      <c r="H43" s="51"/>
      <c r="I43" s="51"/>
      <c r="J43" s="51"/>
      <c r="K43" s="12"/>
      <c r="L43" s="51"/>
    </row>
    <row r="44" spans="1:26" ht="14.25" customHeight="1">
      <c r="D44" s="54"/>
      <c r="E44" s="44"/>
    </row>
    <row r="45" spans="1:26" ht="14.25" customHeight="1">
      <c r="B45" s="57" t="s">
        <v>8</v>
      </c>
      <c r="C45" s="57" t="s">
        <v>16</v>
      </c>
      <c r="D45" s="57" t="s">
        <v>19</v>
      </c>
      <c r="E45" s="149" t="s">
        <v>24</v>
      </c>
      <c r="F45" s="57" t="s">
        <v>27</v>
      </c>
      <c r="G45" s="57" t="s">
        <v>30</v>
      </c>
      <c r="H45" s="57" t="s">
        <v>33</v>
      </c>
      <c r="I45" s="57" t="s">
        <v>36</v>
      </c>
      <c r="J45" s="57" t="s">
        <v>39</v>
      </c>
      <c r="K45" s="57" t="s">
        <v>42</v>
      </c>
      <c r="L45" s="57" t="s">
        <v>45</v>
      </c>
      <c r="M45" s="57" t="s">
        <v>48</v>
      </c>
      <c r="N45" s="57" t="s">
        <v>51</v>
      </c>
      <c r="O45" s="57" t="s">
        <v>54</v>
      </c>
      <c r="P45" s="57" t="s">
        <v>57</v>
      </c>
      <c r="Q45" s="57" t="s">
        <v>60</v>
      </c>
      <c r="R45" s="57" t="s">
        <v>63</v>
      </c>
      <c r="S45" s="57" t="s">
        <v>66</v>
      </c>
      <c r="T45" s="57" t="s">
        <v>11</v>
      </c>
      <c r="U45" s="57" t="s">
        <v>71</v>
      </c>
      <c r="V45" s="57" t="s">
        <v>74</v>
      </c>
      <c r="W45" s="57" t="s">
        <v>77</v>
      </c>
      <c r="X45" s="57" t="s">
        <v>80</v>
      </c>
      <c r="Y45" s="57" t="s">
        <v>83</v>
      </c>
      <c r="Z45" s="58" t="s">
        <v>681</v>
      </c>
    </row>
    <row r="46" spans="1:26" ht="14.25" customHeight="1">
      <c r="A46" s="7" t="s">
        <v>93</v>
      </c>
      <c r="B46" s="7">
        <f t="shared" ref="B46:K49" si="2">+SUMIFS($L$2:$L$44,$J$2:$J$44,$A46,$G$2:$G$44,B$45)</f>
        <v>0</v>
      </c>
      <c r="C46" s="7">
        <f t="shared" si="2"/>
        <v>0</v>
      </c>
      <c r="D46" s="54">
        <f t="shared" si="2"/>
        <v>0</v>
      </c>
      <c r="E46" s="44">
        <f t="shared" si="2"/>
        <v>0</v>
      </c>
      <c r="F46" s="7">
        <f t="shared" si="2"/>
        <v>24</v>
      </c>
      <c r="G46" s="7">
        <f t="shared" si="2"/>
        <v>1</v>
      </c>
      <c r="H46" s="7">
        <f t="shared" si="2"/>
        <v>0</v>
      </c>
      <c r="I46" s="7">
        <f t="shared" si="2"/>
        <v>0</v>
      </c>
      <c r="J46" s="7">
        <f t="shared" si="2"/>
        <v>0</v>
      </c>
      <c r="K46" s="7">
        <f t="shared" si="2"/>
        <v>0</v>
      </c>
      <c r="L46" s="7">
        <f t="shared" ref="L46:Y49" si="3">+SUMIFS($L$2:$L$44,$J$2:$J$44,$A46,$G$2:$G$44,L$45)</f>
        <v>0</v>
      </c>
      <c r="M46" s="7">
        <f t="shared" si="3"/>
        <v>0</v>
      </c>
      <c r="N46" s="7">
        <f t="shared" si="3"/>
        <v>0</v>
      </c>
      <c r="O46" s="7">
        <f t="shared" si="3"/>
        <v>9</v>
      </c>
      <c r="P46" s="7">
        <f t="shared" si="3"/>
        <v>0</v>
      </c>
      <c r="Q46" s="7">
        <f t="shared" si="3"/>
        <v>0</v>
      </c>
      <c r="R46" s="7">
        <f t="shared" si="3"/>
        <v>0</v>
      </c>
      <c r="S46" s="7">
        <f t="shared" si="3"/>
        <v>0</v>
      </c>
      <c r="T46" s="7">
        <f t="shared" si="3"/>
        <v>0</v>
      </c>
      <c r="U46" s="7">
        <f t="shared" si="3"/>
        <v>0</v>
      </c>
      <c r="V46" s="7">
        <f t="shared" si="3"/>
        <v>0</v>
      </c>
      <c r="W46" s="7">
        <f t="shared" si="3"/>
        <v>0</v>
      </c>
      <c r="X46" s="7">
        <f t="shared" si="3"/>
        <v>0</v>
      </c>
      <c r="Y46" s="7">
        <f t="shared" si="3"/>
        <v>0</v>
      </c>
      <c r="Z46" s="7">
        <f t="shared" ref="Z46:Z49" si="4">SUM(B46:Y46)</f>
        <v>34</v>
      </c>
    </row>
    <row r="47" spans="1:26" ht="14.25" customHeight="1">
      <c r="A47" s="7" t="s">
        <v>90</v>
      </c>
      <c r="B47" s="7">
        <f t="shared" si="2"/>
        <v>4</v>
      </c>
      <c r="C47" s="7">
        <f t="shared" si="2"/>
        <v>2</v>
      </c>
      <c r="D47" s="54">
        <f t="shared" si="2"/>
        <v>0</v>
      </c>
      <c r="E47" s="44">
        <f t="shared" si="2"/>
        <v>3</v>
      </c>
      <c r="F47" s="7">
        <f t="shared" si="2"/>
        <v>5</v>
      </c>
      <c r="G47" s="7">
        <f t="shared" si="2"/>
        <v>0</v>
      </c>
      <c r="H47" s="7">
        <f t="shared" si="2"/>
        <v>0</v>
      </c>
      <c r="I47" s="7">
        <f t="shared" si="2"/>
        <v>0</v>
      </c>
      <c r="J47" s="7">
        <f t="shared" si="2"/>
        <v>0</v>
      </c>
      <c r="K47" s="7">
        <f t="shared" si="2"/>
        <v>8</v>
      </c>
      <c r="L47" s="7">
        <f t="shared" si="3"/>
        <v>0</v>
      </c>
      <c r="M47" s="7">
        <f t="shared" si="3"/>
        <v>0</v>
      </c>
      <c r="N47" s="7">
        <f t="shared" si="3"/>
        <v>0</v>
      </c>
      <c r="O47" s="7">
        <f t="shared" si="3"/>
        <v>11</v>
      </c>
      <c r="P47" s="7">
        <f t="shared" si="3"/>
        <v>6</v>
      </c>
      <c r="Q47" s="7">
        <f t="shared" si="3"/>
        <v>0</v>
      </c>
      <c r="R47" s="7">
        <f t="shared" si="3"/>
        <v>0</v>
      </c>
      <c r="S47" s="7">
        <f t="shared" si="3"/>
        <v>0</v>
      </c>
      <c r="T47" s="7">
        <f t="shared" si="3"/>
        <v>0</v>
      </c>
      <c r="U47" s="7">
        <f t="shared" si="3"/>
        <v>0</v>
      </c>
      <c r="V47" s="7">
        <f t="shared" si="3"/>
        <v>0</v>
      </c>
      <c r="W47" s="7">
        <f t="shared" si="3"/>
        <v>0</v>
      </c>
      <c r="X47" s="7">
        <f t="shared" si="3"/>
        <v>0</v>
      </c>
      <c r="Y47" s="7">
        <f t="shared" si="3"/>
        <v>0</v>
      </c>
      <c r="Z47" s="7">
        <f t="shared" si="4"/>
        <v>39</v>
      </c>
    </row>
    <row r="48" spans="1:26" ht="14.25" customHeight="1">
      <c r="A48" s="7" t="s">
        <v>139</v>
      </c>
      <c r="B48" s="7">
        <f t="shared" si="2"/>
        <v>0</v>
      </c>
      <c r="C48" s="7">
        <f t="shared" si="2"/>
        <v>0</v>
      </c>
      <c r="D48" s="54">
        <f t="shared" si="2"/>
        <v>0</v>
      </c>
      <c r="E48" s="44">
        <f t="shared" si="2"/>
        <v>0</v>
      </c>
      <c r="F48" s="7">
        <f t="shared" si="2"/>
        <v>13</v>
      </c>
      <c r="G48" s="7">
        <f t="shared" si="2"/>
        <v>0</v>
      </c>
      <c r="H48" s="7">
        <f t="shared" si="2"/>
        <v>0</v>
      </c>
      <c r="I48" s="7">
        <f t="shared" si="2"/>
        <v>0</v>
      </c>
      <c r="J48" s="7">
        <f t="shared" si="2"/>
        <v>0</v>
      </c>
      <c r="K48" s="7">
        <f t="shared" si="2"/>
        <v>0</v>
      </c>
      <c r="L48" s="7">
        <f t="shared" si="3"/>
        <v>0</v>
      </c>
      <c r="M48" s="7">
        <f t="shared" si="3"/>
        <v>6</v>
      </c>
      <c r="N48" s="7">
        <f t="shared" si="3"/>
        <v>0</v>
      </c>
      <c r="O48" s="7">
        <f t="shared" si="3"/>
        <v>20</v>
      </c>
      <c r="P48" s="7">
        <f t="shared" si="3"/>
        <v>0</v>
      </c>
      <c r="Q48" s="7">
        <f t="shared" si="3"/>
        <v>0</v>
      </c>
      <c r="R48" s="7">
        <f t="shared" si="3"/>
        <v>0</v>
      </c>
      <c r="S48" s="7">
        <f t="shared" si="3"/>
        <v>0</v>
      </c>
      <c r="T48" s="7">
        <f t="shared" si="3"/>
        <v>0</v>
      </c>
      <c r="U48" s="7">
        <f t="shared" si="3"/>
        <v>0</v>
      </c>
      <c r="V48" s="7">
        <f t="shared" si="3"/>
        <v>0</v>
      </c>
      <c r="W48" s="7">
        <f t="shared" si="3"/>
        <v>0</v>
      </c>
      <c r="X48" s="7">
        <f t="shared" si="3"/>
        <v>0</v>
      </c>
      <c r="Y48" s="7">
        <f t="shared" si="3"/>
        <v>0</v>
      </c>
      <c r="Z48" s="7">
        <f t="shared" si="4"/>
        <v>39</v>
      </c>
    </row>
    <row r="49" spans="1:26" ht="14.25" customHeight="1">
      <c r="A49" s="7" t="s">
        <v>137</v>
      </c>
      <c r="B49" s="7">
        <f t="shared" si="2"/>
        <v>0</v>
      </c>
      <c r="C49" s="7">
        <f t="shared" si="2"/>
        <v>0</v>
      </c>
      <c r="D49" s="54">
        <f t="shared" si="2"/>
        <v>0</v>
      </c>
      <c r="E49" s="44">
        <f t="shared" si="2"/>
        <v>10</v>
      </c>
      <c r="F49" s="7">
        <f t="shared" si="2"/>
        <v>14</v>
      </c>
      <c r="G49" s="7">
        <f t="shared" si="2"/>
        <v>0</v>
      </c>
      <c r="H49" s="7">
        <f t="shared" si="2"/>
        <v>6</v>
      </c>
      <c r="I49" s="7">
        <f t="shared" si="2"/>
        <v>0</v>
      </c>
      <c r="J49" s="7">
        <f t="shared" si="2"/>
        <v>0</v>
      </c>
      <c r="K49" s="7">
        <f t="shared" si="2"/>
        <v>3</v>
      </c>
      <c r="L49" s="7">
        <f t="shared" si="3"/>
        <v>0</v>
      </c>
      <c r="M49" s="7">
        <f t="shared" si="3"/>
        <v>0</v>
      </c>
      <c r="N49" s="7">
        <f t="shared" si="3"/>
        <v>0</v>
      </c>
      <c r="O49" s="7">
        <f t="shared" si="3"/>
        <v>6</v>
      </c>
      <c r="P49" s="7">
        <f t="shared" si="3"/>
        <v>0</v>
      </c>
      <c r="Q49" s="7">
        <f t="shared" si="3"/>
        <v>0</v>
      </c>
      <c r="R49" s="7">
        <f t="shared" si="3"/>
        <v>0</v>
      </c>
      <c r="S49" s="7">
        <f t="shared" si="3"/>
        <v>0</v>
      </c>
      <c r="T49" s="7">
        <f t="shared" si="3"/>
        <v>0</v>
      </c>
      <c r="U49" s="7">
        <f t="shared" si="3"/>
        <v>0</v>
      </c>
      <c r="V49" s="7">
        <f t="shared" si="3"/>
        <v>0</v>
      </c>
      <c r="W49" s="7">
        <f t="shared" si="3"/>
        <v>0</v>
      </c>
      <c r="X49" s="7">
        <f t="shared" si="3"/>
        <v>0</v>
      </c>
      <c r="Y49" s="7">
        <f t="shared" si="3"/>
        <v>0</v>
      </c>
      <c r="Z49" s="7">
        <f t="shared" si="4"/>
        <v>39</v>
      </c>
    </row>
    <row r="50" spans="1:26" ht="14.25" customHeight="1">
      <c r="D50" s="54"/>
      <c r="E50" s="44"/>
    </row>
    <row r="51" spans="1:26" ht="14.25" customHeight="1">
      <c r="D51" s="54"/>
      <c r="E51" s="44"/>
    </row>
    <row r="52" spans="1:26" ht="14.25" customHeight="1">
      <c r="D52" s="54"/>
      <c r="E52" s="44"/>
    </row>
    <row r="53" spans="1:26" ht="14.25" customHeight="1">
      <c r="D53" s="54"/>
      <c r="E53" s="44"/>
    </row>
    <row r="54" spans="1:26" ht="14.25" customHeight="1">
      <c r="D54" s="54"/>
      <c r="E54" s="44"/>
    </row>
    <row r="55" spans="1:26" ht="14.25" customHeight="1">
      <c r="D55" s="54"/>
      <c r="E55" s="44"/>
    </row>
    <row r="56" spans="1:26" ht="14.25" customHeight="1">
      <c r="D56" s="54"/>
      <c r="E56" s="44"/>
    </row>
    <row r="57" spans="1:26" ht="14.25" customHeight="1">
      <c r="D57" s="54"/>
      <c r="E57" s="44"/>
    </row>
    <row r="58" spans="1:26" ht="14.25" customHeight="1">
      <c r="D58" s="54"/>
      <c r="E58" s="44"/>
    </row>
    <row r="59" spans="1:26" ht="14.25" customHeight="1">
      <c r="D59" s="54"/>
      <c r="E59" s="44"/>
    </row>
    <row r="60" spans="1:26" ht="14.25" customHeight="1">
      <c r="D60" s="54"/>
      <c r="E60" s="44"/>
    </row>
    <row r="61" spans="1:26" ht="14.25" customHeight="1">
      <c r="D61" s="54"/>
      <c r="E61" s="44"/>
    </row>
    <row r="62" spans="1:26" ht="14.25" customHeight="1">
      <c r="D62" s="54"/>
      <c r="E62" s="44"/>
    </row>
    <row r="63" spans="1:26" ht="14.25" customHeight="1">
      <c r="D63" s="54"/>
      <c r="E63" s="44"/>
    </row>
    <row r="64" spans="1:26" ht="14.25" customHeight="1">
      <c r="D64" s="54"/>
      <c r="E64" s="44"/>
    </row>
    <row r="65" spans="4:5" ht="14.25" customHeight="1">
      <c r="D65" s="54"/>
      <c r="E65" s="44"/>
    </row>
    <row r="66" spans="4:5" ht="14.25" customHeight="1">
      <c r="D66" s="54"/>
      <c r="E66" s="44"/>
    </row>
    <row r="67" spans="4:5" ht="14.25" customHeight="1">
      <c r="D67" s="54"/>
      <c r="E67" s="44"/>
    </row>
    <row r="68" spans="4:5" ht="14.25" customHeight="1">
      <c r="D68" s="54"/>
      <c r="E68" s="44"/>
    </row>
    <row r="69" spans="4:5" ht="14.25" customHeight="1">
      <c r="D69" s="54"/>
      <c r="E69" s="44"/>
    </row>
    <row r="70" spans="4:5" ht="14.25" customHeight="1">
      <c r="D70" s="54"/>
      <c r="E70" s="44"/>
    </row>
    <row r="71" spans="4:5" ht="14.25" customHeight="1">
      <c r="D71" s="54"/>
      <c r="E71" s="44"/>
    </row>
    <row r="72" spans="4:5" ht="14.25" customHeight="1">
      <c r="D72" s="54"/>
      <c r="E72" s="44"/>
    </row>
    <row r="73" spans="4:5" ht="14.25" customHeight="1">
      <c r="D73" s="54"/>
      <c r="E73" s="44"/>
    </row>
    <row r="74" spans="4:5" ht="14.25" customHeight="1">
      <c r="D74" s="54"/>
      <c r="E74" s="44"/>
    </row>
    <row r="75" spans="4:5" ht="14.25" customHeight="1">
      <c r="D75" s="54"/>
      <c r="E75" s="44"/>
    </row>
    <row r="76" spans="4:5" ht="14.25" customHeight="1">
      <c r="D76" s="54"/>
      <c r="E76" s="44"/>
    </row>
    <row r="77" spans="4:5" ht="14.25" customHeight="1">
      <c r="D77" s="54"/>
      <c r="E77" s="44"/>
    </row>
    <row r="78" spans="4:5" ht="14.25" customHeight="1">
      <c r="D78" s="54"/>
      <c r="E78" s="44"/>
    </row>
    <row r="79" spans="4:5" ht="14.25" customHeight="1">
      <c r="D79" s="54"/>
      <c r="E79" s="44"/>
    </row>
    <row r="80" spans="4:5" ht="14.25" customHeight="1">
      <c r="D80" s="54"/>
      <c r="E80" s="44"/>
    </row>
    <row r="81" spans="4:5" ht="14.25" customHeight="1">
      <c r="D81" s="54"/>
      <c r="E81" s="44"/>
    </row>
    <row r="82" spans="4:5" ht="14.25" customHeight="1">
      <c r="D82" s="54"/>
      <c r="E82" s="44"/>
    </row>
    <row r="83" spans="4:5" ht="14.25" customHeight="1">
      <c r="D83" s="54"/>
      <c r="E83" s="44"/>
    </row>
    <row r="84" spans="4:5" ht="14.25" customHeight="1">
      <c r="D84" s="54"/>
      <c r="E84" s="44"/>
    </row>
    <row r="85" spans="4:5" ht="14.25" customHeight="1">
      <c r="D85" s="54"/>
      <c r="E85" s="44"/>
    </row>
    <row r="86" spans="4:5" ht="14.25" customHeight="1">
      <c r="D86" s="54"/>
      <c r="E86" s="44"/>
    </row>
    <row r="87" spans="4:5" ht="14.25" customHeight="1">
      <c r="D87" s="54"/>
      <c r="E87" s="44"/>
    </row>
    <row r="88" spans="4:5" ht="14.25" customHeight="1">
      <c r="D88" s="54"/>
      <c r="E88" s="44"/>
    </row>
    <row r="89" spans="4:5" ht="14.25" customHeight="1">
      <c r="D89" s="54"/>
      <c r="E89" s="44"/>
    </row>
    <row r="90" spans="4:5" ht="14.25" customHeight="1">
      <c r="D90" s="54"/>
      <c r="E90" s="44"/>
    </row>
    <row r="91" spans="4:5" ht="14.25" customHeight="1">
      <c r="D91" s="54"/>
      <c r="E91" s="44"/>
    </row>
    <row r="92" spans="4:5" ht="14.25" customHeight="1">
      <c r="D92" s="54"/>
      <c r="E92" s="44"/>
    </row>
    <row r="93" spans="4:5" ht="14.25" customHeight="1">
      <c r="D93" s="54"/>
      <c r="E93" s="44"/>
    </row>
    <row r="94" spans="4:5" ht="14.25" customHeight="1">
      <c r="D94" s="54"/>
      <c r="E94" s="44"/>
    </row>
    <row r="95" spans="4:5" ht="14.25" customHeight="1">
      <c r="D95" s="54"/>
      <c r="E95" s="44"/>
    </row>
    <row r="96" spans="4:5" ht="14.25" customHeight="1">
      <c r="D96" s="54"/>
      <c r="E96" s="44"/>
    </row>
    <row r="97" spans="4:5" ht="14.25" customHeight="1">
      <c r="D97" s="54"/>
      <c r="E97" s="44"/>
    </row>
    <row r="98" spans="4:5" ht="14.25" customHeight="1">
      <c r="D98" s="54"/>
      <c r="E98" s="44"/>
    </row>
    <row r="99" spans="4:5" ht="14.25" customHeight="1">
      <c r="D99" s="54"/>
      <c r="E99" s="44"/>
    </row>
    <row r="100" spans="4:5" ht="14.25" customHeight="1">
      <c r="D100" s="54"/>
      <c r="E100" s="44"/>
    </row>
    <row r="101" spans="4:5" ht="14.25" customHeight="1">
      <c r="D101" s="54"/>
      <c r="E101" s="44"/>
    </row>
    <row r="102" spans="4:5" ht="14.25" customHeight="1">
      <c r="D102" s="54"/>
      <c r="E102" s="44"/>
    </row>
    <row r="103" spans="4:5" ht="14.25" customHeight="1">
      <c r="D103" s="54"/>
      <c r="E103" s="44"/>
    </row>
    <row r="104" spans="4:5" ht="14.25" customHeight="1">
      <c r="D104" s="54"/>
      <c r="E104" s="44"/>
    </row>
    <row r="105" spans="4:5" ht="14.25" customHeight="1">
      <c r="D105" s="54"/>
      <c r="E105" s="44"/>
    </row>
    <row r="106" spans="4:5" ht="14.25" customHeight="1">
      <c r="D106" s="54"/>
      <c r="E106" s="44"/>
    </row>
    <row r="107" spans="4:5" ht="14.25" customHeight="1">
      <c r="D107" s="54"/>
      <c r="E107" s="44"/>
    </row>
    <row r="108" spans="4:5" ht="14.25" customHeight="1">
      <c r="D108" s="54"/>
      <c r="E108" s="44"/>
    </row>
    <row r="109" spans="4:5" ht="14.25" customHeight="1">
      <c r="D109" s="54"/>
      <c r="E109" s="44"/>
    </row>
    <row r="110" spans="4:5" ht="14.25" customHeight="1">
      <c r="D110" s="54"/>
      <c r="E110" s="44"/>
    </row>
    <row r="111" spans="4:5" ht="14.25" customHeight="1">
      <c r="D111" s="54"/>
      <c r="E111" s="44"/>
    </row>
    <row r="112" spans="4:5" ht="14.25" customHeight="1">
      <c r="D112" s="54"/>
      <c r="E112" s="44"/>
    </row>
    <row r="113" spans="4:5" ht="14.25" customHeight="1">
      <c r="D113" s="54"/>
      <c r="E113" s="44"/>
    </row>
    <row r="114" spans="4:5" ht="14.25" customHeight="1">
      <c r="D114" s="54"/>
      <c r="E114" s="44"/>
    </row>
    <row r="115" spans="4:5" ht="14.25" customHeight="1">
      <c r="D115" s="54"/>
      <c r="E115" s="44"/>
    </row>
    <row r="116" spans="4:5" ht="14.25" customHeight="1">
      <c r="D116" s="54"/>
      <c r="E116" s="44"/>
    </row>
    <row r="117" spans="4:5" ht="14.25" customHeight="1">
      <c r="D117" s="54"/>
      <c r="E117" s="44"/>
    </row>
    <row r="118" spans="4:5" ht="14.25" customHeight="1">
      <c r="D118" s="54"/>
      <c r="E118" s="44"/>
    </row>
    <row r="119" spans="4:5" ht="14.25" customHeight="1">
      <c r="D119" s="54"/>
      <c r="E119" s="44"/>
    </row>
    <row r="120" spans="4:5" ht="14.25" customHeight="1">
      <c r="D120" s="54"/>
      <c r="E120" s="44"/>
    </row>
    <row r="121" spans="4:5" ht="14.25" customHeight="1">
      <c r="D121" s="54"/>
      <c r="E121" s="44"/>
    </row>
    <row r="122" spans="4:5" ht="14.25" customHeight="1">
      <c r="D122" s="54"/>
      <c r="E122" s="44"/>
    </row>
    <row r="123" spans="4:5" ht="14.25" customHeight="1">
      <c r="D123" s="54"/>
      <c r="E123" s="44"/>
    </row>
    <row r="124" spans="4:5" ht="14.25" customHeight="1">
      <c r="D124" s="54"/>
      <c r="E124" s="44"/>
    </row>
    <row r="125" spans="4:5" ht="14.25" customHeight="1">
      <c r="D125" s="54"/>
      <c r="E125" s="44"/>
    </row>
    <row r="126" spans="4:5" ht="14.25" customHeight="1">
      <c r="D126" s="54"/>
      <c r="E126" s="44"/>
    </row>
    <row r="127" spans="4:5" ht="14.25" customHeight="1">
      <c r="D127" s="54"/>
      <c r="E127" s="44"/>
    </row>
    <row r="128" spans="4:5" ht="14.25" customHeight="1">
      <c r="D128" s="54"/>
      <c r="E128" s="44"/>
    </row>
    <row r="129" spans="4:5" ht="14.25" customHeight="1">
      <c r="D129" s="54"/>
      <c r="E129" s="44"/>
    </row>
    <row r="130" spans="4:5" ht="14.25" customHeight="1">
      <c r="D130" s="54"/>
      <c r="E130" s="44"/>
    </row>
    <row r="131" spans="4:5" ht="14.25" customHeight="1">
      <c r="D131" s="54"/>
      <c r="E131" s="44"/>
    </row>
    <row r="132" spans="4:5" ht="14.25" customHeight="1">
      <c r="D132" s="54"/>
      <c r="E132" s="44"/>
    </row>
    <row r="133" spans="4:5" ht="14.25" customHeight="1">
      <c r="D133" s="54"/>
      <c r="E133" s="44"/>
    </row>
    <row r="134" spans="4:5" ht="14.25" customHeight="1">
      <c r="D134" s="54"/>
      <c r="E134" s="44"/>
    </row>
    <row r="135" spans="4:5" ht="14.25" customHeight="1">
      <c r="D135" s="54"/>
      <c r="E135" s="44"/>
    </row>
    <row r="136" spans="4:5" ht="14.25" customHeight="1">
      <c r="D136" s="54"/>
      <c r="E136" s="44"/>
    </row>
    <row r="137" spans="4:5" ht="14.25" customHeight="1">
      <c r="D137" s="54"/>
      <c r="E137" s="44"/>
    </row>
    <row r="138" spans="4:5" ht="14.25" customHeight="1">
      <c r="D138" s="54"/>
      <c r="E138" s="44"/>
    </row>
    <row r="139" spans="4:5" ht="14.25" customHeight="1">
      <c r="D139" s="54"/>
      <c r="E139" s="44"/>
    </row>
    <row r="140" spans="4:5" ht="14.25" customHeight="1">
      <c r="D140" s="54"/>
      <c r="E140" s="44"/>
    </row>
    <row r="141" spans="4:5" ht="14.25" customHeight="1">
      <c r="D141" s="54"/>
      <c r="E141" s="44"/>
    </row>
    <row r="142" spans="4:5" ht="14.25" customHeight="1">
      <c r="D142" s="54"/>
      <c r="E142" s="44"/>
    </row>
    <row r="143" spans="4:5" ht="14.25" customHeight="1">
      <c r="D143" s="54"/>
      <c r="E143" s="44"/>
    </row>
    <row r="144" spans="4:5" ht="14.25" customHeight="1">
      <c r="D144" s="54"/>
      <c r="E144" s="44"/>
    </row>
    <row r="145" spans="4:5" ht="14.25" customHeight="1">
      <c r="D145" s="54"/>
      <c r="E145" s="44"/>
    </row>
    <row r="146" spans="4:5" ht="14.25" customHeight="1">
      <c r="D146" s="54"/>
      <c r="E146" s="44"/>
    </row>
    <row r="147" spans="4:5" ht="14.25" customHeight="1">
      <c r="D147" s="54"/>
      <c r="E147" s="44"/>
    </row>
    <row r="148" spans="4:5" ht="14.25" customHeight="1">
      <c r="D148" s="54"/>
      <c r="E148" s="44"/>
    </row>
    <row r="149" spans="4:5" ht="14.25" customHeight="1">
      <c r="D149" s="54"/>
      <c r="E149" s="44"/>
    </row>
    <row r="150" spans="4:5" ht="14.25" customHeight="1">
      <c r="D150" s="54"/>
      <c r="E150" s="44"/>
    </row>
    <row r="151" spans="4:5" ht="14.25" customHeight="1">
      <c r="D151" s="54"/>
      <c r="E151" s="44"/>
    </row>
    <row r="152" spans="4:5" ht="14.25" customHeight="1">
      <c r="D152" s="54"/>
      <c r="E152" s="44"/>
    </row>
    <row r="153" spans="4:5" ht="14.25" customHeight="1">
      <c r="D153" s="54"/>
      <c r="E153" s="44"/>
    </row>
    <row r="154" spans="4:5" ht="14.25" customHeight="1">
      <c r="D154" s="54"/>
      <c r="E154" s="44"/>
    </row>
    <row r="155" spans="4:5" ht="14.25" customHeight="1">
      <c r="D155" s="54"/>
      <c r="E155" s="44"/>
    </row>
    <row r="156" spans="4:5" ht="14.25" customHeight="1">
      <c r="D156" s="54"/>
      <c r="E156" s="44"/>
    </row>
    <row r="157" spans="4:5" ht="14.25" customHeight="1">
      <c r="D157" s="54"/>
      <c r="E157" s="44"/>
    </row>
    <row r="158" spans="4:5" ht="14.25" customHeight="1">
      <c r="D158" s="54"/>
      <c r="E158" s="44"/>
    </row>
    <row r="159" spans="4:5" ht="14.25" customHeight="1">
      <c r="D159" s="54"/>
      <c r="E159" s="44"/>
    </row>
    <row r="160" spans="4:5" ht="14.25" customHeight="1">
      <c r="D160" s="54"/>
      <c r="E160" s="44"/>
    </row>
    <row r="161" spans="4:5" ht="14.25" customHeight="1">
      <c r="D161" s="54"/>
      <c r="E161" s="44"/>
    </row>
    <row r="162" spans="4:5" ht="14.25" customHeight="1">
      <c r="D162" s="54"/>
      <c r="E162" s="44"/>
    </row>
    <row r="163" spans="4:5" ht="14.25" customHeight="1">
      <c r="D163" s="54"/>
      <c r="E163" s="44"/>
    </row>
    <row r="164" spans="4:5" ht="14.25" customHeight="1">
      <c r="D164" s="54"/>
      <c r="E164" s="44"/>
    </row>
    <row r="165" spans="4:5" ht="14.25" customHeight="1">
      <c r="D165" s="54"/>
      <c r="E165" s="44"/>
    </row>
    <row r="166" spans="4:5" ht="14.25" customHeight="1">
      <c r="D166" s="54"/>
      <c r="E166" s="44"/>
    </row>
    <row r="167" spans="4:5" ht="14.25" customHeight="1">
      <c r="D167" s="54"/>
      <c r="E167" s="44"/>
    </row>
    <row r="168" spans="4:5" ht="14.25" customHeight="1">
      <c r="D168" s="54"/>
      <c r="E168" s="44"/>
    </row>
    <row r="169" spans="4:5" ht="14.25" customHeight="1">
      <c r="D169" s="54"/>
      <c r="E169" s="44"/>
    </row>
    <row r="170" spans="4:5" ht="14.25" customHeight="1">
      <c r="D170" s="54"/>
      <c r="E170" s="44"/>
    </row>
    <row r="171" spans="4:5" ht="14.25" customHeight="1">
      <c r="D171" s="54"/>
      <c r="E171" s="44"/>
    </row>
    <row r="172" spans="4:5" ht="14.25" customHeight="1">
      <c r="D172" s="54"/>
      <c r="E172" s="44"/>
    </row>
    <row r="173" spans="4:5" ht="14.25" customHeight="1">
      <c r="D173" s="54"/>
      <c r="E173" s="44"/>
    </row>
    <row r="174" spans="4:5" ht="14.25" customHeight="1">
      <c r="D174" s="54"/>
      <c r="E174" s="44"/>
    </row>
    <row r="175" spans="4:5" ht="14.25" customHeight="1">
      <c r="D175" s="54"/>
      <c r="E175" s="44"/>
    </row>
    <row r="176" spans="4:5" ht="14.25" customHeight="1">
      <c r="D176" s="54"/>
      <c r="E176" s="44"/>
    </row>
    <row r="177" spans="4:5" ht="14.25" customHeight="1">
      <c r="D177" s="54"/>
      <c r="E177" s="44"/>
    </row>
    <row r="178" spans="4:5" ht="14.25" customHeight="1">
      <c r="D178" s="54"/>
      <c r="E178" s="44"/>
    </row>
    <row r="179" spans="4:5" ht="14.25" customHeight="1">
      <c r="D179" s="54"/>
      <c r="E179" s="44"/>
    </row>
    <row r="180" spans="4:5" ht="14.25" customHeight="1">
      <c r="D180" s="54"/>
      <c r="E180" s="44"/>
    </row>
    <row r="181" spans="4:5" ht="14.25" customHeight="1">
      <c r="D181" s="54"/>
      <c r="E181" s="44"/>
    </row>
    <row r="182" spans="4:5" ht="14.25" customHeight="1">
      <c r="D182" s="54"/>
      <c r="E182" s="44"/>
    </row>
    <row r="183" spans="4:5" ht="14.25" customHeight="1">
      <c r="D183" s="54"/>
      <c r="E183" s="44"/>
    </row>
    <row r="184" spans="4:5" ht="14.25" customHeight="1">
      <c r="D184" s="54"/>
      <c r="E184" s="44"/>
    </row>
    <row r="185" spans="4:5" ht="14.25" customHeight="1">
      <c r="D185" s="54"/>
      <c r="E185" s="44"/>
    </row>
    <row r="186" spans="4:5" ht="14.25" customHeight="1">
      <c r="D186" s="54"/>
      <c r="E186" s="44"/>
    </row>
    <row r="187" spans="4:5" ht="14.25" customHeight="1">
      <c r="D187" s="54"/>
      <c r="E187" s="44"/>
    </row>
    <row r="188" spans="4:5" ht="14.25" customHeight="1">
      <c r="D188" s="54"/>
      <c r="E188" s="44"/>
    </row>
    <row r="189" spans="4:5" ht="14.25" customHeight="1">
      <c r="D189" s="54"/>
      <c r="E189" s="44"/>
    </row>
    <row r="190" spans="4:5" ht="14.25" customHeight="1">
      <c r="D190" s="54"/>
      <c r="E190" s="44"/>
    </row>
    <row r="191" spans="4:5" ht="14.25" customHeight="1">
      <c r="D191" s="54"/>
      <c r="E191" s="44"/>
    </row>
    <row r="192" spans="4:5" ht="14.25" customHeight="1">
      <c r="D192" s="54"/>
      <c r="E192" s="44"/>
    </row>
    <row r="193" spans="1:24" ht="14.25" customHeight="1">
      <c r="D193" s="54"/>
      <c r="E193" s="44"/>
    </row>
    <row r="194" spans="1:24" ht="14.25" customHeight="1">
      <c r="D194" s="54"/>
      <c r="E194" s="44"/>
    </row>
    <row r="195" spans="1:24" ht="14.25" customHeight="1">
      <c r="D195" s="54"/>
      <c r="E195" s="44"/>
    </row>
    <row r="196" spans="1:24" ht="14.25" customHeight="1">
      <c r="D196" s="54"/>
      <c r="E196" s="44"/>
    </row>
    <row r="197" spans="1:24" ht="14.25" customHeight="1">
      <c r="D197" s="54"/>
      <c r="E197" s="44"/>
    </row>
    <row r="198" spans="1:24" ht="14.25" customHeight="1">
      <c r="D198" s="54"/>
      <c r="E198" s="44"/>
    </row>
    <row r="199" spans="1:24" ht="14.25" customHeight="1">
      <c r="B199" s="58" t="s">
        <v>8</v>
      </c>
      <c r="C199" s="58" t="s">
        <v>693</v>
      </c>
      <c r="D199" s="86" t="s">
        <v>51</v>
      </c>
      <c r="E199" s="170" t="s">
        <v>63</v>
      </c>
      <c r="F199" s="58" t="s">
        <v>694</v>
      </c>
      <c r="G199" s="58" t="s">
        <v>695</v>
      </c>
      <c r="H199" s="58" t="s">
        <v>696</v>
      </c>
      <c r="I199" s="58" t="s">
        <v>697</v>
      </c>
      <c r="J199" s="58" t="s">
        <v>698</v>
      </c>
      <c r="K199" s="58" t="s">
        <v>699</v>
      </c>
      <c r="L199" s="58" t="s">
        <v>700</v>
      </c>
      <c r="M199" s="58" t="s">
        <v>701</v>
      </c>
      <c r="N199" s="58" t="s">
        <v>702</v>
      </c>
      <c r="O199" s="58" t="s">
        <v>42</v>
      </c>
      <c r="P199" s="58" t="s">
        <v>703</v>
      </c>
      <c r="Q199" s="58" t="s">
        <v>54</v>
      </c>
      <c r="R199" s="58" t="s">
        <v>80</v>
      </c>
      <c r="S199" s="58" t="s">
        <v>704</v>
      </c>
      <c r="T199" s="58" t="s">
        <v>705</v>
      </c>
      <c r="U199" s="58" t="s">
        <v>706</v>
      </c>
      <c r="V199" s="58" t="s">
        <v>707</v>
      </c>
      <c r="W199" s="58"/>
      <c r="X199" s="58" t="s">
        <v>708</v>
      </c>
    </row>
    <row r="200" spans="1:24" ht="14.25" customHeight="1">
      <c r="A200" s="7" t="s">
        <v>709</v>
      </c>
      <c r="B200" s="7" t="e">
        <f t="shared" ref="B200:V200" si="5">+SUMIF(#REF!,B$199,#REF!)</f>
        <v>#REF!</v>
      </c>
      <c r="C200" s="7" t="e">
        <f t="shared" si="5"/>
        <v>#REF!</v>
      </c>
      <c r="D200" s="54" t="e">
        <f t="shared" si="5"/>
        <v>#REF!</v>
      </c>
      <c r="E200" s="44" t="e">
        <f t="shared" si="5"/>
        <v>#REF!</v>
      </c>
      <c r="F200" s="7" t="e">
        <f t="shared" si="5"/>
        <v>#REF!</v>
      </c>
      <c r="G200" s="7" t="e">
        <f t="shared" si="5"/>
        <v>#REF!</v>
      </c>
      <c r="H200" s="7" t="e">
        <f t="shared" si="5"/>
        <v>#REF!</v>
      </c>
      <c r="I200" s="7" t="e">
        <f t="shared" si="5"/>
        <v>#REF!</v>
      </c>
      <c r="J200" s="7" t="e">
        <f t="shared" si="5"/>
        <v>#REF!</v>
      </c>
      <c r="K200" s="7" t="e">
        <f t="shared" si="5"/>
        <v>#REF!</v>
      </c>
      <c r="L200" s="7" t="e">
        <f t="shared" si="5"/>
        <v>#REF!</v>
      </c>
      <c r="M200" s="7" t="e">
        <f t="shared" si="5"/>
        <v>#REF!</v>
      </c>
      <c r="N200" s="7" t="e">
        <f t="shared" si="5"/>
        <v>#REF!</v>
      </c>
      <c r="O200" s="7" t="e">
        <f t="shared" si="5"/>
        <v>#REF!</v>
      </c>
      <c r="P200" s="7" t="e">
        <f t="shared" si="5"/>
        <v>#REF!</v>
      </c>
      <c r="Q200" s="7" t="e">
        <f t="shared" si="5"/>
        <v>#REF!</v>
      </c>
      <c r="R200" s="7" t="e">
        <f t="shared" si="5"/>
        <v>#REF!</v>
      </c>
      <c r="S200" s="7" t="e">
        <f t="shared" si="5"/>
        <v>#REF!</v>
      </c>
      <c r="T200" s="7" t="e">
        <f t="shared" si="5"/>
        <v>#REF!</v>
      </c>
      <c r="U200" s="7" t="e">
        <f t="shared" si="5"/>
        <v>#REF!</v>
      </c>
      <c r="V200" s="7" t="e">
        <f t="shared" si="5"/>
        <v>#REF!</v>
      </c>
      <c r="W200" s="7"/>
      <c r="X200" s="7" t="e">
        <f>+SUMIF(#REF!,X$199,#REF!)</f>
        <v>#REF!</v>
      </c>
    </row>
    <row r="201" spans="1:24" ht="14.25" customHeight="1">
      <c r="A201" s="7" t="s">
        <v>710</v>
      </c>
      <c r="B201" s="7">
        <f t="shared" ref="B201:V201" si="6">+SUMIF($G$2:$G$7,B$199,$L$2:$L$7)</f>
        <v>0</v>
      </c>
      <c r="C201" s="7">
        <f t="shared" si="6"/>
        <v>0</v>
      </c>
      <c r="D201" s="54">
        <f t="shared" si="6"/>
        <v>0</v>
      </c>
      <c r="E201" s="44">
        <f t="shared" si="6"/>
        <v>0</v>
      </c>
      <c r="F201" s="7">
        <f t="shared" si="6"/>
        <v>0</v>
      </c>
      <c r="G201" s="7">
        <f t="shared" si="6"/>
        <v>0</v>
      </c>
      <c r="H201" s="7">
        <f t="shared" si="6"/>
        <v>0</v>
      </c>
      <c r="I201" s="7">
        <f t="shared" si="6"/>
        <v>0</v>
      </c>
      <c r="J201" s="7">
        <f t="shared" si="6"/>
        <v>0</v>
      </c>
      <c r="K201" s="7">
        <f t="shared" si="6"/>
        <v>0</v>
      </c>
      <c r="L201" s="7">
        <f t="shared" si="6"/>
        <v>0</v>
      </c>
      <c r="M201" s="7">
        <f t="shared" si="6"/>
        <v>0</v>
      </c>
      <c r="N201" s="7">
        <f t="shared" si="6"/>
        <v>0</v>
      </c>
      <c r="O201" s="7">
        <f t="shared" si="6"/>
        <v>8</v>
      </c>
      <c r="P201" s="7">
        <f t="shared" si="6"/>
        <v>0</v>
      </c>
      <c r="Q201" s="7">
        <f t="shared" si="6"/>
        <v>10</v>
      </c>
      <c r="R201" s="7">
        <f t="shared" si="6"/>
        <v>0</v>
      </c>
      <c r="S201" s="7">
        <f t="shared" si="6"/>
        <v>0</v>
      </c>
      <c r="T201" s="7">
        <f t="shared" si="6"/>
        <v>0</v>
      </c>
      <c r="U201" s="7">
        <f t="shared" si="6"/>
        <v>0</v>
      </c>
      <c r="V201" s="7">
        <f t="shared" si="6"/>
        <v>0</v>
      </c>
      <c r="W201" s="7"/>
      <c r="X201" s="7">
        <f>+SUMIF($G$2:$G$7,X$199,$L$2:$L$7)</f>
        <v>0</v>
      </c>
    </row>
    <row r="202" spans="1:24" ht="14.25" customHeight="1">
      <c r="A202" s="7" t="s">
        <v>711</v>
      </c>
      <c r="B202" s="7" t="e">
        <f t="shared" ref="B202:V202" si="7">+SUMIF(#REF!,B$199,#REF!)</f>
        <v>#REF!</v>
      </c>
      <c r="C202" s="7" t="e">
        <f t="shared" si="7"/>
        <v>#REF!</v>
      </c>
      <c r="D202" s="54" t="e">
        <f t="shared" si="7"/>
        <v>#REF!</v>
      </c>
      <c r="E202" s="44" t="e">
        <f t="shared" si="7"/>
        <v>#REF!</v>
      </c>
      <c r="F202" s="7" t="e">
        <f t="shared" si="7"/>
        <v>#REF!</v>
      </c>
      <c r="G202" s="7" t="e">
        <f t="shared" si="7"/>
        <v>#REF!</v>
      </c>
      <c r="H202" s="7" t="e">
        <f t="shared" si="7"/>
        <v>#REF!</v>
      </c>
      <c r="I202" s="7" t="e">
        <f t="shared" si="7"/>
        <v>#REF!</v>
      </c>
      <c r="J202" s="7" t="e">
        <f t="shared" si="7"/>
        <v>#REF!</v>
      </c>
      <c r="K202" s="7" t="e">
        <f t="shared" si="7"/>
        <v>#REF!</v>
      </c>
      <c r="L202" s="7" t="e">
        <f t="shared" si="7"/>
        <v>#REF!</v>
      </c>
      <c r="M202" s="7" t="e">
        <f t="shared" si="7"/>
        <v>#REF!</v>
      </c>
      <c r="N202" s="7" t="e">
        <f t="shared" si="7"/>
        <v>#REF!</v>
      </c>
      <c r="O202" s="7" t="e">
        <f t="shared" si="7"/>
        <v>#REF!</v>
      </c>
      <c r="P202" s="7" t="e">
        <f t="shared" si="7"/>
        <v>#REF!</v>
      </c>
      <c r="Q202" s="7" t="e">
        <f t="shared" si="7"/>
        <v>#REF!</v>
      </c>
      <c r="R202" s="7" t="e">
        <f t="shared" si="7"/>
        <v>#REF!</v>
      </c>
      <c r="S202" s="7" t="e">
        <f t="shared" si="7"/>
        <v>#REF!</v>
      </c>
      <c r="T202" s="7" t="e">
        <f t="shared" si="7"/>
        <v>#REF!</v>
      </c>
      <c r="U202" s="7" t="e">
        <f t="shared" si="7"/>
        <v>#REF!</v>
      </c>
      <c r="V202" s="7" t="e">
        <f t="shared" si="7"/>
        <v>#REF!</v>
      </c>
      <c r="W202" s="7"/>
      <c r="X202" s="7" t="e">
        <f>+SUMIF(#REF!,X$199,#REF!)</f>
        <v>#REF!</v>
      </c>
    </row>
    <row r="203" spans="1:24" ht="14.25" customHeight="1">
      <c r="A203" s="7" t="s">
        <v>712</v>
      </c>
      <c r="B203" s="7">
        <f t="shared" ref="B203:V203" si="8">+SUMIF($G$8:$G$43,B$199,$L$8:$L$43)</f>
        <v>4</v>
      </c>
      <c r="C203" s="7">
        <f t="shared" si="8"/>
        <v>0</v>
      </c>
      <c r="D203" s="54">
        <f t="shared" si="8"/>
        <v>0</v>
      </c>
      <c r="E203" s="44">
        <f t="shared" si="8"/>
        <v>0</v>
      </c>
      <c r="F203" s="7">
        <f t="shared" si="8"/>
        <v>0</v>
      </c>
      <c r="G203" s="7">
        <f t="shared" si="8"/>
        <v>0</v>
      </c>
      <c r="H203" s="7">
        <f t="shared" si="8"/>
        <v>0</v>
      </c>
      <c r="I203" s="7">
        <f t="shared" si="8"/>
        <v>0</v>
      </c>
      <c r="J203" s="7">
        <f t="shared" si="8"/>
        <v>0</v>
      </c>
      <c r="K203" s="7">
        <f t="shared" si="8"/>
        <v>0</v>
      </c>
      <c r="L203" s="7">
        <f t="shared" si="8"/>
        <v>0</v>
      </c>
      <c r="M203" s="7">
        <f t="shared" si="8"/>
        <v>0</v>
      </c>
      <c r="N203" s="7">
        <f t="shared" si="8"/>
        <v>0</v>
      </c>
      <c r="O203" s="7">
        <f t="shared" si="8"/>
        <v>3</v>
      </c>
      <c r="P203" s="7">
        <f t="shared" si="8"/>
        <v>0</v>
      </c>
      <c r="Q203" s="7">
        <f t="shared" si="8"/>
        <v>36</v>
      </c>
      <c r="R203" s="7">
        <f t="shared" si="8"/>
        <v>0</v>
      </c>
      <c r="S203" s="7">
        <f t="shared" si="8"/>
        <v>0</v>
      </c>
      <c r="T203" s="7">
        <f t="shared" si="8"/>
        <v>0</v>
      </c>
      <c r="U203" s="7">
        <f t="shared" si="8"/>
        <v>0</v>
      </c>
      <c r="V203" s="7">
        <f t="shared" si="8"/>
        <v>0</v>
      </c>
      <c r="W203" s="7"/>
      <c r="X203" s="7">
        <f>+SUMIF($G$8:$G$43,X$199,$L$8:$L$43)</f>
        <v>0</v>
      </c>
    </row>
    <row r="204" spans="1:24" ht="14.25" customHeight="1">
      <c r="A204" s="7" t="s">
        <v>681</v>
      </c>
      <c r="B204" s="7" t="e">
        <f t="shared" ref="B204:V204" si="9">SUM(B200:B203)</f>
        <v>#REF!</v>
      </c>
      <c r="C204" s="7" t="e">
        <f t="shared" si="9"/>
        <v>#REF!</v>
      </c>
      <c r="D204" s="54" t="e">
        <f t="shared" si="9"/>
        <v>#REF!</v>
      </c>
      <c r="E204" s="44" t="e">
        <f t="shared" si="9"/>
        <v>#REF!</v>
      </c>
      <c r="F204" s="7" t="e">
        <f t="shared" si="9"/>
        <v>#REF!</v>
      </c>
      <c r="G204" s="7" t="e">
        <f t="shared" si="9"/>
        <v>#REF!</v>
      </c>
      <c r="H204" s="7" t="e">
        <f t="shared" si="9"/>
        <v>#REF!</v>
      </c>
      <c r="I204" s="7" t="e">
        <f t="shared" si="9"/>
        <v>#REF!</v>
      </c>
      <c r="J204" s="7" t="e">
        <f t="shared" si="9"/>
        <v>#REF!</v>
      </c>
      <c r="K204" s="7" t="e">
        <f t="shared" si="9"/>
        <v>#REF!</v>
      </c>
      <c r="L204" s="7" t="e">
        <f t="shared" si="9"/>
        <v>#REF!</v>
      </c>
      <c r="M204" s="7" t="e">
        <f t="shared" si="9"/>
        <v>#REF!</v>
      </c>
      <c r="N204" s="7" t="e">
        <f t="shared" si="9"/>
        <v>#REF!</v>
      </c>
      <c r="O204" s="7" t="e">
        <f t="shared" si="9"/>
        <v>#REF!</v>
      </c>
      <c r="P204" s="7" t="e">
        <f t="shared" si="9"/>
        <v>#REF!</v>
      </c>
      <c r="Q204" s="7" t="e">
        <f t="shared" si="9"/>
        <v>#REF!</v>
      </c>
      <c r="R204" s="7" t="e">
        <f t="shared" si="9"/>
        <v>#REF!</v>
      </c>
      <c r="S204" s="7" t="e">
        <f t="shared" si="9"/>
        <v>#REF!</v>
      </c>
      <c r="T204" s="7" t="e">
        <f t="shared" si="9"/>
        <v>#REF!</v>
      </c>
      <c r="U204" s="7" t="e">
        <f t="shared" si="9"/>
        <v>#REF!</v>
      </c>
      <c r="V204" s="7" t="e">
        <f t="shared" si="9"/>
        <v>#REF!</v>
      </c>
      <c r="W204" s="7"/>
      <c r="X204" s="7" t="e">
        <f>SUM(X200:X203)</f>
        <v>#REF!</v>
      </c>
    </row>
    <row r="205" spans="1:24" ht="14.25" customHeight="1">
      <c r="D205" s="54"/>
      <c r="E205" s="44"/>
    </row>
    <row r="206" spans="1:24" ht="14.25" customHeight="1">
      <c r="D206" s="54"/>
      <c r="E206" s="44"/>
    </row>
    <row r="207" spans="1:24" ht="14.25" customHeight="1">
      <c r="D207" s="54"/>
      <c r="E207" s="44"/>
    </row>
    <row r="208" spans="1:24" ht="14.25" customHeight="1">
      <c r="D208" s="54"/>
      <c r="E208" s="44"/>
    </row>
    <row r="209" spans="4:5" ht="14.25" customHeight="1">
      <c r="D209" s="54"/>
      <c r="E209" s="44"/>
    </row>
    <row r="210" spans="4:5" ht="14.25" customHeight="1">
      <c r="D210" s="54"/>
      <c r="E210" s="44"/>
    </row>
    <row r="211" spans="4:5" ht="14.25" customHeight="1">
      <c r="D211" s="54"/>
      <c r="E211" s="44"/>
    </row>
    <row r="212" spans="4:5" ht="14.25" customHeight="1">
      <c r="D212" s="54"/>
      <c r="E212" s="44"/>
    </row>
    <row r="213" spans="4:5" ht="14.25" customHeight="1">
      <c r="D213" s="54"/>
      <c r="E213" s="44"/>
    </row>
    <row r="214" spans="4:5" ht="14.25" customHeight="1">
      <c r="D214" s="54"/>
      <c r="E214" s="44"/>
    </row>
    <row r="215" spans="4:5" ht="14.25" customHeight="1">
      <c r="D215" s="54"/>
      <c r="E215" s="44"/>
    </row>
    <row r="216" spans="4:5" ht="14.25" customHeight="1">
      <c r="D216" s="54"/>
      <c r="E216" s="44"/>
    </row>
    <row r="217" spans="4:5" ht="14.25" customHeight="1">
      <c r="D217" s="54"/>
      <c r="E217" s="44"/>
    </row>
    <row r="218" spans="4:5" ht="14.25" customHeight="1">
      <c r="D218" s="54"/>
      <c r="E218" s="44"/>
    </row>
    <row r="219" spans="4:5" ht="14.25" customHeight="1">
      <c r="D219" s="54"/>
      <c r="E219" s="44"/>
    </row>
    <row r="220" spans="4:5" ht="14.25" customHeight="1">
      <c r="D220" s="54"/>
      <c r="E220" s="44"/>
    </row>
    <row r="221" spans="4:5" ht="14.25" customHeight="1">
      <c r="D221" s="54"/>
      <c r="E221" s="44"/>
    </row>
    <row r="222" spans="4:5" ht="14.25" customHeight="1">
      <c r="D222" s="54"/>
      <c r="E222" s="44"/>
    </row>
    <row r="223" spans="4:5" ht="14.25" customHeight="1">
      <c r="D223" s="54"/>
      <c r="E223" s="44"/>
    </row>
    <row r="224" spans="4:5" ht="14.25" customHeight="1">
      <c r="D224" s="54"/>
      <c r="E224" s="44"/>
    </row>
    <row r="225" spans="4:5" ht="14.25" customHeight="1">
      <c r="D225" s="54"/>
      <c r="E225" s="44"/>
    </row>
    <row r="226" spans="4:5" ht="14.25" customHeight="1">
      <c r="D226" s="54"/>
      <c r="E226" s="44"/>
    </row>
    <row r="227" spans="4:5" ht="14.25" customHeight="1">
      <c r="D227" s="54"/>
      <c r="E227" s="44"/>
    </row>
    <row r="228" spans="4:5" ht="14.25" customHeight="1">
      <c r="D228" s="54"/>
      <c r="E228" s="44"/>
    </row>
    <row r="229" spans="4:5" ht="14.25" customHeight="1">
      <c r="D229" s="54"/>
      <c r="E229" s="44"/>
    </row>
    <row r="230" spans="4:5" ht="14.25" customHeight="1">
      <c r="D230" s="54"/>
      <c r="E230" s="44"/>
    </row>
    <row r="231" spans="4:5" ht="14.25" customHeight="1">
      <c r="D231" s="54"/>
      <c r="E231" s="44"/>
    </row>
    <row r="232" spans="4:5" ht="14.25" customHeight="1">
      <c r="D232" s="54"/>
      <c r="E232" s="44"/>
    </row>
    <row r="233" spans="4:5" ht="14.25" customHeight="1">
      <c r="D233" s="54"/>
      <c r="E233" s="44"/>
    </row>
    <row r="234" spans="4:5" ht="14.25" customHeight="1">
      <c r="D234" s="54"/>
      <c r="E234" s="44"/>
    </row>
    <row r="235" spans="4:5" ht="14.25" customHeight="1">
      <c r="D235" s="54"/>
      <c r="E235" s="44"/>
    </row>
    <row r="236" spans="4:5" ht="14.25" customHeight="1">
      <c r="D236" s="54"/>
      <c r="E236" s="44"/>
    </row>
    <row r="237" spans="4:5" ht="14.25" customHeight="1">
      <c r="D237" s="54"/>
      <c r="E237" s="44"/>
    </row>
    <row r="238" spans="4:5" ht="14.25" customHeight="1">
      <c r="D238" s="54"/>
      <c r="E238" s="44"/>
    </row>
    <row r="239" spans="4:5" ht="14.25" customHeight="1">
      <c r="D239" s="54"/>
      <c r="E239" s="44"/>
    </row>
    <row r="240" spans="4:5" ht="14.25" customHeight="1">
      <c r="D240" s="54"/>
      <c r="E240" s="44"/>
    </row>
    <row r="241" spans="4:5" ht="14.25" customHeight="1">
      <c r="D241" s="54"/>
      <c r="E241" s="44"/>
    </row>
    <row r="242" spans="4:5" ht="14.25" customHeight="1">
      <c r="D242" s="54"/>
      <c r="E242" s="44"/>
    </row>
    <row r="243" spans="4:5" ht="14.25" customHeight="1">
      <c r="D243" s="54"/>
      <c r="E243" s="44"/>
    </row>
    <row r="244" spans="4:5" ht="14.25" customHeight="1">
      <c r="D244" s="54"/>
      <c r="E244" s="44"/>
    </row>
    <row r="245" spans="4:5" ht="14.25" customHeight="1">
      <c r="D245" s="54"/>
      <c r="E245" s="44"/>
    </row>
    <row r="246" spans="4:5" ht="14.25" customHeight="1">
      <c r="D246" s="54"/>
      <c r="E246" s="44"/>
    </row>
    <row r="247" spans="4:5" ht="14.25" customHeight="1">
      <c r="D247" s="54"/>
      <c r="E247" s="44"/>
    </row>
    <row r="248" spans="4:5" ht="14.25" customHeight="1">
      <c r="D248" s="54"/>
      <c r="E248" s="44"/>
    </row>
    <row r="249" spans="4:5" ht="14.25" customHeight="1">
      <c r="D249" s="54"/>
      <c r="E249" s="44"/>
    </row>
    <row r="250" spans="4:5" ht="14.25" customHeight="1">
      <c r="D250" s="54"/>
      <c r="E250" s="44"/>
    </row>
    <row r="251" spans="4:5" ht="14.25" customHeight="1">
      <c r="D251" s="54"/>
      <c r="E251" s="44"/>
    </row>
    <row r="252" spans="4:5" ht="14.25" customHeight="1">
      <c r="D252" s="54"/>
      <c r="E252" s="44"/>
    </row>
    <row r="253" spans="4:5" ht="14.25" customHeight="1">
      <c r="D253" s="54"/>
      <c r="E253" s="44"/>
    </row>
    <row r="254" spans="4:5" ht="14.25" customHeight="1">
      <c r="D254" s="54"/>
      <c r="E254" s="44"/>
    </row>
    <row r="255" spans="4:5" ht="14.25" customHeight="1">
      <c r="D255" s="54"/>
      <c r="E255" s="44"/>
    </row>
    <row r="256" spans="4:5" ht="14.25" customHeight="1">
      <c r="D256" s="54"/>
      <c r="E256" s="44"/>
    </row>
    <row r="257" spans="4:5" ht="14.25" customHeight="1">
      <c r="D257" s="54"/>
      <c r="E257" s="44"/>
    </row>
    <row r="258" spans="4:5" ht="14.25" customHeight="1">
      <c r="D258" s="54"/>
      <c r="E258" s="44"/>
    </row>
    <row r="259" spans="4:5" ht="14.25" customHeight="1">
      <c r="D259" s="54"/>
      <c r="E259" s="44"/>
    </row>
    <row r="260" spans="4:5" ht="14.25" customHeight="1">
      <c r="D260" s="54"/>
      <c r="E260" s="44"/>
    </row>
    <row r="261" spans="4:5" ht="14.25" customHeight="1">
      <c r="D261" s="54"/>
      <c r="E261" s="44"/>
    </row>
    <row r="262" spans="4:5" ht="14.25" customHeight="1">
      <c r="D262" s="54"/>
      <c r="E262" s="44"/>
    </row>
    <row r="263" spans="4:5" ht="14.25" customHeight="1">
      <c r="D263" s="54"/>
      <c r="E263" s="44"/>
    </row>
    <row r="264" spans="4:5" ht="14.25" customHeight="1">
      <c r="D264" s="54"/>
      <c r="E264" s="44"/>
    </row>
    <row r="265" spans="4:5" ht="14.25" customHeight="1">
      <c r="D265" s="54"/>
      <c r="E265" s="44"/>
    </row>
    <row r="266" spans="4:5" ht="14.25" customHeight="1">
      <c r="D266" s="54"/>
      <c r="E266" s="44"/>
    </row>
    <row r="267" spans="4:5" ht="14.25" customHeight="1">
      <c r="D267" s="54"/>
      <c r="E267" s="44"/>
    </row>
    <row r="268" spans="4:5" ht="14.25" customHeight="1">
      <c r="D268" s="54"/>
      <c r="E268" s="44"/>
    </row>
    <row r="269" spans="4:5" ht="14.25" customHeight="1">
      <c r="D269" s="54"/>
      <c r="E269" s="44"/>
    </row>
    <row r="270" spans="4:5" ht="14.25" customHeight="1">
      <c r="D270" s="54"/>
      <c r="E270" s="44"/>
    </row>
    <row r="271" spans="4:5" ht="14.25" customHeight="1">
      <c r="D271" s="54"/>
      <c r="E271" s="44"/>
    </row>
    <row r="272" spans="4:5" ht="14.25" customHeight="1">
      <c r="D272" s="54"/>
      <c r="E272" s="44"/>
    </row>
    <row r="273" spans="4:5" ht="14.25" customHeight="1">
      <c r="D273" s="54"/>
      <c r="E273" s="44"/>
    </row>
    <row r="274" spans="4:5" ht="14.25" customHeight="1">
      <c r="D274" s="54"/>
      <c r="E274" s="44"/>
    </row>
    <row r="275" spans="4:5" ht="14.25" customHeight="1">
      <c r="D275" s="54"/>
      <c r="E275" s="44"/>
    </row>
    <row r="276" spans="4:5" ht="14.25" customHeight="1">
      <c r="D276" s="54"/>
      <c r="E276" s="44"/>
    </row>
    <row r="277" spans="4:5" ht="14.25" customHeight="1">
      <c r="D277" s="54"/>
      <c r="E277" s="44"/>
    </row>
    <row r="278" spans="4:5" ht="14.25" customHeight="1">
      <c r="D278" s="54"/>
      <c r="E278" s="44"/>
    </row>
    <row r="279" spans="4:5" ht="14.25" customHeight="1">
      <c r="D279" s="54"/>
      <c r="E279" s="44"/>
    </row>
    <row r="280" spans="4:5" ht="14.25" customHeight="1">
      <c r="D280" s="54"/>
      <c r="E280" s="44"/>
    </row>
    <row r="281" spans="4:5" ht="14.25" customHeight="1">
      <c r="D281" s="54"/>
      <c r="E281" s="44"/>
    </row>
    <row r="282" spans="4:5" ht="14.25" customHeight="1">
      <c r="D282" s="54"/>
      <c r="E282" s="44"/>
    </row>
    <row r="283" spans="4:5" ht="14.25" customHeight="1">
      <c r="D283" s="54"/>
      <c r="E283" s="44"/>
    </row>
    <row r="284" spans="4:5" ht="14.25" customHeight="1">
      <c r="D284" s="54"/>
      <c r="E284" s="44"/>
    </row>
    <row r="285" spans="4:5" ht="14.25" customHeight="1">
      <c r="D285" s="54"/>
      <c r="E285" s="44"/>
    </row>
    <row r="286" spans="4:5" ht="14.25" customHeight="1">
      <c r="D286" s="54"/>
      <c r="E286" s="44"/>
    </row>
    <row r="287" spans="4:5" ht="14.25" customHeight="1">
      <c r="D287" s="54"/>
      <c r="E287" s="44"/>
    </row>
    <row r="288" spans="4:5" ht="14.25" customHeight="1">
      <c r="D288" s="54"/>
      <c r="E288" s="44"/>
    </row>
    <row r="289" spans="4:5" ht="14.25" customHeight="1">
      <c r="D289" s="54"/>
      <c r="E289" s="44"/>
    </row>
    <row r="290" spans="4:5" ht="14.25" customHeight="1">
      <c r="D290" s="54"/>
      <c r="E290" s="44"/>
    </row>
    <row r="291" spans="4:5" ht="14.25" customHeight="1">
      <c r="D291" s="54"/>
      <c r="E291" s="44"/>
    </row>
    <row r="292" spans="4:5" ht="14.25" customHeight="1">
      <c r="D292" s="54"/>
      <c r="E292" s="44"/>
    </row>
    <row r="293" spans="4:5" ht="14.25" customHeight="1">
      <c r="D293" s="54"/>
      <c r="E293" s="44"/>
    </row>
    <row r="294" spans="4:5" ht="14.25" customHeight="1">
      <c r="D294" s="54"/>
      <c r="E294" s="44"/>
    </row>
    <row r="295" spans="4:5" ht="14.25" customHeight="1">
      <c r="D295" s="54"/>
      <c r="E295" s="44"/>
    </row>
    <row r="296" spans="4:5" ht="14.25" customHeight="1">
      <c r="D296" s="54"/>
      <c r="E296" s="44"/>
    </row>
    <row r="297" spans="4:5" ht="14.25" customHeight="1">
      <c r="D297" s="54"/>
      <c r="E297" s="44"/>
    </row>
    <row r="298" spans="4:5" ht="14.25" customHeight="1">
      <c r="D298" s="54"/>
      <c r="E298" s="44"/>
    </row>
    <row r="299" spans="4:5" ht="14.25" customHeight="1">
      <c r="D299" s="54"/>
      <c r="E299" s="44"/>
    </row>
    <row r="300" spans="4:5" ht="14.25" customHeight="1">
      <c r="D300" s="54"/>
      <c r="E300" s="44"/>
    </row>
    <row r="301" spans="4:5" ht="14.25" customHeight="1">
      <c r="D301" s="54"/>
      <c r="E301" s="44"/>
    </row>
    <row r="302" spans="4:5" ht="14.25" customHeight="1">
      <c r="D302" s="54"/>
      <c r="E302" s="44"/>
    </row>
    <row r="303" spans="4:5" ht="14.25" customHeight="1">
      <c r="D303" s="54"/>
      <c r="E303" s="44"/>
    </row>
    <row r="304" spans="4:5" ht="14.25" customHeight="1">
      <c r="D304" s="54"/>
      <c r="E304" s="44"/>
    </row>
    <row r="305" spans="4:5" ht="14.25" customHeight="1">
      <c r="D305" s="54"/>
      <c r="E305" s="44"/>
    </row>
    <row r="306" spans="4:5" ht="14.25" customHeight="1">
      <c r="D306" s="54"/>
      <c r="E306" s="44"/>
    </row>
    <row r="307" spans="4:5" ht="14.25" customHeight="1">
      <c r="D307" s="54"/>
      <c r="E307" s="44"/>
    </row>
    <row r="308" spans="4:5" ht="14.25" customHeight="1">
      <c r="D308" s="54"/>
      <c r="E308" s="44"/>
    </row>
    <row r="309" spans="4:5" ht="14.25" customHeight="1">
      <c r="D309" s="54"/>
      <c r="E309" s="44"/>
    </row>
    <row r="310" spans="4:5" ht="14.25" customHeight="1">
      <c r="D310" s="54"/>
      <c r="E310" s="44"/>
    </row>
    <row r="311" spans="4:5" ht="14.25" customHeight="1">
      <c r="D311" s="54"/>
      <c r="E311" s="44"/>
    </row>
    <row r="312" spans="4:5" ht="14.25" customHeight="1">
      <c r="D312" s="54"/>
      <c r="E312" s="44"/>
    </row>
    <row r="313" spans="4:5" ht="14.25" customHeight="1">
      <c r="D313" s="54"/>
      <c r="E313" s="44"/>
    </row>
    <row r="314" spans="4:5" ht="14.25" customHeight="1">
      <c r="D314" s="54"/>
      <c r="E314" s="44"/>
    </row>
    <row r="315" spans="4:5" ht="14.25" customHeight="1">
      <c r="D315" s="54"/>
      <c r="E315" s="44"/>
    </row>
    <row r="316" spans="4:5" ht="14.25" customHeight="1">
      <c r="D316" s="54"/>
      <c r="E316" s="44"/>
    </row>
    <row r="317" spans="4:5" ht="14.25" customHeight="1">
      <c r="D317" s="54"/>
      <c r="E317" s="44"/>
    </row>
    <row r="318" spans="4:5" ht="14.25" customHeight="1">
      <c r="D318" s="54"/>
      <c r="E318" s="44"/>
    </row>
    <row r="319" spans="4:5" ht="14.25" customHeight="1">
      <c r="D319" s="54"/>
      <c r="E319" s="44"/>
    </row>
    <row r="320" spans="4:5" ht="14.25" customHeight="1">
      <c r="D320" s="54"/>
      <c r="E320" s="44"/>
    </row>
    <row r="321" spans="4:5" ht="14.25" customHeight="1">
      <c r="D321" s="54"/>
      <c r="E321" s="44"/>
    </row>
    <row r="322" spans="4:5" ht="14.25" customHeight="1">
      <c r="D322" s="54"/>
      <c r="E322" s="44"/>
    </row>
    <row r="323" spans="4:5" ht="14.25" customHeight="1">
      <c r="D323" s="54"/>
      <c r="E323" s="44"/>
    </row>
    <row r="324" spans="4:5" ht="14.25" customHeight="1">
      <c r="D324" s="54"/>
      <c r="E324" s="44"/>
    </row>
    <row r="325" spans="4:5" ht="14.25" customHeight="1">
      <c r="D325" s="54"/>
      <c r="E325" s="44"/>
    </row>
    <row r="326" spans="4:5" ht="14.25" customHeight="1">
      <c r="D326" s="54"/>
      <c r="E326" s="44"/>
    </row>
    <row r="327" spans="4:5" ht="14.25" customHeight="1">
      <c r="D327" s="54"/>
      <c r="E327" s="44"/>
    </row>
    <row r="328" spans="4:5" ht="14.25" customHeight="1">
      <c r="D328" s="54"/>
      <c r="E328" s="44"/>
    </row>
    <row r="329" spans="4:5" ht="14.25" customHeight="1">
      <c r="D329" s="54"/>
      <c r="E329" s="44"/>
    </row>
    <row r="330" spans="4:5" ht="14.25" customHeight="1">
      <c r="D330" s="54"/>
      <c r="E330" s="44"/>
    </row>
    <row r="331" spans="4:5" ht="14.25" customHeight="1">
      <c r="D331" s="54"/>
      <c r="E331" s="44"/>
    </row>
    <row r="332" spans="4:5" ht="14.25" customHeight="1">
      <c r="D332" s="54"/>
      <c r="E332" s="44"/>
    </row>
    <row r="333" spans="4:5" ht="14.25" customHeight="1">
      <c r="D333" s="54"/>
      <c r="E333" s="44"/>
    </row>
    <row r="334" spans="4:5" ht="14.25" customHeight="1">
      <c r="D334" s="54"/>
      <c r="E334" s="44"/>
    </row>
    <row r="335" spans="4:5" ht="14.25" customHeight="1">
      <c r="D335" s="54"/>
      <c r="E335" s="44"/>
    </row>
    <row r="336" spans="4:5" ht="14.25" customHeight="1">
      <c r="D336" s="54"/>
      <c r="E336" s="44"/>
    </row>
    <row r="337" spans="4:5" ht="14.25" customHeight="1">
      <c r="D337" s="54"/>
      <c r="E337" s="44"/>
    </row>
    <row r="338" spans="4:5" ht="14.25" customHeight="1">
      <c r="D338" s="54"/>
      <c r="E338" s="44"/>
    </row>
    <row r="339" spans="4:5" ht="14.25" customHeight="1">
      <c r="D339" s="54"/>
      <c r="E339" s="44"/>
    </row>
    <row r="340" spans="4:5" ht="14.25" customHeight="1">
      <c r="D340" s="54"/>
      <c r="E340" s="44"/>
    </row>
    <row r="341" spans="4:5" ht="14.25" customHeight="1">
      <c r="D341" s="54"/>
      <c r="E341" s="44"/>
    </row>
    <row r="342" spans="4:5" ht="14.25" customHeight="1">
      <c r="D342" s="54"/>
      <c r="E342" s="44"/>
    </row>
    <row r="343" spans="4:5" ht="14.25" customHeight="1">
      <c r="D343" s="54"/>
      <c r="E343" s="44"/>
    </row>
    <row r="344" spans="4:5" ht="14.25" customHeight="1">
      <c r="D344" s="54"/>
      <c r="E344" s="44"/>
    </row>
    <row r="345" spans="4:5" ht="14.25" customHeight="1">
      <c r="D345" s="54"/>
      <c r="E345" s="44"/>
    </row>
    <row r="346" spans="4:5" ht="14.25" customHeight="1">
      <c r="D346" s="54"/>
      <c r="E346" s="44"/>
    </row>
    <row r="347" spans="4:5" ht="14.25" customHeight="1">
      <c r="D347" s="54"/>
      <c r="E347" s="44"/>
    </row>
    <row r="348" spans="4:5" ht="14.25" customHeight="1">
      <c r="D348" s="54"/>
      <c r="E348" s="44"/>
    </row>
    <row r="349" spans="4:5" ht="14.25" customHeight="1">
      <c r="D349" s="54"/>
      <c r="E349" s="44"/>
    </row>
    <row r="350" spans="4:5" ht="14.25" customHeight="1">
      <c r="D350" s="54"/>
      <c r="E350" s="44"/>
    </row>
    <row r="351" spans="4:5" ht="14.25" customHeight="1">
      <c r="D351" s="54"/>
      <c r="E351" s="44"/>
    </row>
    <row r="352" spans="4:5" ht="14.25" customHeight="1">
      <c r="D352" s="54"/>
      <c r="E352" s="44"/>
    </row>
    <row r="353" spans="4:5" ht="14.25" customHeight="1">
      <c r="D353" s="54"/>
      <c r="E353" s="44"/>
    </row>
    <row r="354" spans="4:5" ht="14.25" customHeight="1">
      <c r="D354" s="54"/>
      <c r="E354" s="44"/>
    </row>
    <row r="355" spans="4:5" ht="14.25" customHeight="1">
      <c r="D355" s="54"/>
      <c r="E355" s="44"/>
    </row>
    <row r="356" spans="4:5" ht="14.25" customHeight="1">
      <c r="D356" s="54"/>
      <c r="E356" s="44"/>
    </row>
    <row r="357" spans="4:5" ht="14.25" customHeight="1">
      <c r="D357" s="54"/>
      <c r="E357" s="44"/>
    </row>
    <row r="358" spans="4:5" ht="14.25" customHeight="1">
      <c r="D358" s="54"/>
      <c r="E358" s="44"/>
    </row>
    <row r="359" spans="4:5" ht="14.25" customHeight="1">
      <c r="D359" s="54"/>
      <c r="E359" s="44"/>
    </row>
    <row r="360" spans="4:5" ht="14.25" customHeight="1">
      <c r="D360" s="54"/>
      <c r="E360" s="44"/>
    </row>
    <row r="361" spans="4:5" ht="14.25" customHeight="1">
      <c r="D361" s="54"/>
      <c r="E361" s="44"/>
    </row>
    <row r="362" spans="4:5" ht="14.25" customHeight="1">
      <c r="D362" s="54"/>
      <c r="E362" s="44"/>
    </row>
    <row r="363" spans="4:5" ht="14.25" customHeight="1">
      <c r="D363" s="54"/>
      <c r="E363" s="44"/>
    </row>
    <row r="364" spans="4:5" ht="14.25" customHeight="1">
      <c r="D364" s="54"/>
      <c r="E364" s="44"/>
    </row>
    <row r="365" spans="4:5" ht="14.25" customHeight="1">
      <c r="D365" s="54"/>
      <c r="E365" s="44"/>
    </row>
    <row r="366" spans="4:5" ht="14.25" customHeight="1">
      <c r="D366" s="54"/>
      <c r="E366" s="44"/>
    </row>
    <row r="367" spans="4:5" ht="14.25" customHeight="1">
      <c r="D367" s="54"/>
      <c r="E367" s="44"/>
    </row>
    <row r="368" spans="4:5" ht="14.25" customHeight="1">
      <c r="D368" s="54"/>
      <c r="E368" s="44"/>
    </row>
    <row r="369" spans="4:5" ht="14.25" customHeight="1">
      <c r="D369" s="54"/>
      <c r="E369" s="44"/>
    </row>
    <row r="370" spans="4:5" ht="14.25" customHeight="1">
      <c r="D370" s="54"/>
      <c r="E370" s="44"/>
    </row>
    <row r="371" spans="4:5" ht="14.25" customHeight="1">
      <c r="D371" s="54"/>
      <c r="E371" s="44"/>
    </row>
    <row r="372" spans="4:5" ht="14.25" customHeight="1">
      <c r="D372" s="54"/>
      <c r="E372" s="44"/>
    </row>
    <row r="373" spans="4:5" ht="14.25" customHeight="1">
      <c r="D373" s="54"/>
      <c r="E373" s="44"/>
    </row>
    <row r="374" spans="4:5" ht="14.25" customHeight="1">
      <c r="D374" s="54"/>
      <c r="E374" s="44"/>
    </row>
    <row r="375" spans="4:5" ht="14.25" customHeight="1">
      <c r="D375" s="54"/>
      <c r="E375" s="44"/>
    </row>
    <row r="376" spans="4:5" ht="14.25" customHeight="1">
      <c r="D376" s="54"/>
      <c r="E376" s="44"/>
    </row>
    <row r="377" spans="4:5" ht="14.25" customHeight="1">
      <c r="D377" s="54"/>
      <c r="E377" s="44"/>
    </row>
    <row r="378" spans="4:5" ht="14.25" customHeight="1">
      <c r="D378" s="54"/>
      <c r="E378" s="44"/>
    </row>
    <row r="379" spans="4:5" ht="14.25" customHeight="1">
      <c r="D379" s="54"/>
      <c r="E379" s="44"/>
    </row>
    <row r="380" spans="4:5" ht="14.25" customHeight="1">
      <c r="D380" s="54"/>
      <c r="E380" s="44"/>
    </row>
    <row r="381" spans="4:5" ht="14.25" customHeight="1">
      <c r="D381" s="54"/>
      <c r="E381" s="44"/>
    </row>
    <row r="382" spans="4:5" ht="14.25" customHeight="1">
      <c r="D382" s="54"/>
      <c r="E382" s="44"/>
    </row>
    <row r="383" spans="4:5" ht="14.25" customHeight="1">
      <c r="D383" s="54"/>
      <c r="E383" s="44"/>
    </row>
    <row r="384" spans="4:5" ht="14.25" customHeight="1">
      <c r="D384" s="54"/>
      <c r="E384" s="44"/>
    </row>
    <row r="385" spans="4:5" ht="14.25" customHeight="1">
      <c r="D385" s="54"/>
      <c r="E385" s="44"/>
    </row>
    <row r="386" spans="4:5" ht="14.25" customHeight="1">
      <c r="D386" s="54"/>
      <c r="E386" s="44"/>
    </row>
    <row r="387" spans="4:5" ht="14.25" customHeight="1">
      <c r="D387" s="54"/>
      <c r="E387" s="44"/>
    </row>
    <row r="388" spans="4:5" ht="14.25" customHeight="1">
      <c r="D388" s="54"/>
      <c r="E388" s="44"/>
    </row>
    <row r="389" spans="4:5" ht="14.25" customHeight="1">
      <c r="D389" s="54"/>
      <c r="E389" s="44"/>
    </row>
    <row r="390" spans="4:5" ht="14.25" customHeight="1">
      <c r="D390" s="54"/>
      <c r="E390" s="44"/>
    </row>
    <row r="391" spans="4:5" ht="14.25" customHeight="1">
      <c r="D391" s="54"/>
      <c r="E391" s="44"/>
    </row>
    <row r="392" spans="4:5" ht="14.25" customHeight="1">
      <c r="D392" s="54"/>
      <c r="E392" s="44"/>
    </row>
    <row r="393" spans="4:5" ht="14.25" customHeight="1">
      <c r="D393" s="54"/>
      <c r="E393" s="44"/>
    </row>
    <row r="394" spans="4:5" ht="14.25" customHeight="1">
      <c r="D394" s="54"/>
      <c r="E394" s="44"/>
    </row>
    <row r="395" spans="4:5" ht="14.25" customHeight="1">
      <c r="D395" s="54"/>
      <c r="E395" s="44"/>
    </row>
    <row r="396" spans="4:5" ht="14.25" customHeight="1">
      <c r="D396" s="54"/>
      <c r="E396" s="44"/>
    </row>
    <row r="397" spans="4:5" ht="14.25" customHeight="1">
      <c r="D397" s="54"/>
      <c r="E397" s="44"/>
    </row>
    <row r="398" spans="4:5" ht="14.25" customHeight="1">
      <c r="D398" s="54"/>
      <c r="E398" s="44"/>
    </row>
    <row r="399" spans="4:5" ht="14.25" customHeight="1">
      <c r="D399" s="54"/>
      <c r="E399" s="44"/>
    </row>
    <row r="400" spans="4:5" ht="14.25" customHeight="1">
      <c r="D400" s="54"/>
      <c r="E400" s="44"/>
    </row>
    <row r="401" spans="4:5" ht="14.25" customHeight="1">
      <c r="D401" s="54"/>
      <c r="E401" s="44"/>
    </row>
    <row r="402" spans="4:5" ht="14.25" customHeight="1">
      <c r="D402" s="54"/>
      <c r="E402" s="44"/>
    </row>
    <row r="403" spans="4:5" ht="14.25" customHeight="1">
      <c r="D403" s="54"/>
      <c r="E403" s="44"/>
    </row>
    <row r="404" spans="4:5" ht="14.25" customHeight="1">
      <c r="D404" s="54"/>
      <c r="E404" s="44"/>
    </row>
    <row r="405" spans="4:5" ht="15.75" customHeight="1"/>
    <row r="406" spans="4:5" ht="15.75" customHeight="1"/>
    <row r="407" spans="4:5" ht="15.75" customHeight="1"/>
    <row r="408" spans="4:5" ht="15.75" customHeight="1"/>
    <row r="409" spans="4:5" ht="15.75" customHeight="1"/>
    <row r="410" spans="4:5" ht="15.75" customHeight="1"/>
    <row r="411" spans="4:5" ht="15.75" customHeight="1"/>
    <row r="412" spans="4:5" ht="15.75" customHeight="1"/>
    <row r="413" spans="4:5" ht="15.75" customHeight="1"/>
    <row r="414" spans="4:5" ht="15.75" customHeight="1"/>
    <row r="415" spans="4:5" ht="15.75" customHeight="1"/>
    <row r="416" spans="4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</sheetData>
  <sortState xmlns:xlrd2="http://schemas.microsoft.com/office/spreadsheetml/2017/richdata2" ref="A30:L43">
    <sortCondition ref="C30:C43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82"/>
  <sheetViews>
    <sheetView workbookViewId="0">
      <pane ySplit="2" topLeftCell="A29" activePane="bottomLeft" state="frozen"/>
      <selection pane="bottomLeft" activeCell="N26" sqref="N26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style="150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style="150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88" t="s">
        <v>713</v>
      </c>
      <c r="C1" s="88"/>
      <c r="D1" s="89"/>
      <c r="E1" s="89"/>
      <c r="F1" s="88"/>
      <c r="G1" s="88"/>
      <c r="H1" s="88"/>
      <c r="I1" s="88"/>
      <c r="J1" s="88"/>
      <c r="K1" s="90"/>
      <c r="L1" s="89"/>
      <c r="M1" s="89"/>
      <c r="P1" s="81"/>
      <c r="Q1" s="81"/>
      <c r="R1" s="81"/>
      <c r="S1" s="81"/>
      <c r="T1" s="81"/>
      <c r="U1" s="81"/>
      <c r="V1" s="81"/>
      <c r="W1" s="81"/>
    </row>
    <row r="2" spans="1:26" ht="14.25" customHeight="1">
      <c r="A2" s="65"/>
      <c r="B2" s="65"/>
      <c r="C2" s="65" t="s">
        <v>674</v>
      </c>
      <c r="D2" s="66" t="s">
        <v>676</v>
      </c>
      <c r="E2" s="66" t="s">
        <v>677</v>
      </c>
      <c r="F2" s="65" t="s">
        <v>684</v>
      </c>
      <c r="G2" s="65" t="s">
        <v>3</v>
      </c>
      <c r="H2" s="65" t="s">
        <v>678</v>
      </c>
      <c r="I2" s="65" t="s">
        <v>2</v>
      </c>
      <c r="J2" s="65" t="s">
        <v>5</v>
      </c>
      <c r="K2" s="67" t="s">
        <v>675</v>
      </c>
      <c r="L2" s="66" t="s">
        <v>679</v>
      </c>
      <c r="M2" s="66" t="s">
        <v>680</v>
      </c>
      <c r="N2" s="65" t="s">
        <v>685</v>
      </c>
      <c r="O2" s="48"/>
      <c r="P2" s="68" t="s">
        <v>686</v>
      </c>
      <c r="Q2" s="68" t="s">
        <v>684</v>
      </c>
      <c r="R2" s="68" t="s">
        <v>687</v>
      </c>
      <c r="S2" s="68" t="s">
        <v>684</v>
      </c>
      <c r="T2" s="68" t="s">
        <v>688</v>
      </c>
      <c r="U2" s="68" t="s">
        <v>684</v>
      </c>
      <c r="V2" s="68" t="s">
        <v>689</v>
      </c>
      <c r="W2" s="68" t="s">
        <v>684</v>
      </c>
      <c r="X2" s="48"/>
      <c r="Y2" s="48"/>
      <c r="Z2" s="48"/>
    </row>
    <row r="3" spans="1:26" ht="14.25" customHeight="1">
      <c r="A3" s="69"/>
      <c r="B3" s="155"/>
      <c r="C3" s="93"/>
      <c r="D3" s="93"/>
      <c r="E3" s="77"/>
      <c r="F3" s="12"/>
      <c r="G3" s="12"/>
      <c r="H3" s="12"/>
      <c r="I3" s="12"/>
      <c r="J3" s="12"/>
      <c r="K3" s="141"/>
      <c r="L3" s="77"/>
      <c r="M3" s="77"/>
      <c r="N3" s="143"/>
      <c r="O3" s="157"/>
      <c r="P3" s="74"/>
      <c r="Q3" s="74" t="e">
        <f>+VLOOKUP(P3,Participants!$A$1:$F$651,2,FALSE)</f>
        <v>#N/A</v>
      </c>
      <c r="R3" s="74"/>
      <c r="S3" s="74" t="e">
        <f>+VLOOKUP(R3,Participants!$A$1:$F$651,2,FALSE)</f>
        <v>#N/A</v>
      </c>
      <c r="T3" s="74"/>
      <c r="U3" s="74" t="e">
        <f>+VLOOKUP(T3,Participants!$A$1:$F$651,2,FALSE)</f>
        <v>#N/A</v>
      </c>
      <c r="V3" s="74"/>
      <c r="W3" s="74" t="e">
        <f>+VLOOKUP(V3,Participants!$A$1:$F$651,2,FALSE)</f>
        <v>#N/A</v>
      </c>
    </row>
    <row r="4" spans="1:26" ht="14.25" customHeight="1">
      <c r="A4" s="69"/>
      <c r="B4" s="175" t="s">
        <v>714</v>
      </c>
      <c r="C4" s="176">
        <v>3</v>
      </c>
      <c r="D4" s="176">
        <v>3</v>
      </c>
      <c r="E4" s="177">
        <v>737</v>
      </c>
      <c r="F4" s="178" t="str">
        <f>+VLOOKUP(E4,Participants!$A$1:$F$798,2,FALSE)</f>
        <v>Thomas Baier</v>
      </c>
      <c r="G4" s="178" t="str">
        <f>+VLOOKUP(E4,Participants!$A$1:$F$798,4,FALSE)</f>
        <v>KIL</v>
      </c>
      <c r="H4" s="178" t="str">
        <f>+VLOOKUP(E4,Participants!$A$1:$F$798,5,FALSE)</f>
        <v>M</v>
      </c>
      <c r="I4" s="178">
        <f>+VLOOKUP(E4,Participants!$A$1:$F$798,3,FALSE)</f>
        <v>6</v>
      </c>
      <c r="J4" s="178" t="str">
        <f>+VLOOKUP(E4,Participants!$A$1:$G$798,7,FALSE)</f>
        <v>JV BOYS</v>
      </c>
      <c r="K4" s="179" t="s">
        <v>873</v>
      </c>
      <c r="L4" s="177">
        <v>1</v>
      </c>
      <c r="M4" s="177">
        <v>10</v>
      </c>
      <c r="N4" s="180" t="str">
        <f t="shared" ref="N4:N9" si="0">+J4</f>
        <v>JV BOYS</v>
      </c>
      <c r="O4" s="180"/>
      <c r="P4" s="74"/>
      <c r="Q4" s="74" t="e">
        <f>+VLOOKUP(P4,Participants!$A$1:$F$651,2,FALSE)</f>
        <v>#N/A</v>
      </c>
      <c r="R4" s="74"/>
      <c r="S4" s="74" t="e">
        <f>+VLOOKUP(R4,Participants!$A$1:$F$651,2,FALSE)</f>
        <v>#N/A</v>
      </c>
      <c r="T4" s="74"/>
      <c r="U4" s="74" t="e">
        <f>+VLOOKUP(T4,Participants!$A$1:$F$651,2,FALSE)</f>
        <v>#N/A</v>
      </c>
      <c r="V4" s="74"/>
      <c r="W4" s="74" t="e">
        <f>+VLOOKUP(V4,Participants!$A$1:$F$651,2,FALSE)</f>
        <v>#N/A</v>
      </c>
    </row>
    <row r="5" spans="1:26" ht="14.25" customHeight="1">
      <c r="A5" s="69"/>
      <c r="B5" s="175" t="s">
        <v>714</v>
      </c>
      <c r="C5" s="176">
        <v>3</v>
      </c>
      <c r="D5" s="176">
        <v>4</v>
      </c>
      <c r="E5" s="177">
        <v>854</v>
      </c>
      <c r="F5" s="178" t="str">
        <f>+VLOOKUP(E5,Participants!$A$1:$F$798,2,FALSE)</f>
        <v>Dylan Sparacino</v>
      </c>
      <c r="G5" s="178" t="str">
        <f>+VLOOKUP(E5,Participants!$A$1:$F$798,4,FALSE)</f>
        <v>GRE</v>
      </c>
      <c r="H5" s="178" t="str">
        <f>+VLOOKUP(E5,Participants!$A$1:$F$798,5,FALSE)</f>
        <v>M</v>
      </c>
      <c r="I5" s="178">
        <f>+VLOOKUP(E5,Participants!$A$1:$F$798,3,FALSE)</f>
        <v>5</v>
      </c>
      <c r="J5" s="178" t="str">
        <f>+VLOOKUP(E5,Participants!$A$1:$G$798,7,FALSE)</f>
        <v>JV BOYS</v>
      </c>
      <c r="K5" s="179" t="s">
        <v>874</v>
      </c>
      <c r="L5" s="177">
        <v>2</v>
      </c>
      <c r="M5" s="177">
        <v>8</v>
      </c>
      <c r="N5" s="180" t="str">
        <f t="shared" si="0"/>
        <v>JV BOYS</v>
      </c>
      <c r="O5" s="180"/>
      <c r="P5" s="74"/>
      <c r="Q5" s="74" t="e">
        <f>+VLOOKUP(P5,Participants!$A$1:$F$651,2,FALSE)</f>
        <v>#N/A</v>
      </c>
      <c r="R5" s="74"/>
      <c r="S5" s="74" t="e">
        <f>+VLOOKUP(R5,Participants!$A$1:$F$651,2,FALSE)</f>
        <v>#N/A</v>
      </c>
      <c r="T5" s="74"/>
      <c r="U5" s="74" t="e">
        <f>+VLOOKUP(T5,Participants!$A$1:$F$651,2,FALSE)</f>
        <v>#N/A</v>
      </c>
      <c r="V5" s="74"/>
      <c r="W5" s="74" t="e">
        <f>+VLOOKUP(V5,Participants!$A$1:$F$651,2,FALSE)</f>
        <v>#N/A</v>
      </c>
    </row>
    <row r="6" spans="1:26" ht="14.25" customHeight="1">
      <c r="A6" s="69"/>
      <c r="B6" s="175" t="s">
        <v>714</v>
      </c>
      <c r="C6" s="176">
        <v>3</v>
      </c>
      <c r="D6" s="176">
        <v>1</v>
      </c>
      <c r="E6" s="177">
        <v>1361</v>
      </c>
      <c r="F6" s="178" t="str">
        <f>+VLOOKUP(E6,Participants!$A$1:$F$798,2,FALSE)</f>
        <v>Carter Trout</v>
      </c>
      <c r="G6" s="178" t="str">
        <f>+VLOOKUP(E6,Participants!$A$1:$F$798,4,FALSE)</f>
        <v>BFS</v>
      </c>
      <c r="H6" s="178" t="str">
        <f>+VLOOKUP(E6,Participants!$A$1:$F$798,5,FALSE)</f>
        <v>M</v>
      </c>
      <c r="I6" s="178">
        <f>+VLOOKUP(E6,Participants!$A$1:$F$798,3,FALSE)</f>
        <v>6</v>
      </c>
      <c r="J6" s="178" t="str">
        <f>+VLOOKUP(E6,Participants!$A$1:$G$798,7,FALSE)</f>
        <v>JV BOYS</v>
      </c>
      <c r="K6" s="179" t="s">
        <v>875</v>
      </c>
      <c r="L6" s="177">
        <v>3</v>
      </c>
      <c r="M6" s="177">
        <v>6</v>
      </c>
      <c r="N6" s="180" t="str">
        <f t="shared" si="0"/>
        <v>JV BOYS</v>
      </c>
      <c r="O6" s="180"/>
      <c r="P6" s="74"/>
      <c r="Q6" s="74" t="e">
        <f>+VLOOKUP(P6,Participants!$A$1:$F$651,2,FALSE)</f>
        <v>#N/A</v>
      </c>
      <c r="R6" s="74"/>
      <c r="S6" s="74" t="e">
        <f>+VLOOKUP(R6,Participants!$A$1:$F$651,2,FALSE)</f>
        <v>#N/A</v>
      </c>
      <c r="T6" s="74"/>
      <c r="U6" s="74" t="e">
        <f>+VLOOKUP(T6,Participants!$A$1:$F$651,2,FALSE)</f>
        <v>#N/A</v>
      </c>
      <c r="V6" s="74"/>
      <c r="W6" s="74" t="e">
        <f>+VLOOKUP(V6,Participants!$A$1:$F$651,2,FALSE)</f>
        <v>#N/A</v>
      </c>
    </row>
    <row r="7" spans="1:26" ht="14.25" customHeight="1">
      <c r="A7" s="69"/>
      <c r="B7" s="175" t="s">
        <v>714</v>
      </c>
      <c r="C7" s="176">
        <v>3</v>
      </c>
      <c r="D7" s="176">
        <v>2</v>
      </c>
      <c r="E7" s="177">
        <v>899</v>
      </c>
      <c r="F7" s="178" t="str">
        <f>+VLOOKUP(E7,Participants!$A$1:$F$798,2,FALSE)</f>
        <v>Nicholas Rohrdanz</v>
      </c>
      <c r="G7" s="178" t="str">
        <f>+VLOOKUP(E7,Participants!$A$1:$F$798,4,FALSE)</f>
        <v>AGS</v>
      </c>
      <c r="H7" s="178" t="str">
        <f>+VLOOKUP(E7,Participants!$A$1:$F$798,5,FALSE)</f>
        <v>M</v>
      </c>
      <c r="I7" s="178">
        <f>+VLOOKUP(E7,Participants!$A$1:$F$798,3,FALSE)</f>
        <v>5</v>
      </c>
      <c r="J7" s="178" t="str">
        <f>+VLOOKUP(E7,Participants!$A$1:$G$798,7,FALSE)</f>
        <v>JV BOYS</v>
      </c>
      <c r="K7" s="179" t="s">
        <v>876</v>
      </c>
      <c r="L7" s="177">
        <v>4</v>
      </c>
      <c r="M7" s="177">
        <v>5</v>
      </c>
      <c r="N7" s="180" t="str">
        <f t="shared" si="0"/>
        <v>JV BOYS</v>
      </c>
      <c r="O7" s="180"/>
      <c r="P7" s="74"/>
      <c r="Q7" s="74" t="e">
        <f>+VLOOKUP(P7,Participants!$A$1:$F$651,2,FALSE)</f>
        <v>#N/A</v>
      </c>
      <c r="R7" s="74"/>
      <c r="S7" s="74" t="e">
        <f>+VLOOKUP(R7,Participants!$A$1:$F$651,2,FALSE)</f>
        <v>#N/A</v>
      </c>
      <c r="T7" s="74"/>
      <c r="U7" s="74" t="e">
        <f>+VLOOKUP(T7,Participants!$A$1:$F$651,2,FALSE)</f>
        <v>#N/A</v>
      </c>
      <c r="V7" s="74"/>
      <c r="W7" s="74" t="e">
        <f>+VLOOKUP(V7,Participants!$A$1:$F$651,2,FALSE)</f>
        <v>#N/A</v>
      </c>
    </row>
    <row r="8" spans="1:26" ht="14.25" customHeight="1">
      <c r="A8" s="69"/>
      <c r="B8" s="175" t="s">
        <v>714</v>
      </c>
      <c r="C8" s="176">
        <v>3</v>
      </c>
      <c r="D8" s="176">
        <v>5</v>
      </c>
      <c r="E8" s="177">
        <v>1357</v>
      </c>
      <c r="F8" s="178" t="str">
        <f>+VLOOKUP(E8,Participants!$A$1:$F$798,2,FALSE)</f>
        <v>Isaiah Thomas</v>
      </c>
      <c r="G8" s="178" t="str">
        <f>+VLOOKUP(E8,Participants!$A$1:$F$798,4,FALSE)</f>
        <v>BFS</v>
      </c>
      <c r="H8" s="178" t="str">
        <f>+VLOOKUP(E8,Participants!$A$1:$F$798,5,FALSE)</f>
        <v>M</v>
      </c>
      <c r="I8" s="178">
        <f>+VLOOKUP(E8,Participants!$A$1:$F$798,3,FALSE)</f>
        <v>6</v>
      </c>
      <c r="J8" s="178" t="str">
        <f>+VLOOKUP(E8,Participants!$A$1:$G$798,7,FALSE)</f>
        <v>JV BOYS</v>
      </c>
      <c r="K8" s="179" t="s">
        <v>877</v>
      </c>
      <c r="L8" s="177">
        <v>5</v>
      </c>
      <c r="M8" s="177" t="s">
        <v>821</v>
      </c>
      <c r="N8" s="180" t="str">
        <f t="shared" si="0"/>
        <v>JV BOYS</v>
      </c>
      <c r="O8" s="180"/>
      <c r="P8" s="74"/>
      <c r="Q8" s="74" t="e">
        <f>+VLOOKUP(P8,Participants!$A$1:$F$651,2,FALSE)</f>
        <v>#N/A</v>
      </c>
      <c r="R8" s="74"/>
      <c r="S8" s="74" t="e">
        <f>+VLOOKUP(R8,Participants!$A$1:$F$651,2,FALSE)</f>
        <v>#N/A</v>
      </c>
      <c r="T8" s="74"/>
      <c r="U8" s="74" t="e">
        <f>+VLOOKUP(T8,Participants!$A$1:$F$651,2,FALSE)</f>
        <v>#N/A</v>
      </c>
      <c r="V8" s="74"/>
      <c r="W8" s="74" t="e">
        <f>+VLOOKUP(V8,Participants!$A$1:$F$651,2,FALSE)</f>
        <v>#N/A</v>
      </c>
    </row>
    <row r="9" spans="1:26" ht="14.25" customHeight="1">
      <c r="A9" s="69"/>
      <c r="B9" s="175" t="s">
        <v>714</v>
      </c>
      <c r="C9" s="176">
        <v>3</v>
      </c>
      <c r="D9" s="176">
        <v>6</v>
      </c>
      <c r="E9" s="177">
        <v>733</v>
      </c>
      <c r="F9" s="178" t="str">
        <f>+VLOOKUP(E9,Participants!$A$1:$F$798,2,FALSE)</f>
        <v>Michael Scaltz</v>
      </c>
      <c r="G9" s="178" t="str">
        <f>+VLOOKUP(E9,Participants!$A$1:$F$798,4,FALSE)</f>
        <v>KIL</v>
      </c>
      <c r="H9" s="178" t="str">
        <f>+VLOOKUP(E9,Participants!$A$1:$F$798,5,FALSE)</f>
        <v>M</v>
      </c>
      <c r="I9" s="178">
        <f>+VLOOKUP(E9,Participants!$A$1:$F$798,3,FALSE)</f>
        <v>5</v>
      </c>
      <c r="J9" s="178" t="str">
        <f>+VLOOKUP(E9,Participants!$A$1:$G$798,7,FALSE)</f>
        <v>JV BOYS</v>
      </c>
      <c r="K9" s="179" t="s">
        <v>878</v>
      </c>
      <c r="L9" s="177">
        <v>6</v>
      </c>
      <c r="M9" s="177" t="s">
        <v>821</v>
      </c>
      <c r="N9" s="180" t="str">
        <f t="shared" si="0"/>
        <v>JV BOYS</v>
      </c>
      <c r="O9" s="180"/>
      <c r="P9" s="74"/>
      <c r="Q9" s="74" t="e">
        <f>+VLOOKUP(P9,Participants!$A$1:$F$651,2,FALSE)</f>
        <v>#N/A</v>
      </c>
      <c r="R9" s="74"/>
      <c r="S9" s="74" t="e">
        <f>+VLOOKUP(R9,Participants!$A$1:$F$651,2,FALSE)</f>
        <v>#N/A</v>
      </c>
      <c r="T9" s="74"/>
      <c r="U9" s="74" t="e">
        <f>+VLOOKUP(T9,Participants!$A$1:$F$651,2,FALSE)</f>
        <v>#N/A</v>
      </c>
      <c r="V9" s="74"/>
      <c r="W9" s="74" t="e">
        <f>+VLOOKUP(V9,Participants!$A$1:$F$651,2,FALSE)</f>
        <v>#N/A</v>
      </c>
    </row>
    <row r="10" spans="1:26" ht="14.25" customHeight="1">
      <c r="A10" s="145"/>
      <c r="B10" s="158"/>
      <c r="C10" s="92"/>
      <c r="D10" s="92"/>
      <c r="E10" s="71"/>
      <c r="F10" s="51"/>
      <c r="G10" s="51"/>
      <c r="H10" s="51"/>
      <c r="I10" s="51"/>
      <c r="J10" s="51"/>
      <c r="K10" s="142"/>
      <c r="L10" s="71"/>
      <c r="M10" s="71"/>
      <c r="N10" s="145"/>
      <c r="O10" s="145"/>
      <c r="P10" s="74"/>
      <c r="Q10" s="74"/>
      <c r="R10" s="74"/>
      <c r="S10" s="74"/>
      <c r="T10" s="74"/>
      <c r="U10" s="74"/>
      <c r="V10" s="74"/>
      <c r="W10" s="74"/>
    </row>
    <row r="11" spans="1:26" ht="14.25" customHeight="1">
      <c r="A11" s="69"/>
      <c r="B11" s="155" t="s">
        <v>714</v>
      </c>
      <c r="C11" s="93">
        <v>2</v>
      </c>
      <c r="D11" s="93">
        <v>1</v>
      </c>
      <c r="E11" s="77">
        <v>1375</v>
      </c>
      <c r="F11" s="12" t="str">
        <f>+VLOOKUP(E11,Participants!$A$1:$F$798,2,FALSE)</f>
        <v>Alexandra Wagner</v>
      </c>
      <c r="G11" s="12" t="str">
        <f>+VLOOKUP(E11,Participants!$A$1:$F$798,4,FALSE)</f>
        <v>BFS</v>
      </c>
      <c r="H11" s="12" t="str">
        <f>+VLOOKUP(E11,Participants!$A$1:$F$798,5,FALSE)</f>
        <v>F</v>
      </c>
      <c r="I11" s="12">
        <f>+VLOOKUP(E11,Participants!$A$1:$F$798,3,FALSE)</f>
        <v>6</v>
      </c>
      <c r="J11" s="12" t="str">
        <f>+VLOOKUP(E11,Participants!$A$1:$G$798,7,FALSE)</f>
        <v>JV GIRLS</v>
      </c>
      <c r="K11" s="141" t="s">
        <v>865</v>
      </c>
      <c r="L11" s="77">
        <v>1</v>
      </c>
      <c r="M11" s="77">
        <v>10</v>
      </c>
      <c r="N11" s="143" t="str">
        <f t="shared" ref="N11:N22" si="1">+J11</f>
        <v>JV GIRLS</v>
      </c>
      <c r="O11" s="143"/>
      <c r="P11" s="74"/>
      <c r="Q11" s="74" t="e">
        <f>+VLOOKUP(P11,Participants!$A$1:$F$651,2,FALSE)</f>
        <v>#N/A</v>
      </c>
      <c r="R11" s="74"/>
      <c r="S11" s="74" t="e">
        <f>+VLOOKUP(R11,Participants!$A$1:$F$651,2,FALSE)</f>
        <v>#N/A</v>
      </c>
      <c r="T11" s="74"/>
      <c r="U11" s="74" t="e">
        <f>+VLOOKUP(T11,Participants!$A$1:$F$651,2,FALSE)</f>
        <v>#N/A</v>
      </c>
      <c r="V11" s="74"/>
      <c r="W11" s="74" t="e">
        <f>+VLOOKUP(V11,Participants!$A$1:$F$651,2,FALSE)</f>
        <v>#N/A</v>
      </c>
    </row>
    <row r="12" spans="1:26" ht="14.25" customHeight="1">
      <c r="B12" s="88" t="s">
        <v>714</v>
      </c>
      <c r="C12" s="93">
        <v>2</v>
      </c>
      <c r="D12" s="93">
        <v>6</v>
      </c>
      <c r="E12" s="77">
        <v>607</v>
      </c>
      <c r="F12" s="12" t="str">
        <f>+VLOOKUP(E12,Participants!$A$1:$F$798,2,FALSE)</f>
        <v>Cayden Ferguson</v>
      </c>
      <c r="G12" s="12" t="str">
        <f>+VLOOKUP(E12,Participants!$A$1:$F$798,4,FALSE)</f>
        <v>BTA</v>
      </c>
      <c r="H12" s="12" t="str">
        <f>+VLOOKUP(E12,Participants!$A$1:$F$798,5,FALSE)</f>
        <v>F</v>
      </c>
      <c r="I12" s="12">
        <f>+VLOOKUP(E12,Participants!$A$1:$F$798,3,FALSE)</f>
        <v>6</v>
      </c>
      <c r="J12" s="12" t="str">
        <f>+VLOOKUP(E12,Participants!$A$1:$G$798,7,FALSE)</f>
        <v>JV GIRLS</v>
      </c>
      <c r="K12" s="78" t="s">
        <v>866</v>
      </c>
      <c r="L12" s="77">
        <v>2</v>
      </c>
      <c r="M12" s="77">
        <v>8</v>
      </c>
      <c r="N12" s="7" t="str">
        <f t="shared" si="1"/>
        <v>JV GIRLS</v>
      </c>
      <c r="O12" s="7"/>
      <c r="P12" s="80"/>
      <c r="Q12" s="80" t="e">
        <f>+VLOOKUP(P12,Participants!$A$1:$F$651,2,FALSE)</f>
        <v>#N/A</v>
      </c>
      <c r="R12" s="80"/>
      <c r="S12" s="80" t="e">
        <f>+VLOOKUP(R12,Participants!$A$1:$F$651,2,FALSE)</f>
        <v>#N/A</v>
      </c>
      <c r="T12" s="80"/>
      <c r="U12" s="80" t="e">
        <f>+VLOOKUP(T12,Participants!$A$1:$F$651,2,FALSE)</f>
        <v>#N/A</v>
      </c>
      <c r="V12" s="80"/>
      <c r="W12" s="80" t="e">
        <f>+VLOOKUP(V12,Participants!$A$1:$F$651,2,FALSE)</f>
        <v>#N/A</v>
      </c>
    </row>
    <row r="13" spans="1:26" ht="14.25" customHeight="1">
      <c r="B13" s="88" t="s">
        <v>714</v>
      </c>
      <c r="C13" s="93">
        <v>2</v>
      </c>
      <c r="D13" s="93">
        <v>3</v>
      </c>
      <c r="E13" s="77">
        <v>741</v>
      </c>
      <c r="F13" s="12" t="str">
        <f>+VLOOKUP(E13,Participants!$A$1:$F$798,2,FALSE)</f>
        <v>Mia Liscinsky</v>
      </c>
      <c r="G13" s="12" t="str">
        <f>+VLOOKUP(E13,Participants!$A$1:$F$798,4,FALSE)</f>
        <v>KIL</v>
      </c>
      <c r="H13" s="12" t="str">
        <f>+VLOOKUP(E13,Participants!$A$1:$F$798,5,FALSE)</f>
        <v>F</v>
      </c>
      <c r="I13" s="12">
        <f>+VLOOKUP(E13,Participants!$A$1:$F$798,3,FALSE)</f>
        <v>6</v>
      </c>
      <c r="J13" s="12" t="str">
        <f>+VLOOKUP(E13,Participants!$A$1:$G$798,7,FALSE)</f>
        <v>JV GIRLS</v>
      </c>
      <c r="K13" s="78" t="s">
        <v>867</v>
      </c>
      <c r="L13" s="77">
        <v>3</v>
      </c>
      <c r="M13" s="77">
        <v>6</v>
      </c>
      <c r="N13" s="7" t="str">
        <f t="shared" si="1"/>
        <v>JV GIRLS</v>
      </c>
      <c r="P13" s="80"/>
      <c r="Q13" s="80" t="e">
        <f>+VLOOKUP(P13,Participants!$A$1:$F$651,2,FALSE)</f>
        <v>#N/A</v>
      </c>
      <c r="R13" s="80"/>
      <c r="S13" s="80" t="e">
        <f>+VLOOKUP(R13,Participants!$A$1:$F$651,2,FALSE)</f>
        <v>#N/A</v>
      </c>
      <c r="T13" s="80"/>
      <c r="U13" s="80" t="e">
        <f>+VLOOKUP(T13,Participants!$A$1:$F$651,2,FALSE)</f>
        <v>#N/A</v>
      </c>
      <c r="V13" s="80"/>
      <c r="W13" s="80" t="e">
        <f>+VLOOKUP(V13,Participants!$A$1:$F$651,2,FALSE)</f>
        <v>#N/A</v>
      </c>
    </row>
    <row r="14" spans="1:26" ht="14.25" customHeight="1">
      <c r="B14" s="156" t="s">
        <v>714</v>
      </c>
      <c r="C14" s="92">
        <v>1</v>
      </c>
      <c r="D14" s="92">
        <v>2</v>
      </c>
      <c r="E14" s="71">
        <v>1378</v>
      </c>
      <c r="F14" s="51" t="str">
        <f>+VLOOKUP(E14,Participants!$A$1:$F$798,2,FALSE)</f>
        <v>Morgan Kane</v>
      </c>
      <c r="G14" s="51" t="str">
        <f>+VLOOKUP(E14,Participants!$A$1:$F$798,4,FALSE)</f>
        <v>BFS</v>
      </c>
      <c r="H14" s="51" t="str">
        <f>+VLOOKUP(E14,Participants!$A$1:$F$798,5,FALSE)</f>
        <v>F</v>
      </c>
      <c r="I14" s="51">
        <f>+VLOOKUP(E14,Participants!$A$1:$F$798,3,FALSE)</f>
        <v>6</v>
      </c>
      <c r="J14" s="51" t="str">
        <f>+VLOOKUP(E14,Participants!$A$1:$G$798,7,FALSE)</f>
        <v>JV GIRLS</v>
      </c>
      <c r="K14" s="142" t="s">
        <v>861</v>
      </c>
      <c r="L14" s="71">
        <v>4</v>
      </c>
      <c r="M14" s="71" t="s">
        <v>821</v>
      </c>
      <c r="N14" s="144" t="str">
        <f t="shared" si="1"/>
        <v>JV GIRLS</v>
      </c>
      <c r="O14" s="144"/>
      <c r="P14" s="80"/>
      <c r="Q14" s="80" t="e">
        <f>+VLOOKUP(P14,Participants!$A$1:$F$651,2,FALSE)</f>
        <v>#N/A</v>
      </c>
      <c r="R14" s="80"/>
      <c r="S14" s="80" t="e">
        <f>+VLOOKUP(R14,Participants!$A$1:$F$651,2,FALSE)</f>
        <v>#N/A</v>
      </c>
      <c r="T14" s="80"/>
      <c r="U14" s="80" t="e">
        <f>+VLOOKUP(T14,Participants!$A$1:$F$651,2,FALSE)</f>
        <v>#N/A</v>
      </c>
      <c r="V14" s="80"/>
      <c r="W14" s="80" t="e">
        <f>+VLOOKUP(V14,Participants!$A$1:$F$651,2,FALSE)</f>
        <v>#N/A</v>
      </c>
    </row>
    <row r="15" spans="1:26" ht="14.25" customHeight="1">
      <c r="B15" s="88" t="s">
        <v>714</v>
      </c>
      <c r="C15" s="93">
        <v>2</v>
      </c>
      <c r="D15" s="93">
        <v>4</v>
      </c>
      <c r="E15" s="77">
        <v>888</v>
      </c>
      <c r="F15" s="12" t="str">
        <f>+VLOOKUP(E15,Participants!$A$1:$F$798,2,FALSE)</f>
        <v>Heidi Surlow</v>
      </c>
      <c r="G15" s="12" t="str">
        <f>+VLOOKUP(E15,Participants!$A$1:$F$798,4,FALSE)</f>
        <v>AGS</v>
      </c>
      <c r="H15" s="12" t="str">
        <f>+VLOOKUP(E15,Participants!$A$1:$F$798,5,FALSE)</f>
        <v>F</v>
      </c>
      <c r="I15" s="12">
        <f>+VLOOKUP(E15,Participants!$A$1:$F$798,3,FALSE)</f>
        <v>5</v>
      </c>
      <c r="J15" s="12" t="str">
        <f>+VLOOKUP(E15,Participants!$A$1:$G$798,7,FALSE)</f>
        <v>JV GIRLS</v>
      </c>
      <c r="K15" s="78" t="s">
        <v>868</v>
      </c>
      <c r="L15" s="77">
        <v>5</v>
      </c>
      <c r="M15" s="77">
        <v>5</v>
      </c>
      <c r="N15" s="7" t="str">
        <f t="shared" si="1"/>
        <v>JV GIRLS</v>
      </c>
      <c r="P15" s="80"/>
      <c r="Q15" s="80" t="e">
        <f>+VLOOKUP(P15,Participants!$A$1:$F$651,2,FALSE)</f>
        <v>#N/A</v>
      </c>
      <c r="R15" s="80"/>
      <c r="S15" s="80" t="e">
        <f>+VLOOKUP(R15,Participants!$A$1:$F$651,2,FALSE)</f>
        <v>#N/A</v>
      </c>
      <c r="T15" s="80"/>
      <c r="U15" s="80" t="e">
        <f>+VLOOKUP(T15,Participants!$A$1:$F$651,2,FALSE)</f>
        <v>#N/A</v>
      </c>
      <c r="V15" s="80"/>
      <c r="W15" s="80" t="e">
        <f>+VLOOKUP(V15,Participants!$A$1:$F$651,2,FALSE)</f>
        <v>#N/A</v>
      </c>
    </row>
    <row r="16" spans="1:26" ht="14.25" customHeight="1">
      <c r="B16" s="88" t="s">
        <v>714</v>
      </c>
      <c r="C16" s="93">
        <v>2</v>
      </c>
      <c r="D16" s="93">
        <v>5</v>
      </c>
      <c r="E16" s="77">
        <v>1201</v>
      </c>
      <c r="F16" s="12" t="str">
        <f>+VLOOKUP(E16,Participants!$A$1:$F$798,2,FALSE)</f>
        <v>Gabrielle Boright</v>
      </c>
      <c r="G16" s="12" t="str">
        <f>+VLOOKUP(E16,Participants!$A$1:$F$798,4,FALSE)</f>
        <v>AAC</v>
      </c>
      <c r="H16" s="12" t="str">
        <f>+VLOOKUP(E16,Participants!$A$1:$F$798,5,FALSE)</f>
        <v>F</v>
      </c>
      <c r="I16" s="12">
        <f>+VLOOKUP(E16,Participants!$A$1:$F$798,3,FALSE)</f>
        <v>5</v>
      </c>
      <c r="J16" s="12" t="str">
        <f>+VLOOKUP(E16,Participants!$A$1:$G$798,7,FALSE)</f>
        <v>JV GIRLS</v>
      </c>
      <c r="K16" s="78" t="s">
        <v>869</v>
      </c>
      <c r="L16" s="77">
        <v>6</v>
      </c>
      <c r="M16" s="77">
        <v>4</v>
      </c>
      <c r="N16" s="7" t="str">
        <f t="shared" si="1"/>
        <v>JV GIRLS</v>
      </c>
      <c r="P16" s="80"/>
      <c r="Q16" s="80" t="e">
        <f>+VLOOKUP(P16,Participants!$A$1:$F$651,2,FALSE)</f>
        <v>#N/A</v>
      </c>
      <c r="R16" s="80"/>
      <c r="S16" s="80" t="e">
        <f>+VLOOKUP(R16,Participants!$A$1:$F$651,2,FALSE)</f>
        <v>#N/A</v>
      </c>
      <c r="T16" s="80"/>
      <c r="U16" s="80" t="e">
        <f>+VLOOKUP(T16,Participants!$A$1:$F$651,2,FALSE)</f>
        <v>#N/A</v>
      </c>
      <c r="V16" s="80"/>
      <c r="W16" s="80" t="e">
        <f>+VLOOKUP(V16,Participants!$A$1:$F$651,2,FALSE)</f>
        <v>#N/A</v>
      </c>
    </row>
    <row r="17" spans="1:23" ht="14.25" customHeight="1">
      <c r="B17" s="88" t="s">
        <v>714</v>
      </c>
      <c r="C17" s="93">
        <v>2</v>
      </c>
      <c r="D17" s="93">
        <v>8</v>
      </c>
      <c r="E17" s="77">
        <v>485</v>
      </c>
      <c r="F17" s="12" t="str">
        <f>+VLOOKUP(E17,Participants!$A$1:$F$798,2,FALSE)</f>
        <v>Isabella Krahe</v>
      </c>
      <c r="G17" s="12" t="str">
        <f>+VLOOKUP(E17,Participants!$A$1:$F$798,4,FALSE)</f>
        <v>BCS</v>
      </c>
      <c r="H17" s="12" t="str">
        <f>+VLOOKUP(E17,Participants!$A$1:$F$798,5,FALSE)</f>
        <v>F</v>
      </c>
      <c r="I17" s="12">
        <f>+VLOOKUP(E17,Participants!$A$1:$F$798,3,FALSE)</f>
        <v>5</v>
      </c>
      <c r="J17" s="12" t="str">
        <f>+VLOOKUP(E17,Participants!$A$1:$G$798,7,FALSE)</f>
        <v>JV GIRLS</v>
      </c>
      <c r="K17" s="78" t="s">
        <v>870</v>
      </c>
      <c r="L17" s="77">
        <v>7</v>
      </c>
      <c r="M17" s="77">
        <v>3</v>
      </c>
      <c r="N17" s="7" t="str">
        <f t="shared" si="1"/>
        <v>JV GIRLS</v>
      </c>
      <c r="O17" s="7"/>
      <c r="P17" s="80"/>
      <c r="Q17" s="80" t="e">
        <f>+VLOOKUP(P17,Participants!$A$1:$F$651,2,FALSE)</f>
        <v>#N/A</v>
      </c>
      <c r="R17" s="80"/>
      <c r="S17" s="80" t="e">
        <f>+VLOOKUP(R17,Participants!$A$1:$F$651,2,FALSE)</f>
        <v>#N/A</v>
      </c>
      <c r="T17" s="80"/>
      <c r="U17" s="80" t="e">
        <f>+VLOOKUP(T17,Participants!$A$1:$F$651,2,FALSE)</f>
        <v>#N/A</v>
      </c>
      <c r="V17" s="80"/>
      <c r="W17" s="80" t="e">
        <f>+VLOOKUP(V17,Participants!$A$1:$F$651,2,FALSE)</f>
        <v>#N/A</v>
      </c>
    </row>
    <row r="18" spans="1:23" ht="14.25" customHeight="1">
      <c r="B18" s="88" t="s">
        <v>714</v>
      </c>
      <c r="C18" s="93">
        <v>2</v>
      </c>
      <c r="D18" s="93">
        <v>2</v>
      </c>
      <c r="E18" s="77">
        <v>969</v>
      </c>
      <c r="F18" s="12" t="str">
        <f>+VLOOKUP(E18,Participants!$A$1:$F$798,2,FALSE)</f>
        <v>Stiger Norah</v>
      </c>
      <c r="G18" s="12" t="str">
        <f>+VLOOKUP(E18,Participants!$A$1:$F$798,4,FALSE)</f>
        <v>CDT</v>
      </c>
      <c r="H18" s="12" t="str">
        <f>+VLOOKUP(E18,Participants!$A$1:$F$798,5,FALSE)</f>
        <v>F</v>
      </c>
      <c r="I18" s="12">
        <f>+VLOOKUP(E18,Participants!$A$1:$F$798,3,FALSE)</f>
        <v>5</v>
      </c>
      <c r="J18" s="12" t="str">
        <f>+VLOOKUP(E18,Participants!$A$1:$G$798,7,FALSE)</f>
        <v>JV GIRLS</v>
      </c>
      <c r="K18" s="78" t="s">
        <v>871</v>
      </c>
      <c r="L18" s="77">
        <v>8</v>
      </c>
      <c r="M18" s="77">
        <v>2</v>
      </c>
      <c r="N18" s="7" t="str">
        <f t="shared" si="1"/>
        <v>JV GIRLS</v>
      </c>
      <c r="P18" s="80"/>
      <c r="Q18" s="80" t="e">
        <f>+VLOOKUP(P18,Participants!$A$1:$F$651,2,FALSE)</f>
        <v>#N/A</v>
      </c>
      <c r="R18" s="80"/>
      <c r="S18" s="80" t="e">
        <f>+VLOOKUP(R18,Participants!$A$1:$F$651,2,FALSE)</f>
        <v>#N/A</v>
      </c>
      <c r="T18" s="80"/>
      <c r="U18" s="80" t="e">
        <f>+VLOOKUP(T18,Participants!$A$1:$F$651,2,FALSE)</f>
        <v>#N/A</v>
      </c>
      <c r="V18" s="80"/>
      <c r="W18" s="80" t="e">
        <f>+VLOOKUP(V18,Participants!$A$1:$F$651,2,FALSE)</f>
        <v>#N/A</v>
      </c>
    </row>
    <row r="19" spans="1:23" ht="14.25" customHeight="1">
      <c r="B19" s="156" t="s">
        <v>714</v>
      </c>
      <c r="C19" s="92">
        <v>1</v>
      </c>
      <c r="D19" s="92">
        <v>1</v>
      </c>
      <c r="E19" s="71">
        <v>748</v>
      </c>
      <c r="F19" s="51" t="str">
        <f>+VLOOKUP(E19,Participants!$A$1:$F$798,2,FALSE)</f>
        <v>Rowan Mondi</v>
      </c>
      <c r="G19" s="51" t="str">
        <f>+VLOOKUP(E19,Participants!$A$1:$F$798,4,FALSE)</f>
        <v>KIL</v>
      </c>
      <c r="H19" s="51" t="str">
        <f>+VLOOKUP(E19,Participants!$A$1:$F$798,5,FALSE)</f>
        <v>F</v>
      </c>
      <c r="I19" s="51">
        <f>+VLOOKUP(E19,Participants!$A$1:$F$798,3,FALSE)</f>
        <v>5</v>
      </c>
      <c r="J19" s="51" t="str">
        <f>+VLOOKUP(E19,Participants!$A$1:$G$798,7,FALSE)</f>
        <v>JV GIRLS</v>
      </c>
      <c r="K19" s="142" t="s">
        <v>862</v>
      </c>
      <c r="L19" s="71">
        <v>9</v>
      </c>
      <c r="M19" s="71" t="s">
        <v>821</v>
      </c>
      <c r="N19" s="144" t="str">
        <f t="shared" si="1"/>
        <v>JV GIRLS</v>
      </c>
      <c r="O19" s="144"/>
      <c r="P19" s="80"/>
      <c r="Q19" s="80" t="e">
        <f>+VLOOKUP(P19,Participants!$A$1:$F$651,2,FALSE)</f>
        <v>#N/A</v>
      </c>
      <c r="R19" s="80"/>
      <c r="S19" s="80" t="e">
        <f>+VLOOKUP(R19,Participants!$A$1:$F$651,2,FALSE)</f>
        <v>#N/A</v>
      </c>
      <c r="T19" s="80"/>
      <c r="U19" s="80" t="e">
        <f>+VLOOKUP(T19,Participants!$A$1:$F$651,2,FALSE)</f>
        <v>#N/A</v>
      </c>
      <c r="V19" s="80"/>
      <c r="W19" s="80" t="e">
        <f>+VLOOKUP(V19,Participants!$A$1:$F$651,2,FALSE)</f>
        <v>#N/A</v>
      </c>
    </row>
    <row r="20" spans="1:23" ht="14.25" customHeight="1">
      <c r="A20" s="69"/>
      <c r="B20" s="155" t="s">
        <v>714</v>
      </c>
      <c r="C20" s="93">
        <v>2</v>
      </c>
      <c r="D20" s="93">
        <v>7</v>
      </c>
      <c r="E20" s="77">
        <v>220</v>
      </c>
      <c r="F20" s="12" t="str">
        <f>+VLOOKUP(E20,Participants!$A$1:$F$798,2,FALSE)</f>
        <v>Abby Diamond</v>
      </c>
      <c r="G20" s="12" t="str">
        <f>+VLOOKUP(E20,Participants!$A$1:$F$798,4,FALSE)</f>
        <v>HCA</v>
      </c>
      <c r="H20" s="12" t="str">
        <f>+VLOOKUP(E20,Participants!$A$1:$F$798,5,FALSE)</f>
        <v>F</v>
      </c>
      <c r="I20" s="12">
        <f>+VLOOKUP(E20,Participants!$A$1:$F$798,3,FALSE)</f>
        <v>6</v>
      </c>
      <c r="J20" s="12" t="str">
        <f>+VLOOKUP(E20,Participants!$A$1:$G$798,7,FALSE)</f>
        <v>JV GIRLS</v>
      </c>
      <c r="K20" s="141" t="s">
        <v>872</v>
      </c>
      <c r="L20" s="77">
        <v>10</v>
      </c>
      <c r="M20" s="77">
        <v>1</v>
      </c>
      <c r="N20" s="143" t="str">
        <f t="shared" si="1"/>
        <v>JV GIRLS</v>
      </c>
      <c r="O20" s="143"/>
      <c r="P20" s="74"/>
      <c r="Q20" s="74" t="e">
        <f>+VLOOKUP(P20,Participants!$A$1:$F$651,2,FALSE)</f>
        <v>#N/A</v>
      </c>
      <c r="R20" s="74"/>
      <c r="S20" s="74" t="e">
        <f>+VLOOKUP(R20,Participants!$A$1:$F$651,2,FALSE)</f>
        <v>#N/A</v>
      </c>
      <c r="T20" s="74"/>
      <c r="U20" s="74" t="e">
        <f>+VLOOKUP(T20,Participants!$A$1:$F$651,2,FALSE)</f>
        <v>#N/A</v>
      </c>
      <c r="V20" s="74"/>
      <c r="W20" s="74" t="e">
        <f>+VLOOKUP(V20,Participants!$A$1:$F$651,2,FALSE)</f>
        <v>#N/A</v>
      </c>
    </row>
    <row r="21" spans="1:23" ht="14.25" customHeight="1">
      <c r="A21" s="69"/>
      <c r="B21" s="91" t="s">
        <v>714</v>
      </c>
      <c r="C21" s="92">
        <v>1</v>
      </c>
      <c r="D21" s="92">
        <v>3</v>
      </c>
      <c r="E21" s="71">
        <v>746</v>
      </c>
      <c r="F21" s="51" t="str">
        <f>+VLOOKUP(E21,Participants!$A$1:$F$798,2,FALSE)</f>
        <v>Elle Degnan</v>
      </c>
      <c r="G21" s="51" t="str">
        <f>+VLOOKUP(E21,Participants!$A$1:$F$798,4,FALSE)</f>
        <v>KIL</v>
      </c>
      <c r="H21" s="51" t="str">
        <f>+VLOOKUP(E21,Participants!$A$1:$F$798,5,FALSE)</f>
        <v>F</v>
      </c>
      <c r="I21" s="51">
        <f>+VLOOKUP(E21,Participants!$A$1:$F$798,3,FALSE)</f>
        <v>6</v>
      </c>
      <c r="J21" s="51" t="str">
        <f>+VLOOKUP(E21,Participants!$A$1:$G$798,7,FALSE)</f>
        <v>JV GIRLS</v>
      </c>
      <c r="K21" s="72" t="s">
        <v>863</v>
      </c>
      <c r="L21" s="71">
        <v>11</v>
      </c>
      <c r="M21" s="71"/>
      <c r="N21" s="69" t="str">
        <f t="shared" si="1"/>
        <v>JV GIRLS</v>
      </c>
      <c r="O21" s="69"/>
      <c r="P21" s="74"/>
      <c r="Q21" s="74" t="e">
        <f>+VLOOKUP(P21,Participants!$A$1:$F$651,2,FALSE)</f>
        <v>#N/A</v>
      </c>
      <c r="R21" s="74"/>
      <c r="S21" s="74" t="e">
        <f>+VLOOKUP(R21,Participants!$A$1:$F$651,2,FALSE)</f>
        <v>#N/A</v>
      </c>
      <c r="T21" s="74"/>
      <c r="U21" s="74" t="e">
        <f>+VLOOKUP(T21,Participants!$A$1:$F$651,2,FALSE)</f>
        <v>#N/A</v>
      </c>
      <c r="V21" s="74"/>
      <c r="W21" s="74" t="e">
        <f>+VLOOKUP(V21,Participants!$A$1:$F$651,2,FALSE)</f>
        <v>#N/A</v>
      </c>
    </row>
    <row r="22" spans="1:23" ht="14.25" customHeight="1">
      <c r="A22" s="69"/>
      <c r="B22" s="91" t="s">
        <v>714</v>
      </c>
      <c r="C22" s="92">
        <v>1</v>
      </c>
      <c r="D22" s="92">
        <v>4</v>
      </c>
      <c r="E22" s="71">
        <v>845</v>
      </c>
      <c r="F22" s="51" t="str">
        <f>+VLOOKUP(E22,Participants!$A$1:$F$798,2,FALSE)</f>
        <v>Emily Birchok</v>
      </c>
      <c r="G22" s="51" t="str">
        <f>+VLOOKUP(E22,Participants!$A$1:$F$798,4,FALSE)</f>
        <v>GRE</v>
      </c>
      <c r="H22" s="51" t="str">
        <f>+VLOOKUP(E22,Participants!$A$1:$F$798,5,FALSE)</f>
        <v>F</v>
      </c>
      <c r="I22" s="51">
        <f>+VLOOKUP(E22,Participants!$A$1:$F$798,3,FALSE)</f>
        <v>6</v>
      </c>
      <c r="J22" s="51" t="str">
        <f>+VLOOKUP(E22,Participants!$A$1:$G$798,7,FALSE)</f>
        <v>JV GIRLS</v>
      </c>
      <c r="K22" s="72" t="s">
        <v>864</v>
      </c>
      <c r="L22" s="71">
        <v>12</v>
      </c>
      <c r="M22" s="71"/>
      <c r="N22" s="69" t="str">
        <f t="shared" si="1"/>
        <v>JV GIRLS</v>
      </c>
      <c r="O22" s="69"/>
      <c r="P22" s="74"/>
      <c r="Q22" s="74" t="e">
        <f>+VLOOKUP(P22,Participants!$A$1:$F$651,2,FALSE)</f>
        <v>#N/A</v>
      </c>
      <c r="R22" s="74"/>
      <c r="S22" s="74" t="e">
        <f>+VLOOKUP(R22,Participants!$A$1:$F$651,2,FALSE)</f>
        <v>#N/A</v>
      </c>
      <c r="T22" s="74"/>
      <c r="U22" s="74" t="e">
        <f>+VLOOKUP(T22,Participants!$A$1:$F$651,2,FALSE)</f>
        <v>#N/A</v>
      </c>
      <c r="V22" s="74"/>
      <c r="W22" s="74" t="e">
        <f>+VLOOKUP(V22,Participants!$A$1:$F$651,2,FALSE)</f>
        <v>#N/A</v>
      </c>
    </row>
    <row r="23" spans="1:23" ht="14.25" customHeight="1">
      <c r="A23" s="145"/>
      <c r="B23" s="158"/>
      <c r="C23" s="92"/>
      <c r="D23" s="92"/>
      <c r="E23" s="71"/>
      <c r="F23" s="51"/>
      <c r="G23" s="51"/>
      <c r="H23" s="51"/>
      <c r="I23" s="51"/>
      <c r="J23" s="51"/>
      <c r="K23" s="142"/>
      <c r="L23" s="71"/>
      <c r="M23" s="71"/>
      <c r="N23" s="145"/>
      <c r="O23" s="145"/>
      <c r="P23" s="74"/>
      <c r="Q23" s="74"/>
      <c r="R23" s="74"/>
      <c r="S23" s="74"/>
      <c r="T23" s="74"/>
      <c r="U23" s="74"/>
      <c r="V23" s="74"/>
      <c r="W23" s="74"/>
    </row>
    <row r="24" spans="1:23" ht="14.25" customHeight="1">
      <c r="A24" s="69"/>
      <c r="B24" s="155" t="s">
        <v>714</v>
      </c>
      <c r="C24" s="93">
        <v>6</v>
      </c>
      <c r="D24" s="93">
        <v>1</v>
      </c>
      <c r="E24" s="77">
        <v>1398</v>
      </c>
      <c r="F24" s="12" t="str">
        <f>+VLOOKUP(E24,Participants!$A$1:$F$798,2,FALSE)</f>
        <v>Sean Miller</v>
      </c>
      <c r="G24" s="12" t="str">
        <f>+VLOOKUP(E24,Participants!$A$1:$F$798,4,FALSE)</f>
        <v>BFS</v>
      </c>
      <c r="H24" s="12" t="str">
        <f>+VLOOKUP(E24,Participants!$A$1:$F$798,5,FALSE)</f>
        <v>M</v>
      </c>
      <c r="I24" s="12">
        <f>+VLOOKUP(E24,Participants!$A$1:$F$798,3,FALSE)</f>
        <v>8</v>
      </c>
      <c r="J24" s="12" t="str">
        <f>+VLOOKUP(E24,Participants!$A$1:$G$798,7,FALSE)</f>
        <v>VARSITY BOYS</v>
      </c>
      <c r="K24" s="141" t="s">
        <v>890</v>
      </c>
      <c r="L24" s="77">
        <v>1</v>
      </c>
      <c r="M24" s="77">
        <v>10</v>
      </c>
      <c r="N24" s="143" t="str">
        <f t="shared" ref="N24:N32" si="2">+J24</f>
        <v>VARSITY BOYS</v>
      </c>
      <c r="O24" s="143"/>
      <c r="P24" s="74"/>
      <c r="Q24" s="74" t="e">
        <f>+VLOOKUP(P24,Participants!$A$1:$F$651,2,FALSE)</f>
        <v>#N/A</v>
      </c>
      <c r="R24" s="74"/>
      <c r="S24" s="74" t="e">
        <f>+VLOOKUP(R24,Participants!$A$1:$F$651,2,FALSE)</f>
        <v>#N/A</v>
      </c>
      <c r="T24" s="74"/>
      <c r="U24" s="74" t="e">
        <f>+VLOOKUP(T24,Participants!$A$1:$F$651,2,FALSE)</f>
        <v>#N/A</v>
      </c>
      <c r="V24" s="74"/>
      <c r="W24" s="74" t="e">
        <f>+VLOOKUP(V24,Participants!$A$1:$F$651,2,FALSE)</f>
        <v>#N/A</v>
      </c>
    </row>
    <row r="25" spans="1:23" ht="14.25" customHeight="1">
      <c r="A25" s="69"/>
      <c r="B25" s="155" t="s">
        <v>714</v>
      </c>
      <c r="C25" s="93">
        <v>6</v>
      </c>
      <c r="D25" s="93">
        <v>7</v>
      </c>
      <c r="E25" s="77">
        <v>655</v>
      </c>
      <c r="F25" s="12" t="str">
        <f>+VLOOKUP(E25,Participants!$A$1:$F$798,2,FALSE)</f>
        <v>Henry Glevicky</v>
      </c>
      <c r="G25" s="12" t="str">
        <f>+VLOOKUP(E25,Participants!$A$1:$F$798,4,FALSE)</f>
        <v>SJS</v>
      </c>
      <c r="H25" s="12" t="str">
        <f>+VLOOKUP(E25,Participants!$A$1:$F$798,5,FALSE)</f>
        <v>M</v>
      </c>
      <c r="I25" s="12">
        <f>+VLOOKUP(E25,Participants!$A$1:$F$798,3,FALSE)</f>
        <v>8</v>
      </c>
      <c r="J25" s="12" t="str">
        <f>+VLOOKUP(E25,Participants!$A$1:$G$798,7,FALSE)</f>
        <v>VARSITY BOYS</v>
      </c>
      <c r="K25" s="141" t="s">
        <v>891</v>
      </c>
      <c r="L25" s="77">
        <v>2</v>
      </c>
      <c r="M25" s="77">
        <v>8</v>
      </c>
      <c r="N25" s="143" t="str">
        <f t="shared" si="2"/>
        <v>VARSITY BOYS</v>
      </c>
      <c r="O25" s="143"/>
      <c r="P25" s="74"/>
      <c r="Q25" s="74" t="e">
        <f>+VLOOKUP(P25,Participants!$A$1:$F$651,2,FALSE)</f>
        <v>#N/A</v>
      </c>
      <c r="R25" s="74"/>
      <c r="S25" s="74" t="e">
        <f>+VLOOKUP(R25,Participants!$A$1:$F$651,2,FALSE)</f>
        <v>#N/A</v>
      </c>
      <c r="T25" s="74"/>
      <c r="U25" s="74" t="e">
        <f>+VLOOKUP(T25,Participants!$A$1:$F$651,2,FALSE)</f>
        <v>#N/A</v>
      </c>
      <c r="V25" s="74"/>
      <c r="W25" s="74" t="e">
        <f>+VLOOKUP(V25,Participants!$A$1:$F$651,2,FALSE)</f>
        <v>#N/A</v>
      </c>
    </row>
    <row r="26" spans="1:23" ht="14.25" customHeight="1">
      <c r="A26" s="145"/>
      <c r="B26" s="172" t="s">
        <v>714</v>
      </c>
      <c r="C26" s="173">
        <v>6</v>
      </c>
      <c r="D26" s="173">
        <v>3</v>
      </c>
      <c r="E26" s="152">
        <v>1210</v>
      </c>
      <c r="F26" s="153" t="str">
        <f>+VLOOKUP(E26,Participants!$A$1:$F$798,2,FALSE)</f>
        <v>Matthew Conley</v>
      </c>
      <c r="G26" s="153" t="str">
        <f>+VLOOKUP(E26,Participants!$A$1:$F$798,4,FALSE)</f>
        <v>AAC</v>
      </c>
      <c r="H26" s="153" t="str">
        <f>+VLOOKUP(E26,Participants!$A$1:$F$798,5,FALSE)</f>
        <v>M</v>
      </c>
      <c r="I26" s="153">
        <f>+VLOOKUP(E26,Participants!$A$1:$F$798,3,FALSE)</f>
        <v>7</v>
      </c>
      <c r="J26" s="153" t="str">
        <f>+VLOOKUP(E26,Participants!$A$1:$G$798,7,FALSE)</f>
        <v>VARSITY BOYS</v>
      </c>
      <c r="K26" s="174" t="s">
        <v>892</v>
      </c>
      <c r="L26" s="152">
        <v>3</v>
      </c>
      <c r="M26" s="152">
        <v>6</v>
      </c>
      <c r="N26" s="143" t="str">
        <f t="shared" si="2"/>
        <v>VARSITY BOYS</v>
      </c>
      <c r="O26" s="143"/>
      <c r="P26" s="74"/>
      <c r="Q26" s="74"/>
      <c r="R26" s="74"/>
      <c r="S26" s="74"/>
      <c r="T26" s="74"/>
      <c r="U26" s="74"/>
      <c r="V26" s="74"/>
      <c r="W26" s="74"/>
    </row>
    <row r="27" spans="1:23" ht="14.25" customHeight="1">
      <c r="A27" s="69"/>
      <c r="B27" s="155" t="s">
        <v>714</v>
      </c>
      <c r="C27" s="93">
        <v>6</v>
      </c>
      <c r="D27" s="93">
        <v>6</v>
      </c>
      <c r="E27" s="77">
        <v>882</v>
      </c>
      <c r="F27" s="12" t="str">
        <f>+VLOOKUP(E27,Participants!$A$1:$F$798,2,FALSE)</f>
        <v>Mark "MJ" Martella</v>
      </c>
      <c r="G27" s="12" t="str">
        <f>+VLOOKUP(E27,Participants!$A$1:$F$798,4,FALSE)</f>
        <v>AGS</v>
      </c>
      <c r="H27" s="12" t="str">
        <f>+VLOOKUP(E27,Participants!$A$1:$F$798,5,FALSE)</f>
        <v>M</v>
      </c>
      <c r="I27" s="12">
        <f>+VLOOKUP(E27,Participants!$A$1:$F$798,3,FALSE)</f>
        <v>8</v>
      </c>
      <c r="J27" s="12" t="str">
        <f>+VLOOKUP(E27,Participants!$A$1:$G$798,7,FALSE)</f>
        <v>VARSITY BOYS</v>
      </c>
      <c r="K27" s="141" t="s">
        <v>893</v>
      </c>
      <c r="L27" s="77">
        <v>4</v>
      </c>
      <c r="M27" s="77">
        <v>5</v>
      </c>
      <c r="N27" s="143" t="str">
        <f t="shared" si="2"/>
        <v>VARSITY BOYS</v>
      </c>
      <c r="O27" s="143"/>
      <c r="P27" s="74"/>
      <c r="Q27" s="74" t="e">
        <f>+VLOOKUP(P27,Participants!$A$1:$F$651,2,FALSE)</f>
        <v>#N/A</v>
      </c>
      <c r="R27" s="74"/>
      <c r="S27" s="74" t="e">
        <f>+VLOOKUP(R27,Participants!$A$1:$F$651,2,FALSE)</f>
        <v>#N/A</v>
      </c>
      <c r="T27" s="74"/>
      <c r="U27" s="74" t="e">
        <f>+VLOOKUP(T27,Participants!$A$1:$F$651,2,FALSE)</f>
        <v>#N/A</v>
      </c>
      <c r="V27" s="74"/>
      <c r="W27" s="74" t="e">
        <f>+VLOOKUP(V27,Participants!$A$1:$F$651,2,FALSE)</f>
        <v>#N/A</v>
      </c>
    </row>
    <row r="28" spans="1:23" ht="14.25" customHeight="1">
      <c r="A28" s="69"/>
      <c r="B28" s="155" t="s">
        <v>714</v>
      </c>
      <c r="C28" s="93">
        <v>6</v>
      </c>
      <c r="D28" s="93">
        <v>2</v>
      </c>
      <c r="E28" s="77">
        <v>1448</v>
      </c>
      <c r="F28" s="12" t="str">
        <f>+VLOOKUP(E28,Participants!$A$1:$F$798,2,FALSE)</f>
        <v>Trey Arlen Moses</v>
      </c>
      <c r="G28" s="12" t="str">
        <f>+VLOOKUP(E28,Participants!$A$1:$F$798,4,FALSE)</f>
        <v>SSPP</v>
      </c>
      <c r="H28" s="12" t="str">
        <f>+VLOOKUP(E28,Participants!$A$1:$F$798,5,FALSE)</f>
        <v>M</v>
      </c>
      <c r="I28" s="12">
        <f>+VLOOKUP(E28,Participants!$A$1:$F$798,3,FALSE)</f>
        <v>8</v>
      </c>
      <c r="J28" s="12" t="str">
        <f>+VLOOKUP(E28,Participants!$A$1:$G$798,7,FALSE)</f>
        <v>VARSITY BOYS</v>
      </c>
      <c r="K28" s="141" t="s">
        <v>894</v>
      </c>
      <c r="L28" s="77">
        <v>5</v>
      </c>
      <c r="M28" s="77">
        <v>4</v>
      </c>
      <c r="N28" s="143" t="str">
        <f t="shared" si="2"/>
        <v>VARSITY BOYS</v>
      </c>
      <c r="O28" s="157"/>
      <c r="P28" s="74"/>
      <c r="Q28" s="74" t="e">
        <f>+VLOOKUP(P28,Participants!$A$1:$F$651,2,FALSE)</f>
        <v>#N/A</v>
      </c>
      <c r="R28" s="74"/>
      <c r="S28" s="74" t="e">
        <f>+VLOOKUP(R28,Participants!$A$1:$F$651,2,FALSE)</f>
        <v>#N/A</v>
      </c>
      <c r="T28" s="74"/>
      <c r="U28" s="74" t="e">
        <f>+VLOOKUP(T28,Participants!$A$1:$F$651,2,FALSE)</f>
        <v>#N/A</v>
      </c>
      <c r="V28" s="74"/>
      <c r="W28" s="74" t="e">
        <f>+VLOOKUP(V28,Participants!$A$1:$F$651,2,FALSE)</f>
        <v>#N/A</v>
      </c>
    </row>
    <row r="29" spans="1:23" ht="14.25" customHeight="1">
      <c r="A29" s="69"/>
      <c r="B29" s="155" t="s">
        <v>714</v>
      </c>
      <c r="C29" s="93">
        <v>6</v>
      </c>
      <c r="D29" s="93">
        <v>5</v>
      </c>
      <c r="E29" s="77">
        <v>494</v>
      </c>
      <c r="F29" s="12" t="str">
        <f>+VLOOKUP(E29,Participants!$A$1:$F$798,2,FALSE)</f>
        <v>Evan Briggs</v>
      </c>
      <c r="G29" s="12" t="str">
        <f>+VLOOKUP(E29,Participants!$A$1:$F$798,4,FALSE)</f>
        <v>BCS</v>
      </c>
      <c r="H29" s="12" t="str">
        <f>+VLOOKUP(E29,Participants!$A$1:$F$798,5,FALSE)</f>
        <v>M</v>
      </c>
      <c r="I29" s="12">
        <f>+VLOOKUP(E29,Participants!$A$1:$F$798,3,FALSE)</f>
        <v>8</v>
      </c>
      <c r="J29" s="12" t="str">
        <f>+VLOOKUP(E29,Participants!$A$1:$G$798,7,FALSE)</f>
        <v>VARSITY BOYS</v>
      </c>
      <c r="K29" s="141" t="s">
        <v>895</v>
      </c>
      <c r="L29" s="77">
        <v>6</v>
      </c>
      <c r="M29" s="77">
        <v>3</v>
      </c>
      <c r="N29" s="143" t="str">
        <f t="shared" si="2"/>
        <v>VARSITY BOYS</v>
      </c>
      <c r="O29" s="157"/>
      <c r="P29" s="74"/>
      <c r="Q29" s="74" t="e">
        <f>+VLOOKUP(P29,Participants!$A$1:$F$651,2,FALSE)</f>
        <v>#N/A</v>
      </c>
      <c r="R29" s="74"/>
      <c r="S29" s="74" t="e">
        <f>+VLOOKUP(R29,Participants!$A$1:$F$651,2,FALSE)</f>
        <v>#N/A</v>
      </c>
      <c r="T29" s="74"/>
      <c r="U29" s="74" t="e">
        <f>+VLOOKUP(T29,Participants!$A$1:$F$651,2,FALSE)</f>
        <v>#N/A</v>
      </c>
      <c r="V29" s="74"/>
      <c r="W29" s="74" t="e">
        <f>+VLOOKUP(V29,Participants!$A$1:$F$651,2,FALSE)</f>
        <v>#N/A</v>
      </c>
    </row>
    <row r="30" spans="1:23" ht="14.25" customHeight="1">
      <c r="B30" s="156" t="s">
        <v>714</v>
      </c>
      <c r="C30" s="92">
        <v>7</v>
      </c>
      <c r="D30" s="92">
        <v>1</v>
      </c>
      <c r="E30" s="71">
        <v>955</v>
      </c>
      <c r="F30" s="51" t="str">
        <f>+VLOOKUP(E30,Participants!$A$1:$F$798,2,FALSE)</f>
        <v>Cooper John</v>
      </c>
      <c r="G30" s="51" t="str">
        <f>+VLOOKUP(E30,Participants!$A$1:$F$798,4,FALSE)</f>
        <v>CDT</v>
      </c>
      <c r="H30" s="51" t="str">
        <f>+VLOOKUP(E30,Participants!$A$1:$F$798,5,FALSE)</f>
        <v>M</v>
      </c>
      <c r="I30" s="51">
        <f>+VLOOKUP(E30,Participants!$A$1:$F$798,3,FALSE)</f>
        <v>7</v>
      </c>
      <c r="J30" s="51" t="str">
        <f>+VLOOKUP(E30,Participants!$A$1:$G$798,7,FALSE)</f>
        <v>VARSITY BOYS</v>
      </c>
      <c r="K30" s="142" t="s">
        <v>897</v>
      </c>
      <c r="L30" s="71">
        <v>7</v>
      </c>
      <c r="M30" s="71">
        <v>2</v>
      </c>
      <c r="N30" s="144" t="str">
        <f t="shared" si="2"/>
        <v>VARSITY BOYS</v>
      </c>
      <c r="O30" s="144"/>
      <c r="P30" s="80"/>
      <c r="Q30" s="80" t="e">
        <f>+VLOOKUP(P30,Participants!$A$1:$F$651,2,FALSE)</f>
        <v>#N/A</v>
      </c>
      <c r="R30" s="80"/>
      <c r="S30" s="80" t="e">
        <f>+VLOOKUP(R30,Participants!$A$1:$F$651,2,FALSE)</f>
        <v>#N/A</v>
      </c>
      <c r="T30" s="80"/>
      <c r="U30" s="80" t="e">
        <f>+VLOOKUP(T30,Participants!$A$1:$F$651,2,FALSE)</f>
        <v>#N/A</v>
      </c>
      <c r="V30" s="80"/>
      <c r="W30" s="80" t="e">
        <f>+VLOOKUP(V30,Participants!$A$1:$F$651,2,FALSE)</f>
        <v>#N/A</v>
      </c>
    </row>
    <row r="31" spans="1:23" ht="14.25" customHeight="1">
      <c r="B31" s="88" t="s">
        <v>714</v>
      </c>
      <c r="C31" s="93">
        <v>6</v>
      </c>
      <c r="D31" s="93">
        <v>4</v>
      </c>
      <c r="E31" s="77">
        <v>691</v>
      </c>
      <c r="F31" s="12" t="str">
        <f>+VLOOKUP(E31,Participants!$A$1:$F$798,2,FALSE)</f>
        <v>Jack Mondi</v>
      </c>
      <c r="G31" s="12" t="str">
        <f>+VLOOKUP(E31,Participants!$A$1:$F$798,4,FALSE)</f>
        <v>KIL</v>
      </c>
      <c r="H31" s="12" t="str">
        <f>+VLOOKUP(E31,Participants!$A$1:$F$798,5,FALSE)</f>
        <v>M</v>
      </c>
      <c r="I31" s="12">
        <f>+VLOOKUP(E31,Participants!$A$1:$F$798,3,FALSE)</f>
        <v>7</v>
      </c>
      <c r="J31" s="12" t="str">
        <f>+VLOOKUP(E31,Participants!$A$1:$G$798,7,FALSE)</f>
        <v>VARSITY BOYS</v>
      </c>
      <c r="K31" s="78" t="s">
        <v>896</v>
      </c>
      <c r="L31" s="77">
        <v>8</v>
      </c>
      <c r="M31" s="77">
        <v>1</v>
      </c>
      <c r="N31" s="7" t="str">
        <f t="shared" si="2"/>
        <v>VARSITY BOYS</v>
      </c>
      <c r="P31" s="80"/>
      <c r="Q31" s="80" t="e">
        <f>+VLOOKUP(P31,Participants!$A$1:$F$651,2,FALSE)</f>
        <v>#N/A</v>
      </c>
      <c r="R31" s="80"/>
      <c r="S31" s="80" t="e">
        <f>+VLOOKUP(R31,Participants!$A$1:$F$651,2,FALSE)</f>
        <v>#N/A</v>
      </c>
      <c r="T31" s="80"/>
      <c r="U31" s="80" t="e">
        <f>+VLOOKUP(T31,Participants!$A$1:$F$651,2,FALSE)</f>
        <v>#N/A</v>
      </c>
      <c r="V31" s="80"/>
      <c r="W31" s="80" t="e">
        <f>+VLOOKUP(V31,Participants!$A$1:$F$651,2,FALSE)</f>
        <v>#N/A</v>
      </c>
    </row>
    <row r="32" spans="1:23" ht="14.25" customHeight="1">
      <c r="B32" s="156" t="s">
        <v>714</v>
      </c>
      <c r="C32" s="92">
        <v>7</v>
      </c>
      <c r="D32" s="92">
        <v>2</v>
      </c>
      <c r="E32" s="71">
        <v>967</v>
      </c>
      <c r="F32" s="51" t="str">
        <f>+VLOOKUP(E32,Participants!$A$1:$F$798,2,FALSE)</f>
        <v>Tunno Nathaniel</v>
      </c>
      <c r="G32" s="51" t="str">
        <f>+VLOOKUP(E32,Participants!$A$1:$F$798,4,FALSE)</f>
        <v>CDT</v>
      </c>
      <c r="H32" s="51" t="str">
        <f>+VLOOKUP(E32,Participants!$A$1:$F$798,5,FALSE)</f>
        <v>M</v>
      </c>
      <c r="I32" s="51">
        <f>+VLOOKUP(E32,Participants!$A$1:$F$798,3,FALSE)</f>
        <v>8</v>
      </c>
      <c r="J32" s="51" t="str">
        <f>+VLOOKUP(E32,Participants!$A$1:$G$798,7,FALSE)</f>
        <v>VARSITY BOYS</v>
      </c>
      <c r="K32" s="142" t="s">
        <v>898</v>
      </c>
      <c r="L32" s="71">
        <v>9</v>
      </c>
      <c r="M32" s="71" t="s">
        <v>821</v>
      </c>
      <c r="N32" s="144" t="str">
        <f t="shared" si="2"/>
        <v>VARSITY BOYS</v>
      </c>
      <c r="O32" s="144"/>
      <c r="P32" s="80"/>
      <c r="Q32" s="80" t="e">
        <f>+VLOOKUP(P32,Participants!$A$1:$F$651,2,FALSE)</f>
        <v>#N/A</v>
      </c>
      <c r="R32" s="80"/>
      <c r="S32" s="80" t="e">
        <f>+VLOOKUP(R32,Participants!$A$1:$F$651,2,FALSE)</f>
        <v>#N/A</v>
      </c>
      <c r="T32" s="80"/>
      <c r="U32" s="80" t="e">
        <f>+VLOOKUP(T32,Participants!$A$1:$F$651,2,FALSE)</f>
        <v>#N/A</v>
      </c>
      <c r="V32" s="80"/>
      <c r="W32" s="80" t="e">
        <f>+VLOOKUP(V32,Participants!$A$1:$F$651,2,FALSE)</f>
        <v>#N/A</v>
      </c>
    </row>
    <row r="33" spans="1:23" ht="14.25" customHeight="1">
      <c r="B33" s="158"/>
      <c r="C33" s="92"/>
      <c r="D33" s="92"/>
      <c r="E33" s="71"/>
      <c r="F33" s="51"/>
      <c r="G33" s="51"/>
      <c r="H33" s="51"/>
      <c r="I33" s="51"/>
      <c r="J33" s="51"/>
      <c r="K33" s="142"/>
      <c r="L33" s="71"/>
      <c r="M33" s="71"/>
      <c r="N33" s="145"/>
      <c r="O33" s="145"/>
      <c r="P33" s="80"/>
      <c r="Q33" s="80"/>
      <c r="R33" s="80"/>
      <c r="S33" s="80"/>
      <c r="T33" s="80"/>
      <c r="U33" s="80"/>
      <c r="V33" s="80"/>
      <c r="W33" s="80"/>
    </row>
    <row r="34" spans="1:23" ht="14.25" customHeight="1">
      <c r="B34" s="156" t="s">
        <v>714</v>
      </c>
      <c r="C34" s="92">
        <v>5</v>
      </c>
      <c r="D34" s="92">
        <v>7</v>
      </c>
      <c r="E34" s="71">
        <v>675</v>
      </c>
      <c r="F34" s="51" t="str">
        <f>+VLOOKUP(E34,Participants!$A$1:$F$798,2,FALSE)</f>
        <v>Sofia Pecoraro</v>
      </c>
      <c r="G34" s="51" t="str">
        <f>+VLOOKUP(E34,Participants!$A$1:$F$798,4,FALSE)</f>
        <v>KIL</v>
      </c>
      <c r="H34" s="51" t="str">
        <f>+VLOOKUP(E34,Participants!$A$1:$F$798,5,FALSE)</f>
        <v>F</v>
      </c>
      <c r="I34" s="51">
        <f>+VLOOKUP(E34,Participants!$A$1:$F$798,3,FALSE)</f>
        <v>8</v>
      </c>
      <c r="J34" s="51" t="str">
        <f>+VLOOKUP(E34,Participants!$A$1:$G$798,7,FALSE)</f>
        <v>VARSITY GIRLS</v>
      </c>
      <c r="K34" s="142" t="s">
        <v>882</v>
      </c>
      <c r="L34" s="71">
        <v>1</v>
      </c>
      <c r="M34" s="71">
        <v>10</v>
      </c>
      <c r="N34" s="144" t="str">
        <f t="shared" ref="N34:N44" si="3">+J34</f>
        <v>VARSITY GIRLS</v>
      </c>
      <c r="O34" s="144"/>
      <c r="P34" s="80"/>
      <c r="Q34" s="80" t="e">
        <f>+VLOOKUP(P34,Participants!$A$1:$F$651,2,FALSE)</f>
        <v>#N/A</v>
      </c>
      <c r="R34" s="80"/>
      <c r="S34" s="80" t="e">
        <f>+VLOOKUP(R34,Participants!$A$1:$F$651,2,FALSE)</f>
        <v>#N/A</v>
      </c>
      <c r="T34" s="80"/>
      <c r="U34" s="80" t="e">
        <f>+VLOOKUP(T34,Participants!$A$1:$F$651,2,FALSE)</f>
        <v>#N/A</v>
      </c>
      <c r="V34" s="80"/>
      <c r="W34" s="80" t="e">
        <f>+VLOOKUP(V34,Participants!$A$1:$F$651,2,FALSE)</f>
        <v>#N/A</v>
      </c>
    </row>
    <row r="35" spans="1:23" ht="14.25" customHeight="1">
      <c r="B35" s="156" t="s">
        <v>714</v>
      </c>
      <c r="C35" s="92">
        <v>5</v>
      </c>
      <c r="D35" s="92">
        <v>6</v>
      </c>
      <c r="E35" s="71">
        <v>613</v>
      </c>
      <c r="F35" s="51" t="str">
        <f>+VLOOKUP(E35,Participants!$A$1:$F$798,2,FALSE)</f>
        <v>Emily Stevens</v>
      </c>
      <c r="G35" s="51" t="str">
        <f>+VLOOKUP(E35,Participants!$A$1:$F$798,4,FALSE)</f>
        <v>BTA</v>
      </c>
      <c r="H35" s="51" t="str">
        <f>+VLOOKUP(E35,Participants!$A$1:$F$798,5,FALSE)</f>
        <v>F</v>
      </c>
      <c r="I35" s="51">
        <f>+VLOOKUP(E35,Participants!$A$1:$F$798,3,FALSE)</f>
        <v>7</v>
      </c>
      <c r="J35" s="51" t="str">
        <f>+VLOOKUP(E35,Participants!$A$1:$G$798,7,FALSE)</f>
        <v>VARSITY GIRLS</v>
      </c>
      <c r="K35" s="142" t="s">
        <v>883</v>
      </c>
      <c r="L35" s="71">
        <v>2</v>
      </c>
      <c r="M35" s="71">
        <v>8</v>
      </c>
      <c r="N35" s="144" t="str">
        <f t="shared" si="3"/>
        <v>VARSITY GIRLS</v>
      </c>
      <c r="O35" s="144"/>
      <c r="P35" s="80"/>
      <c r="Q35" s="80" t="e">
        <f>+VLOOKUP(P35,Participants!$A$1:$F$651,2,FALSE)</f>
        <v>#N/A</v>
      </c>
      <c r="R35" s="80"/>
      <c r="S35" s="80" t="e">
        <f>+VLOOKUP(R35,Participants!$A$1:$F$651,2,FALSE)</f>
        <v>#N/A</v>
      </c>
      <c r="T35" s="80"/>
      <c r="U35" s="80" t="e">
        <f>+VLOOKUP(T35,Participants!$A$1:$F$651,2,FALSE)</f>
        <v>#N/A</v>
      </c>
      <c r="V35" s="80"/>
      <c r="W35" s="80" t="e">
        <f>+VLOOKUP(V35,Participants!$A$1:$F$651,2,FALSE)</f>
        <v>#N/A</v>
      </c>
    </row>
    <row r="36" spans="1:23" ht="14.25" customHeight="1">
      <c r="B36" s="88" t="s">
        <v>714</v>
      </c>
      <c r="C36" s="93">
        <v>4</v>
      </c>
      <c r="D36" s="93">
        <v>2</v>
      </c>
      <c r="E36" s="77">
        <v>669</v>
      </c>
      <c r="F36" s="12" t="str">
        <f>+VLOOKUP(E36,Participants!$A$1:$F$798,2,FALSE)</f>
        <v>Lana Allen</v>
      </c>
      <c r="G36" s="12" t="str">
        <f>+VLOOKUP(E36,Participants!$A$1:$F$798,4,FALSE)</f>
        <v>KIL</v>
      </c>
      <c r="H36" s="12" t="str">
        <f>+VLOOKUP(E36,Participants!$A$1:$F$798,5,FALSE)</f>
        <v>F</v>
      </c>
      <c r="I36" s="12">
        <f>+VLOOKUP(E36,Participants!$A$1:$F$798,3,FALSE)</f>
        <v>8</v>
      </c>
      <c r="J36" s="12" t="str">
        <f>+VLOOKUP(E36,Participants!$A$1:$G$798,7,FALSE)</f>
        <v>VARSITY GIRLS</v>
      </c>
      <c r="K36" s="78" t="s">
        <v>879</v>
      </c>
      <c r="L36" s="77">
        <v>3</v>
      </c>
      <c r="M36" s="77" t="s">
        <v>899</v>
      </c>
      <c r="N36" s="7" t="str">
        <f t="shared" si="3"/>
        <v>VARSITY GIRLS</v>
      </c>
      <c r="P36" s="80"/>
      <c r="Q36" s="80" t="e">
        <f>+VLOOKUP(P36,Participants!$A$1:$F$651,2,FALSE)</f>
        <v>#N/A</v>
      </c>
      <c r="R36" s="80"/>
      <c r="S36" s="80" t="e">
        <f>+VLOOKUP(R36,Participants!$A$1:$F$651,2,FALSE)</f>
        <v>#N/A</v>
      </c>
      <c r="T36" s="80"/>
      <c r="U36" s="80" t="e">
        <f>+VLOOKUP(T36,Participants!$A$1:$F$651,2,FALSE)</f>
        <v>#N/A</v>
      </c>
      <c r="V36" s="80"/>
      <c r="W36" s="80" t="e">
        <f>+VLOOKUP(V36,Participants!$A$1:$F$651,2,FALSE)</f>
        <v>#N/A</v>
      </c>
    </row>
    <row r="37" spans="1:23" ht="14.25" customHeight="1">
      <c r="B37" s="156" t="s">
        <v>714</v>
      </c>
      <c r="C37" s="92">
        <v>5</v>
      </c>
      <c r="D37" s="92">
        <v>2</v>
      </c>
      <c r="E37" s="71">
        <v>869</v>
      </c>
      <c r="F37" s="51" t="str">
        <f>+VLOOKUP(E37,Participants!$A$1:$F$798,2,FALSE)</f>
        <v>Kate Lucas</v>
      </c>
      <c r="G37" s="51" t="str">
        <f>+VLOOKUP(E37,Participants!$A$1:$F$798,4,FALSE)</f>
        <v>AGS</v>
      </c>
      <c r="H37" s="51" t="str">
        <f>+VLOOKUP(E37,Participants!$A$1:$F$798,5,FALSE)</f>
        <v>F</v>
      </c>
      <c r="I37" s="51">
        <f>+VLOOKUP(E37,Participants!$A$1:$F$798,3,FALSE)</f>
        <v>8</v>
      </c>
      <c r="J37" s="51" t="str">
        <f>+VLOOKUP(E37,Participants!$A$1:$G$798,7,FALSE)</f>
        <v>VARSITY GIRLS</v>
      </c>
      <c r="K37" s="142" t="s">
        <v>884</v>
      </c>
      <c r="L37" s="71">
        <v>4</v>
      </c>
      <c r="M37" s="71">
        <v>6</v>
      </c>
      <c r="N37" s="144" t="str">
        <f t="shared" si="3"/>
        <v>VARSITY GIRLS</v>
      </c>
      <c r="O37" s="144"/>
      <c r="P37" s="80"/>
      <c r="Q37" s="80" t="e">
        <f>+VLOOKUP(P37,Participants!$A$1:$F$651,2,FALSE)</f>
        <v>#N/A</v>
      </c>
      <c r="R37" s="80"/>
      <c r="S37" s="80" t="e">
        <f>+VLOOKUP(R37,Participants!$A$1:$F$651,2,FALSE)</f>
        <v>#N/A</v>
      </c>
      <c r="T37" s="80"/>
      <c r="U37" s="80" t="e">
        <f>+VLOOKUP(T37,Participants!$A$1:$F$651,2,FALSE)</f>
        <v>#N/A</v>
      </c>
      <c r="V37" s="80"/>
      <c r="W37" s="80" t="e">
        <f>+VLOOKUP(V37,Participants!$A$1:$F$651,2,FALSE)</f>
        <v>#N/A</v>
      </c>
    </row>
    <row r="38" spans="1:23" ht="14.25" customHeight="1">
      <c r="B38" s="156" t="s">
        <v>714</v>
      </c>
      <c r="C38" s="92">
        <v>5</v>
      </c>
      <c r="D38" s="92">
        <v>3</v>
      </c>
      <c r="E38" s="71">
        <v>1436</v>
      </c>
      <c r="F38" s="51" t="str">
        <f>+VLOOKUP(E38,Participants!$A$1:$F$798,2,FALSE)</f>
        <v>Abigail Getch</v>
      </c>
      <c r="G38" s="51" t="str">
        <f>+VLOOKUP(E38,Participants!$A$1:$F$798,4,FALSE)</f>
        <v>SSPP</v>
      </c>
      <c r="H38" s="51" t="str">
        <f>+VLOOKUP(E38,Participants!$A$1:$F$798,5,FALSE)</f>
        <v>F</v>
      </c>
      <c r="I38" s="51">
        <f>+VLOOKUP(E38,Participants!$A$1:$F$798,3,FALSE)</f>
        <v>8</v>
      </c>
      <c r="J38" s="51" t="str">
        <f>+VLOOKUP(E38,Participants!$A$1:$G$798,7,FALSE)</f>
        <v>VARSITY GIRLS</v>
      </c>
      <c r="K38" s="142" t="s">
        <v>885</v>
      </c>
      <c r="L38" s="71">
        <v>5</v>
      </c>
      <c r="M38" s="71">
        <v>5</v>
      </c>
      <c r="N38" s="144" t="str">
        <f t="shared" si="3"/>
        <v>VARSITY GIRLS</v>
      </c>
      <c r="O38" s="144"/>
      <c r="P38" s="80"/>
      <c r="Q38" s="80" t="e">
        <f>+VLOOKUP(P38,Participants!$A$1:$F$651,2,FALSE)</f>
        <v>#N/A</v>
      </c>
      <c r="R38" s="80"/>
      <c r="S38" s="80" t="e">
        <f>+VLOOKUP(R38,Participants!$A$1:$F$651,2,FALSE)</f>
        <v>#N/A</v>
      </c>
      <c r="T38" s="80"/>
      <c r="U38" s="80" t="e">
        <f>+VLOOKUP(T38,Participants!$A$1:$F$651,2,FALSE)</f>
        <v>#N/A</v>
      </c>
      <c r="V38" s="80"/>
      <c r="W38" s="80" t="e">
        <f>+VLOOKUP(V38,Participants!$A$1:$F$651,2,FALSE)</f>
        <v>#N/A</v>
      </c>
    </row>
    <row r="39" spans="1:23" ht="14.25" customHeight="1">
      <c r="A39" s="69"/>
      <c r="B39" s="91" t="s">
        <v>714</v>
      </c>
      <c r="C39" s="92">
        <v>5</v>
      </c>
      <c r="D39" s="92">
        <v>1</v>
      </c>
      <c r="E39" s="71">
        <v>1402</v>
      </c>
      <c r="F39" s="51" t="str">
        <f>+VLOOKUP(E39,Participants!$A$1:$F$798,2,FALSE)</f>
        <v>Francesca Grega</v>
      </c>
      <c r="G39" s="51" t="str">
        <f>+VLOOKUP(E39,Participants!$A$1:$F$798,4,FALSE)</f>
        <v>BFS</v>
      </c>
      <c r="H39" s="51" t="str">
        <f>+VLOOKUP(E39,Participants!$A$1:$F$798,5,FALSE)</f>
        <v>F</v>
      </c>
      <c r="I39" s="51">
        <f>+VLOOKUP(E39,Participants!$A$1:$F$798,3,FALSE)</f>
        <v>7</v>
      </c>
      <c r="J39" s="51" t="str">
        <f>+VLOOKUP(E39,Participants!$A$1:$G$798,7,FALSE)</f>
        <v>VARSITY GIRLS</v>
      </c>
      <c r="K39" s="72" t="s">
        <v>886</v>
      </c>
      <c r="L39" s="71">
        <v>6</v>
      </c>
      <c r="M39" s="71">
        <v>4</v>
      </c>
      <c r="N39" s="69" t="str">
        <f t="shared" si="3"/>
        <v>VARSITY GIRLS</v>
      </c>
      <c r="O39" s="69"/>
      <c r="P39" s="74"/>
      <c r="Q39" s="74" t="e">
        <f>+VLOOKUP(P39,Participants!$A$1:$F$651,2,FALSE)</f>
        <v>#N/A</v>
      </c>
      <c r="R39" s="74"/>
      <c r="S39" s="74" t="e">
        <f>+VLOOKUP(R39,Participants!$A$1:$F$651,2,FALSE)</f>
        <v>#N/A</v>
      </c>
      <c r="T39" s="74"/>
      <c r="U39" s="74" t="e">
        <f>+VLOOKUP(T39,Participants!$A$1:$F$651,2,FALSE)</f>
        <v>#N/A</v>
      </c>
      <c r="V39" s="74"/>
      <c r="W39" s="74" t="e">
        <f>+VLOOKUP(V39,Participants!$A$1:$F$651,2,FALSE)</f>
        <v>#N/A</v>
      </c>
    </row>
    <row r="40" spans="1:23" ht="14.25" customHeight="1">
      <c r="A40" s="69"/>
      <c r="B40" s="91" t="s">
        <v>714</v>
      </c>
      <c r="C40" s="92">
        <v>5</v>
      </c>
      <c r="D40" s="92">
        <v>4</v>
      </c>
      <c r="E40" s="71">
        <v>644</v>
      </c>
      <c r="F40" s="51" t="str">
        <f>+VLOOKUP(E40,Participants!$A$1:$F$798,2,FALSE)</f>
        <v>Margaret Carroll</v>
      </c>
      <c r="G40" s="51" t="str">
        <f>+VLOOKUP(E40,Participants!$A$1:$F$798,4,FALSE)</f>
        <v>SJS</v>
      </c>
      <c r="H40" s="51" t="str">
        <f>+VLOOKUP(E40,Participants!$A$1:$F$798,5,FALSE)</f>
        <v>F</v>
      </c>
      <c r="I40" s="51">
        <f>+VLOOKUP(E40,Participants!$A$1:$F$798,3,FALSE)</f>
        <v>7</v>
      </c>
      <c r="J40" s="51" t="str">
        <f>+VLOOKUP(E40,Participants!$A$1:$G$798,7,FALSE)</f>
        <v>VARSITY GIRLS</v>
      </c>
      <c r="K40" s="72" t="s">
        <v>887</v>
      </c>
      <c r="L40" s="71">
        <v>7</v>
      </c>
      <c r="M40" s="71">
        <v>3</v>
      </c>
      <c r="N40" s="69" t="str">
        <f t="shared" si="3"/>
        <v>VARSITY GIRLS</v>
      </c>
      <c r="O40" s="69"/>
      <c r="P40" s="74"/>
      <c r="Q40" s="74" t="e">
        <f>+VLOOKUP(P40,Participants!$A$1:$F$651,2,FALSE)</f>
        <v>#N/A</v>
      </c>
      <c r="R40" s="74"/>
      <c r="S40" s="74" t="e">
        <f>+VLOOKUP(R40,Participants!$A$1:$F$651,2,FALSE)</f>
        <v>#N/A</v>
      </c>
      <c r="T40" s="74"/>
      <c r="U40" s="74" t="e">
        <f>+VLOOKUP(T40,Participants!$A$1:$F$651,2,FALSE)</f>
        <v>#N/A</v>
      </c>
      <c r="V40" s="74"/>
      <c r="W40" s="74" t="e">
        <f>+VLOOKUP(V40,Participants!$A$1:$F$651,2,FALSE)</f>
        <v>#N/A</v>
      </c>
    </row>
    <row r="41" spans="1:23" ht="14.25" customHeight="1">
      <c r="A41" s="69"/>
      <c r="B41" s="91" t="s">
        <v>714</v>
      </c>
      <c r="C41" s="92">
        <v>5</v>
      </c>
      <c r="D41" s="92">
        <v>8</v>
      </c>
      <c r="E41" s="71">
        <v>1200</v>
      </c>
      <c r="F41" s="51" t="str">
        <f>+VLOOKUP(E41,Participants!$A$1:$F$798,2,FALSE)</f>
        <v>Tess Austin</v>
      </c>
      <c r="G41" s="51" t="str">
        <f>+VLOOKUP(E41,Participants!$A$1:$F$798,4,FALSE)</f>
        <v>AAC</v>
      </c>
      <c r="H41" s="51" t="str">
        <f>+VLOOKUP(E41,Participants!$A$1:$F$798,5,FALSE)</f>
        <v>F</v>
      </c>
      <c r="I41" s="51">
        <f>+VLOOKUP(E41,Participants!$A$1:$F$798,3,FALSE)</f>
        <v>8</v>
      </c>
      <c r="J41" s="51" t="str">
        <f>+VLOOKUP(E41,Participants!$A$1:$G$798,7,FALSE)</f>
        <v>VARSITY GIRLS</v>
      </c>
      <c r="K41" s="72" t="s">
        <v>888</v>
      </c>
      <c r="L41" s="71">
        <v>8</v>
      </c>
      <c r="M41" s="71">
        <v>2</v>
      </c>
      <c r="N41" s="69" t="str">
        <f t="shared" si="3"/>
        <v>VARSITY GIRLS</v>
      </c>
      <c r="O41" s="69"/>
      <c r="P41" s="74"/>
      <c r="Q41" s="74" t="e">
        <f>+VLOOKUP(P41,Participants!$A$1:$F$651,2,FALSE)</f>
        <v>#N/A</v>
      </c>
      <c r="R41" s="74"/>
      <c r="S41" s="74" t="e">
        <f>+VLOOKUP(R41,Participants!$A$1:$F$651,2,FALSE)</f>
        <v>#N/A</v>
      </c>
      <c r="T41" s="74"/>
      <c r="U41" s="74" t="e">
        <f>+VLOOKUP(T41,Participants!$A$1:$F$651,2,FALSE)</f>
        <v>#N/A</v>
      </c>
      <c r="V41" s="74"/>
      <c r="W41" s="74" t="e">
        <f>+VLOOKUP(V41,Participants!$A$1:$F$651,2,FALSE)</f>
        <v>#N/A</v>
      </c>
    </row>
    <row r="42" spans="1:23" ht="14.25" customHeight="1">
      <c r="A42" s="69"/>
      <c r="B42" s="91" t="s">
        <v>714</v>
      </c>
      <c r="C42" s="92">
        <v>5</v>
      </c>
      <c r="D42" s="92">
        <v>5</v>
      </c>
      <c r="E42" s="71">
        <v>857</v>
      </c>
      <c r="F42" s="51" t="str">
        <f>+VLOOKUP(E42,Participants!$A$1:$F$798,2,FALSE)</f>
        <v>Lydia Pierce</v>
      </c>
      <c r="G42" s="51" t="str">
        <f>+VLOOKUP(E42,Participants!$A$1:$F$798,4,FALSE)</f>
        <v>GRE</v>
      </c>
      <c r="H42" s="51" t="str">
        <f>+VLOOKUP(E42,Participants!$A$1:$F$798,5,FALSE)</f>
        <v>F</v>
      </c>
      <c r="I42" s="51">
        <f>+VLOOKUP(E42,Participants!$A$1:$F$798,3,FALSE)</f>
        <v>7</v>
      </c>
      <c r="J42" s="51" t="str">
        <f>+VLOOKUP(E42,Participants!$A$1:$G$798,7,FALSE)</f>
        <v>VARSITY GIRLS</v>
      </c>
      <c r="K42" s="72" t="s">
        <v>889</v>
      </c>
      <c r="L42" s="71">
        <v>9</v>
      </c>
      <c r="M42" s="71">
        <v>1</v>
      </c>
      <c r="N42" s="69" t="str">
        <f t="shared" si="3"/>
        <v>VARSITY GIRLS</v>
      </c>
      <c r="O42" s="69"/>
      <c r="P42" s="74"/>
      <c r="Q42" s="74" t="e">
        <f>+VLOOKUP(P42,Participants!$A$1:$F$651,2,FALSE)</f>
        <v>#N/A</v>
      </c>
      <c r="R42" s="74"/>
      <c r="S42" s="74" t="e">
        <f>+VLOOKUP(R42,Participants!$A$1:$F$651,2,FALSE)</f>
        <v>#N/A</v>
      </c>
      <c r="T42" s="74"/>
      <c r="U42" s="74" t="e">
        <f>+VLOOKUP(T42,Participants!$A$1:$F$651,2,FALSE)</f>
        <v>#N/A</v>
      </c>
      <c r="V42" s="74"/>
      <c r="W42" s="74" t="e">
        <f>+VLOOKUP(V42,Participants!$A$1:$F$651,2,FALSE)</f>
        <v>#N/A</v>
      </c>
    </row>
    <row r="43" spans="1:23" ht="14.25" customHeight="1">
      <c r="A43" s="69"/>
      <c r="B43" s="155" t="s">
        <v>714</v>
      </c>
      <c r="C43" s="93">
        <v>4</v>
      </c>
      <c r="D43" s="93">
        <v>1</v>
      </c>
      <c r="E43" s="77">
        <v>867</v>
      </c>
      <c r="F43" s="12" t="str">
        <f>+VLOOKUP(E43,Participants!$A$1:$F$798,2,FALSE)</f>
        <v>Gina Cicchino</v>
      </c>
      <c r="G43" s="12" t="str">
        <f>+VLOOKUP(E43,Participants!$A$1:$F$798,4,FALSE)</f>
        <v>AGS</v>
      </c>
      <c r="H43" s="12" t="str">
        <f>+VLOOKUP(E43,Participants!$A$1:$F$798,5,FALSE)</f>
        <v>F</v>
      </c>
      <c r="I43" s="12">
        <f>+VLOOKUP(E43,Participants!$A$1:$F$798,3,FALSE)</f>
        <v>7</v>
      </c>
      <c r="J43" s="12" t="str">
        <f>+VLOOKUP(E43,Participants!$A$1:$G$798,7,FALSE)</f>
        <v>VARSITY GIRLS</v>
      </c>
      <c r="K43" s="141" t="s">
        <v>880</v>
      </c>
      <c r="L43" s="77">
        <v>10</v>
      </c>
      <c r="M43" s="77" t="s">
        <v>899</v>
      </c>
      <c r="N43" s="143" t="str">
        <f t="shared" si="3"/>
        <v>VARSITY GIRLS</v>
      </c>
      <c r="O43" s="143"/>
      <c r="P43" s="74"/>
      <c r="Q43" s="74" t="e">
        <f>+VLOOKUP(P43,Participants!$A$1:$F$651,2,FALSE)</f>
        <v>#N/A</v>
      </c>
      <c r="R43" s="74"/>
      <c r="S43" s="74" t="e">
        <f>+VLOOKUP(R43,Participants!$A$1:$F$651,2,FALSE)</f>
        <v>#N/A</v>
      </c>
      <c r="T43" s="74"/>
      <c r="U43" s="74" t="e">
        <f>+VLOOKUP(T43,Participants!$A$1:$F$651,2,FALSE)</f>
        <v>#N/A</v>
      </c>
      <c r="V43" s="74"/>
      <c r="W43" s="74" t="e">
        <f>+VLOOKUP(V43,Participants!$A$1:$F$651,2,FALSE)</f>
        <v>#N/A</v>
      </c>
    </row>
    <row r="44" spans="1:23" ht="14.25" customHeight="1">
      <c r="A44" s="69"/>
      <c r="B44" s="155" t="s">
        <v>714</v>
      </c>
      <c r="C44" s="93">
        <v>4</v>
      </c>
      <c r="D44" s="93">
        <v>3</v>
      </c>
      <c r="E44" s="77">
        <v>1403</v>
      </c>
      <c r="F44" s="12" t="str">
        <f>+VLOOKUP(E44,Participants!$A$1:$F$798,2,FALSE)</f>
        <v>Giovanna Julian</v>
      </c>
      <c r="G44" s="12" t="str">
        <f>+VLOOKUP(E44,Participants!$A$1:$F$798,4,FALSE)</f>
        <v>BFS</v>
      </c>
      <c r="H44" s="12" t="str">
        <f>+VLOOKUP(E44,Participants!$A$1:$F$798,5,FALSE)</f>
        <v>F</v>
      </c>
      <c r="I44" s="12">
        <f>+VLOOKUP(E44,Participants!$A$1:$F$798,3,FALSE)</f>
        <v>7</v>
      </c>
      <c r="J44" s="12" t="str">
        <f>+VLOOKUP(E44,Participants!$A$1:$G$798,7,FALSE)</f>
        <v>VARSITY GIRLS</v>
      </c>
      <c r="K44" s="141" t="s">
        <v>881</v>
      </c>
      <c r="L44" s="77">
        <v>11</v>
      </c>
      <c r="M44" s="77" t="s">
        <v>899</v>
      </c>
      <c r="N44" s="143" t="str">
        <f t="shared" si="3"/>
        <v>VARSITY GIRLS</v>
      </c>
      <c r="O44" s="157"/>
      <c r="P44" s="74"/>
      <c r="Q44" s="74" t="e">
        <f>+VLOOKUP(P44,Participants!$A$1:$F$651,2,FALSE)</f>
        <v>#N/A</v>
      </c>
      <c r="R44" s="74"/>
      <c r="S44" s="74" t="e">
        <f>+VLOOKUP(R44,Participants!$A$1:$F$651,2,FALSE)</f>
        <v>#N/A</v>
      </c>
      <c r="T44" s="74"/>
      <c r="U44" s="74" t="e">
        <f>+VLOOKUP(T44,Participants!$A$1:$F$651,2,FALSE)</f>
        <v>#N/A</v>
      </c>
      <c r="V44" s="74"/>
      <c r="W44" s="74" t="e">
        <f>+VLOOKUP(V44,Participants!$A$1:$F$651,2,FALSE)</f>
        <v>#N/A</v>
      </c>
    </row>
    <row r="45" spans="1:23" ht="14.25" customHeight="1">
      <c r="B45" s="88"/>
      <c r="D45" s="44"/>
      <c r="K45" s="54"/>
      <c r="P45" s="81"/>
      <c r="Q45" s="81"/>
      <c r="R45" s="81"/>
      <c r="S45" s="81"/>
      <c r="T45" s="81"/>
      <c r="U45" s="81"/>
      <c r="V45" s="81"/>
      <c r="W45" s="81"/>
    </row>
    <row r="46" spans="1:23" ht="14.25" customHeight="1">
      <c r="B46" s="88"/>
      <c r="D46" s="44"/>
      <c r="K46" s="54"/>
      <c r="P46" s="81"/>
      <c r="Q46" s="81"/>
      <c r="R46" s="81"/>
      <c r="S46" s="81"/>
      <c r="T46" s="81"/>
      <c r="U46" s="81"/>
      <c r="V46" s="81"/>
      <c r="W46" s="81"/>
    </row>
    <row r="47" spans="1:23" ht="14.25" customHeight="1">
      <c r="B47" s="88"/>
      <c r="D47" s="44"/>
      <c r="K47" s="54"/>
      <c r="P47" s="81"/>
      <c r="Q47" s="81"/>
      <c r="R47" s="81"/>
      <c r="S47" s="81"/>
      <c r="T47" s="81"/>
      <c r="U47" s="81"/>
      <c r="V47" s="81"/>
      <c r="W47" s="81"/>
    </row>
    <row r="48" spans="1:23" ht="14.25" customHeight="1">
      <c r="D48" s="44"/>
      <c r="K48" s="54"/>
      <c r="P48" s="81"/>
      <c r="Q48" s="81"/>
      <c r="R48" s="81"/>
      <c r="S48" s="81"/>
      <c r="T48" s="81"/>
      <c r="U48" s="81"/>
      <c r="V48" s="81"/>
      <c r="W48" s="81"/>
    </row>
    <row r="49" spans="1:26" ht="14.25" customHeight="1">
      <c r="D49" s="44"/>
      <c r="K49" s="54"/>
      <c r="P49" s="81"/>
      <c r="Q49" s="81"/>
      <c r="R49" s="81"/>
      <c r="S49" s="81"/>
      <c r="T49" s="81"/>
      <c r="U49" s="81"/>
      <c r="V49" s="81"/>
      <c r="W49" s="81"/>
    </row>
    <row r="50" spans="1:26" ht="14.25" customHeight="1">
      <c r="B50" s="57" t="s">
        <v>8</v>
      </c>
      <c r="C50" s="57" t="s">
        <v>16</v>
      </c>
      <c r="D50" s="57" t="s">
        <v>19</v>
      </c>
      <c r="E50" s="149" t="s">
        <v>24</v>
      </c>
      <c r="F50" s="57" t="s">
        <v>27</v>
      </c>
      <c r="G50" s="57" t="s">
        <v>30</v>
      </c>
      <c r="H50" s="57" t="s">
        <v>33</v>
      </c>
      <c r="I50" s="57" t="s">
        <v>36</v>
      </c>
      <c r="J50" s="57" t="s">
        <v>39</v>
      </c>
      <c r="K50" s="57" t="s">
        <v>42</v>
      </c>
      <c r="L50" s="149" t="s">
        <v>45</v>
      </c>
      <c r="M50" s="149" t="s">
        <v>48</v>
      </c>
      <c r="N50" s="57" t="s">
        <v>51</v>
      </c>
      <c r="O50" s="57" t="s">
        <v>54</v>
      </c>
      <c r="P50" s="57" t="s">
        <v>57</v>
      </c>
      <c r="Q50" s="57" t="s">
        <v>60</v>
      </c>
      <c r="R50" s="57" t="s">
        <v>63</v>
      </c>
      <c r="S50" s="57" t="s">
        <v>66</v>
      </c>
      <c r="T50" s="57" t="s">
        <v>11</v>
      </c>
      <c r="U50" s="57" t="s">
        <v>71</v>
      </c>
      <c r="V50" s="57" t="s">
        <v>74</v>
      </c>
      <c r="W50" s="57" t="s">
        <v>77</v>
      </c>
      <c r="X50" s="57" t="s">
        <v>80</v>
      </c>
      <c r="Y50" s="57" t="s">
        <v>83</v>
      </c>
      <c r="Z50" s="58" t="s">
        <v>681</v>
      </c>
    </row>
    <row r="51" spans="1:26" ht="14.25" customHeight="1">
      <c r="A51" s="7" t="s">
        <v>93</v>
      </c>
      <c r="B51" s="7">
        <f t="shared" ref="B51:K54" si="4">+SUMIFS($M$2:$M$44,$J$2:$J$44,$A51,$G$2:$G$44,B$50)</f>
        <v>4</v>
      </c>
      <c r="C51" s="7">
        <f t="shared" si="4"/>
        <v>5</v>
      </c>
      <c r="D51" s="7">
        <f t="shared" si="4"/>
        <v>0</v>
      </c>
      <c r="E51" s="44">
        <f t="shared" si="4"/>
        <v>3</v>
      </c>
      <c r="F51" s="7">
        <f t="shared" si="4"/>
        <v>10</v>
      </c>
      <c r="G51" s="7">
        <f t="shared" si="4"/>
        <v>8</v>
      </c>
      <c r="H51" s="7">
        <f t="shared" si="4"/>
        <v>2</v>
      </c>
      <c r="I51" s="7">
        <f t="shared" si="4"/>
        <v>0</v>
      </c>
      <c r="J51" s="7">
        <f t="shared" si="4"/>
        <v>0</v>
      </c>
      <c r="K51" s="7">
        <f t="shared" si="4"/>
        <v>0</v>
      </c>
      <c r="L51" s="44">
        <f t="shared" ref="L51:Y54" si="5">+SUMIFS($M$2:$M$44,$J$2:$J$44,$A51,$G$2:$G$44,L$50)</f>
        <v>0</v>
      </c>
      <c r="M51" s="44">
        <f t="shared" si="5"/>
        <v>0</v>
      </c>
      <c r="N51" s="7">
        <f t="shared" si="5"/>
        <v>0</v>
      </c>
      <c r="O51" s="7">
        <f t="shared" si="5"/>
        <v>6</v>
      </c>
      <c r="P51" s="7">
        <f t="shared" si="5"/>
        <v>1</v>
      </c>
      <c r="Q51" s="7">
        <f t="shared" si="5"/>
        <v>0</v>
      </c>
      <c r="R51" s="7">
        <f t="shared" si="5"/>
        <v>0</v>
      </c>
      <c r="S51" s="7">
        <f t="shared" si="5"/>
        <v>0</v>
      </c>
      <c r="T51" s="7">
        <f t="shared" si="5"/>
        <v>0</v>
      </c>
      <c r="U51" s="7">
        <f t="shared" si="5"/>
        <v>0</v>
      </c>
      <c r="V51" s="7">
        <f t="shared" si="5"/>
        <v>0</v>
      </c>
      <c r="W51" s="7">
        <f t="shared" si="5"/>
        <v>0</v>
      </c>
      <c r="X51" s="7">
        <f t="shared" si="5"/>
        <v>0</v>
      </c>
      <c r="Y51" s="7">
        <f t="shared" si="5"/>
        <v>0</v>
      </c>
      <c r="Z51" s="7">
        <f t="shared" ref="Z51:Z54" si="6">SUM(D51:Y51)</f>
        <v>30</v>
      </c>
    </row>
    <row r="52" spans="1:26" ht="14.25" customHeight="1">
      <c r="A52" s="7" t="s">
        <v>90</v>
      </c>
      <c r="B52" s="7">
        <f t="shared" si="4"/>
        <v>0</v>
      </c>
      <c r="C52" s="7">
        <f t="shared" si="4"/>
        <v>5</v>
      </c>
      <c r="D52" s="7">
        <f t="shared" si="4"/>
        <v>0</v>
      </c>
      <c r="E52" s="44">
        <f t="shared" si="4"/>
        <v>0</v>
      </c>
      <c r="F52" s="7">
        <f t="shared" si="4"/>
        <v>6</v>
      </c>
      <c r="G52" s="7">
        <f t="shared" si="4"/>
        <v>0</v>
      </c>
      <c r="H52" s="7">
        <f t="shared" si="4"/>
        <v>0</v>
      </c>
      <c r="I52" s="7">
        <f t="shared" si="4"/>
        <v>0</v>
      </c>
      <c r="J52" s="7">
        <f t="shared" si="4"/>
        <v>0</v>
      </c>
      <c r="K52" s="7">
        <f t="shared" si="4"/>
        <v>8</v>
      </c>
      <c r="L52" s="44">
        <f t="shared" si="5"/>
        <v>0</v>
      </c>
      <c r="M52" s="44">
        <f t="shared" si="5"/>
        <v>0</v>
      </c>
      <c r="N52" s="7">
        <f t="shared" si="5"/>
        <v>0</v>
      </c>
      <c r="O52" s="7">
        <f t="shared" si="5"/>
        <v>10</v>
      </c>
      <c r="P52" s="7">
        <f t="shared" si="5"/>
        <v>0</v>
      </c>
      <c r="Q52" s="7">
        <f t="shared" si="5"/>
        <v>0</v>
      </c>
      <c r="R52" s="7">
        <f t="shared" si="5"/>
        <v>0</v>
      </c>
      <c r="S52" s="7">
        <f t="shared" si="5"/>
        <v>0</v>
      </c>
      <c r="T52" s="7">
        <f t="shared" si="5"/>
        <v>0</v>
      </c>
      <c r="U52" s="7">
        <f t="shared" si="5"/>
        <v>0</v>
      </c>
      <c r="V52" s="7">
        <f t="shared" si="5"/>
        <v>0</v>
      </c>
      <c r="W52" s="7">
        <f t="shared" si="5"/>
        <v>0</v>
      </c>
      <c r="X52" s="7">
        <f t="shared" si="5"/>
        <v>0</v>
      </c>
      <c r="Y52" s="7">
        <f t="shared" si="5"/>
        <v>0</v>
      </c>
      <c r="Z52" s="7">
        <f t="shared" si="6"/>
        <v>24</v>
      </c>
    </row>
    <row r="53" spans="1:26" ht="14.25" customHeight="1">
      <c r="A53" s="7" t="s">
        <v>139</v>
      </c>
      <c r="B53" s="7">
        <f t="shared" si="4"/>
        <v>2</v>
      </c>
      <c r="C53" s="7">
        <f t="shared" si="4"/>
        <v>6</v>
      </c>
      <c r="D53" s="7">
        <f t="shared" si="4"/>
        <v>0</v>
      </c>
      <c r="E53" s="44">
        <f t="shared" si="4"/>
        <v>0</v>
      </c>
      <c r="F53" s="7">
        <f t="shared" si="4"/>
        <v>4</v>
      </c>
      <c r="G53" s="7">
        <f t="shared" si="4"/>
        <v>8</v>
      </c>
      <c r="H53" s="7">
        <f t="shared" si="4"/>
        <v>0</v>
      </c>
      <c r="I53" s="7">
        <f t="shared" si="4"/>
        <v>0</v>
      </c>
      <c r="J53" s="7">
        <f t="shared" si="4"/>
        <v>0</v>
      </c>
      <c r="K53" s="7">
        <f t="shared" si="4"/>
        <v>1</v>
      </c>
      <c r="L53" s="44">
        <f t="shared" si="5"/>
        <v>0</v>
      </c>
      <c r="M53" s="44">
        <f t="shared" si="5"/>
        <v>3</v>
      </c>
      <c r="N53" s="7">
        <f t="shared" si="5"/>
        <v>0</v>
      </c>
      <c r="O53" s="7">
        <f t="shared" si="5"/>
        <v>10</v>
      </c>
      <c r="P53" s="7">
        <f t="shared" si="5"/>
        <v>0</v>
      </c>
      <c r="Q53" s="7">
        <f t="shared" si="5"/>
        <v>0</v>
      </c>
      <c r="R53" s="7">
        <f t="shared" si="5"/>
        <v>0</v>
      </c>
      <c r="S53" s="7">
        <f t="shared" si="5"/>
        <v>0</v>
      </c>
      <c r="T53" s="7">
        <f t="shared" si="5"/>
        <v>0</v>
      </c>
      <c r="U53" s="7">
        <f t="shared" si="5"/>
        <v>0</v>
      </c>
      <c r="V53" s="7">
        <f t="shared" si="5"/>
        <v>0</v>
      </c>
      <c r="W53" s="7">
        <f t="shared" si="5"/>
        <v>5</v>
      </c>
      <c r="X53" s="7">
        <f t="shared" si="5"/>
        <v>0</v>
      </c>
      <c r="Y53" s="7">
        <f t="shared" si="5"/>
        <v>0</v>
      </c>
      <c r="Z53" s="7">
        <f t="shared" si="6"/>
        <v>31</v>
      </c>
    </row>
    <row r="54" spans="1:26" ht="14.25" customHeight="1">
      <c r="A54" s="7" t="s">
        <v>137</v>
      </c>
      <c r="B54" s="7">
        <f t="shared" si="4"/>
        <v>6</v>
      </c>
      <c r="C54" s="7">
        <f t="shared" si="4"/>
        <v>5</v>
      </c>
      <c r="D54" s="7">
        <f t="shared" si="4"/>
        <v>0</v>
      </c>
      <c r="E54" s="44">
        <f t="shared" si="4"/>
        <v>3</v>
      </c>
      <c r="F54" s="7">
        <f t="shared" si="4"/>
        <v>10</v>
      </c>
      <c r="G54" s="7">
        <f t="shared" si="4"/>
        <v>0</v>
      </c>
      <c r="H54" s="7">
        <f t="shared" si="4"/>
        <v>2</v>
      </c>
      <c r="I54" s="7">
        <f t="shared" si="4"/>
        <v>0</v>
      </c>
      <c r="J54" s="7">
        <f t="shared" si="4"/>
        <v>0</v>
      </c>
      <c r="K54" s="7">
        <f t="shared" si="4"/>
        <v>0</v>
      </c>
      <c r="L54" s="44">
        <f t="shared" si="5"/>
        <v>0</v>
      </c>
      <c r="M54" s="44">
        <f t="shared" si="5"/>
        <v>8</v>
      </c>
      <c r="N54" s="7">
        <f t="shared" si="5"/>
        <v>0</v>
      </c>
      <c r="O54" s="7">
        <f t="shared" si="5"/>
        <v>1</v>
      </c>
      <c r="P54" s="7">
        <f t="shared" si="5"/>
        <v>0</v>
      </c>
      <c r="Q54" s="7">
        <f t="shared" si="5"/>
        <v>0</v>
      </c>
      <c r="R54" s="7">
        <f t="shared" si="5"/>
        <v>0</v>
      </c>
      <c r="S54" s="7">
        <f t="shared" si="5"/>
        <v>0</v>
      </c>
      <c r="T54" s="7">
        <f t="shared" si="5"/>
        <v>0</v>
      </c>
      <c r="U54" s="7">
        <f t="shared" si="5"/>
        <v>0</v>
      </c>
      <c r="V54" s="7">
        <f t="shared" si="5"/>
        <v>0</v>
      </c>
      <c r="W54" s="7">
        <f t="shared" si="5"/>
        <v>4</v>
      </c>
      <c r="X54" s="7">
        <f t="shared" si="5"/>
        <v>0</v>
      </c>
      <c r="Y54" s="7">
        <f t="shared" si="5"/>
        <v>0</v>
      </c>
      <c r="Z54" s="7">
        <f t="shared" si="6"/>
        <v>28</v>
      </c>
    </row>
    <row r="55" spans="1:26" ht="14.25" customHeight="1">
      <c r="D55" s="44"/>
      <c r="K55" s="54"/>
      <c r="P55" s="81"/>
      <c r="Q55" s="81"/>
      <c r="R55" s="81"/>
      <c r="S55" s="81"/>
      <c r="T55" s="81"/>
      <c r="U55" s="81"/>
      <c r="V55" s="81"/>
      <c r="W55" s="81"/>
    </row>
    <row r="56" spans="1:26" ht="14.25" customHeight="1">
      <c r="D56" s="44"/>
      <c r="K56" s="54"/>
      <c r="P56" s="81"/>
      <c r="Q56" s="81"/>
      <c r="R56" s="81"/>
      <c r="S56" s="81"/>
      <c r="T56" s="81"/>
      <c r="U56" s="81"/>
      <c r="V56" s="81"/>
      <c r="W56" s="81"/>
    </row>
    <row r="57" spans="1:26" ht="14.25" customHeight="1">
      <c r="D57" s="44"/>
      <c r="K57" s="54"/>
      <c r="P57" s="81"/>
      <c r="Q57" s="81"/>
      <c r="R57" s="81"/>
      <c r="S57" s="81"/>
      <c r="T57" s="81"/>
      <c r="U57" s="81"/>
      <c r="V57" s="81"/>
      <c r="W57" s="81"/>
    </row>
    <row r="58" spans="1:26" ht="14.25" customHeight="1">
      <c r="D58" s="44"/>
      <c r="K58" s="54"/>
      <c r="P58" s="81"/>
      <c r="Q58" s="81"/>
      <c r="R58" s="81"/>
      <c r="S58" s="81"/>
      <c r="T58" s="81"/>
      <c r="U58" s="81"/>
      <c r="V58" s="81"/>
      <c r="W58" s="81"/>
    </row>
    <row r="59" spans="1:26" ht="14.25" customHeight="1">
      <c r="D59" s="44"/>
      <c r="K59" s="54"/>
      <c r="P59" s="81"/>
      <c r="Q59" s="81"/>
      <c r="R59" s="81"/>
      <c r="S59" s="81"/>
      <c r="T59" s="81"/>
      <c r="U59" s="81"/>
      <c r="V59" s="81"/>
      <c r="W59" s="81"/>
    </row>
    <row r="60" spans="1:26" ht="14.25" customHeight="1">
      <c r="D60" s="44"/>
      <c r="K60" s="54"/>
      <c r="P60" s="81"/>
      <c r="Q60" s="81"/>
      <c r="R60" s="81"/>
      <c r="S60" s="81"/>
      <c r="T60" s="81"/>
      <c r="U60" s="81"/>
      <c r="V60" s="81"/>
      <c r="W60" s="81"/>
    </row>
    <row r="61" spans="1:26" ht="14.25" customHeight="1">
      <c r="D61" s="44"/>
      <c r="K61" s="54"/>
      <c r="P61" s="81"/>
      <c r="Q61" s="81"/>
      <c r="R61" s="81"/>
      <c r="S61" s="81"/>
      <c r="T61" s="81"/>
      <c r="U61" s="81"/>
      <c r="V61" s="81"/>
      <c r="W61" s="81"/>
    </row>
    <row r="62" spans="1:26" ht="14.25" customHeight="1">
      <c r="D62" s="44"/>
      <c r="K62" s="54"/>
      <c r="P62" s="81"/>
      <c r="Q62" s="81"/>
      <c r="R62" s="81"/>
      <c r="S62" s="81"/>
      <c r="T62" s="81"/>
      <c r="U62" s="81"/>
      <c r="V62" s="81"/>
      <c r="W62" s="81"/>
    </row>
    <row r="63" spans="1:26" ht="14.25" customHeight="1">
      <c r="D63" s="44"/>
      <c r="K63" s="54"/>
      <c r="P63" s="81"/>
      <c r="Q63" s="81"/>
      <c r="R63" s="81"/>
      <c r="S63" s="81"/>
      <c r="T63" s="81"/>
      <c r="U63" s="81"/>
      <c r="V63" s="81"/>
      <c r="W63" s="81"/>
    </row>
    <row r="64" spans="1:26" ht="14.25" customHeight="1">
      <c r="D64" s="44"/>
      <c r="K64" s="54"/>
      <c r="P64" s="81"/>
      <c r="Q64" s="81"/>
      <c r="R64" s="81"/>
      <c r="S64" s="81"/>
      <c r="T64" s="81"/>
      <c r="U64" s="81"/>
      <c r="V64" s="81"/>
      <c r="W64" s="81"/>
    </row>
    <row r="65" spans="4:23" ht="14.25" customHeight="1">
      <c r="D65" s="44"/>
      <c r="K65" s="54"/>
      <c r="P65" s="81"/>
      <c r="Q65" s="81"/>
      <c r="R65" s="81"/>
      <c r="S65" s="81"/>
      <c r="T65" s="81"/>
      <c r="U65" s="81"/>
      <c r="V65" s="81"/>
      <c r="W65" s="81"/>
    </row>
    <row r="66" spans="4:23" ht="14.25" customHeight="1">
      <c r="D66" s="44"/>
      <c r="K66" s="54"/>
      <c r="P66" s="81"/>
      <c r="Q66" s="81"/>
      <c r="R66" s="81"/>
      <c r="S66" s="81"/>
      <c r="T66" s="81"/>
      <c r="U66" s="81"/>
      <c r="V66" s="81"/>
      <c r="W66" s="81"/>
    </row>
    <row r="67" spans="4:23" ht="14.25" customHeight="1">
      <c r="D67" s="44"/>
      <c r="K67" s="54"/>
      <c r="P67" s="81"/>
      <c r="Q67" s="81"/>
      <c r="R67" s="81"/>
      <c r="S67" s="81"/>
      <c r="T67" s="81"/>
      <c r="U67" s="81"/>
      <c r="V67" s="81"/>
      <c r="W67" s="81"/>
    </row>
    <row r="68" spans="4:23" ht="14.25" customHeight="1">
      <c r="D68" s="44"/>
      <c r="K68" s="54"/>
      <c r="P68" s="81"/>
      <c r="Q68" s="81"/>
      <c r="R68" s="81"/>
      <c r="S68" s="81"/>
      <c r="T68" s="81"/>
      <c r="U68" s="81"/>
      <c r="V68" s="81"/>
      <c r="W68" s="81"/>
    </row>
    <row r="69" spans="4:23" ht="14.25" customHeight="1">
      <c r="D69" s="44"/>
      <c r="K69" s="54"/>
      <c r="P69" s="81"/>
      <c r="Q69" s="81"/>
      <c r="R69" s="81"/>
      <c r="S69" s="81"/>
      <c r="T69" s="81"/>
      <c r="U69" s="81"/>
      <c r="V69" s="81"/>
      <c r="W69" s="81"/>
    </row>
    <row r="70" spans="4:23" ht="14.25" customHeight="1">
      <c r="D70" s="44"/>
      <c r="K70" s="54"/>
      <c r="P70" s="81"/>
      <c r="Q70" s="81"/>
      <c r="R70" s="81"/>
      <c r="S70" s="81"/>
      <c r="T70" s="81"/>
      <c r="U70" s="81"/>
      <c r="V70" s="81"/>
      <c r="W70" s="81"/>
    </row>
    <row r="71" spans="4:23" ht="14.25" customHeight="1">
      <c r="D71" s="44"/>
      <c r="K71" s="54"/>
      <c r="P71" s="81"/>
      <c r="Q71" s="81"/>
      <c r="R71" s="81"/>
      <c r="S71" s="81"/>
      <c r="T71" s="81"/>
      <c r="U71" s="81"/>
      <c r="V71" s="81"/>
      <c r="W71" s="81"/>
    </row>
    <row r="72" spans="4:23" ht="14.25" customHeight="1">
      <c r="D72" s="44"/>
      <c r="K72" s="54"/>
      <c r="P72" s="81"/>
      <c r="Q72" s="81"/>
      <c r="R72" s="81"/>
      <c r="S72" s="81"/>
      <c r="T72" s="81"/>
      <c r="U72" s="81"/>
      <c r="V72" s="81"/>
      <c r="W72" s="81"/>
    </row>
    <row r="73" spans="4:23" ht="14.25" customHeight="1">
      <c r="D73" s="44"/>
      <c r="K73" s="54"/>
      <c r="P73" s="81"/>
      <c r="Q73" s="81"/>
      <c r="R73" s="81"/>
      <c r="S73" s="81"/>
      <c r="T73" s="81"/>
      <c r="U73" s="81"/>
      <c r="V73" s="81"/>
      <c r="W73" s="81"/>
    </row>
    <row r="74" spans="4:23" ht="14.25" customHeight="1">
      <c r="D74" s="44"/>
      <c r="K74" s="54"/>
      <c r="P74" s="81"/>
      <c r="Q74" s="81"/>
      <c r="R74" s="81"/>
      <c r="S74" s="81"/>
      <c r="T74" s="81"/>
      <c r="U74" s="81"/>
      <c r="V74" s="81"/>
      <c r="W74" s="81"/>
    </row>
    <row r="75" spans="4:23" ht="14.25" customHeight="1">
      <c r="D75" s="44"/>
      <c r="K75" s="54"/>
      <c r="P75" s="81"/>
      <c r="Q75" s="81"/>
      <c r="R75" s="81"/>
      <c r="S75" s="81"/>
      <c r="T75" s="81"/>
      <c r="U75" s="81"/>
      <c r="V75" s="81"/>
      <c r="W75" s="81"/>
    </row>
    <row r="76" spans="4:23" ht="14.25" customHeight="1">
      <c r="D76" s="44"/>
      <c r="K76" s="54"/>
      <c r="P76" s="81"/>
      <c r="Q76" s="81"/>
      <c r="R76" s="81"/>
      <c r="S76" s="81"/>
      <c r="T76" s="81"/>
      <c r="U76" s="81"/>
      <c r="V76" s="81"/>
      <c r="W76" s="81"/>
    </row>
    <row r="77" spans="4:23" ht="14.25" customHeight="1">
      <c r="D77" s="44"/>
      <c r="K77" s="54"/>
      <c r="P77" s="81"/>
      <c r="Q77" s="81"/>
      <c r="R77" s="81"/>
      <c r="S77" s="81"/>
      <c r="T77" s="81"/>
      <c r="U77" s="81"/>
      <c r="V77" s="81"/>
      <c r="W77" s="81"/>
    </row>
    <row r="78" spans="4:23" ht="14.25" customHeight="1">
      <c r="D78" s="44"/>
      <c r="K78" s="54"/>
      <c r="P78" s="81"/>
      <c r="Q78" s="81"/>
      <c r="R78" s="81"/>
      <c r="S78" s="81"/>
      <c r="T78" s="81"/>
      <c r="U78" s="81"/>
      <c r="V78" s="81"/>
      <c r="W78" s="81"/>
    </row>
    <row r="79" spans="4:23" ht="14.25" customHeight="1">
      <c r="D79" s="44"/>
      <c r="K79" s="54"/>
      <c r="P79" s="81"/>
      <c r="Q79" s="81"/>
      <c r="R79" s="81"/>
      <c r="S79" s="81"/>
      <c r="T79" s="81"/>
      <c r="U79" s="81"/>
      <c r="V79" s="81"/>
      <c r="W79" s="81"/>
    </row>
    <row r="80" spans="4:23" ht="14.25" customHeight="1">
      <c r="D80" s="44"/>
      <c r="K80" s="54"/>
      <c r="P80" s="81"/>
      <c r="Q80" s="81"/>
      <c r="R80" s="81"/>
      <c r="S80" s="81"/>
      <c r="T80" s="81"/>
      <c r="U80" s="81"/>
      <c r="V80" s="81"/>
      <c r="W80" s="81"/>
    </row>
    <row r="81" spans="4:23" ht="14.25" customHeight="1">
      <c r="D81" s="44"/>
      <c r="K81" s="54"/>
      <c r="P81" s="81"/>
      <c r="Q81" s="81"/>
      <c r="R81" s="81"/>
      <c r="S81" s="81"/>
      <c r="T81" s="81"/>
      <c r="U81" s="81"/>
      <c r="V81" s="81"/>
      <c r="W81" s="81"/>
    </row>
    <row r="82" spans="4:23" ht="14.25" customHeight="1">
      <c r="D82" s="44"/>
      <c r="K82" s="54"/>
      <c r="P82" s="81"/>
      <c r="Q82" s="81"/>
      <c r="R82" s="81"/>
      <c r="S82" s="81"/>
      <c r="T82" s="81"/>
      <c r="U82" s="81"/>
      <c r="V82" s="81"/>
      <c r="W82" s="81"/>
    </row>
    <row r="83" spans="4:23" ht="14.25" customHeight="1">
      <c r="D83" s="44"/>
      <c r="K83" s="54"/>
      <c r="P83" s="81"/>
      <c r="Q83" s="81"/>
      <c r="R83" s="81"/>
      <c r="S83" s="81"/>
      <c r="T83" s="81"/>
      <c r="U83" s="81"/>
      <c r="V83" s="81"/>
      <c r="W83" s="81"/>
    </row>
    <row r="84" spans="4:23" ht="14.25" customHeight="1">
      <c r="D84" s="44"/>
      <c r="K84" s="54"/>
      <c r="P84" s="81"/>
      <c r="Q84" s="81"/>
      <c r="R84" s="81"/>
      <c r="S84" s="81"/>
      <c r="T84" s="81"/>
      <c r="U84" s="81"/>
      <c r="V84" s="81"/>
      <c r="W84" s="81"/>
    </row>
    <row r="85" spans="4:23" ht="14.25" customHeight="1">
      <c r="D85" s="44"/>
      <c r="K85" s="54"/>
      <c r="P85" s="81"/>
      <c r="Q85" s="81"/>
      <c r="R85" s="81"/>
      <c r="S85" s="81"/>
      <c r="T85" s="81"/>
      <c r="U85" s="81"/>
      <c r="V85" s="81"/>
      <c r="W85" s="81"/>
    </row>
    <row r="86" spans="4:23" ht="14.25" customHeight="1">
      <c r="D86" s="44"/>
      <c r="K86" s="54"/>
      <c r="P86" s="81"/>
      <c r="Q86" s="81"/>
      <c r="R86" s="81"/>
      <c r="S86" s="81"/>
      <c r="T86" s="81"/>
      <c r="U86" s="81"/>
      <c r="V86" s="81"/>
      <c r="W86" s="81"/>
    </row>
    <row r="87" spans="4:23" ht="14.25" customHeight="1">
      <c r="D87" s="44"/>
      <c r="K87" s="54"/>
      <c r="P87" s="81"/>
      <c r="Q87" s="81"/>
      <c r="R87" s="81"/>
      <c r="S87" s="81"/>
      <c r="T87" s="81"/>
      <c r="U87" s="81"/>
      <c r="V87" s="81"/>
      <c r="W87" s="81"/>
    </row>
    <row r="88" spans="4:23" ht="14.25" customHeight="1">
      <c r="D88" s="44"/>
      <c r="K88" s="54"/>
      <c r="P88" s="81"/>
      <c r="Q88" s="81"/>
      <c r="R88" s="81"/>
      <c r="S88" s="81"/>
      <c r="T88" s="81"/>
      <c r="U88" s="81"/>
      <c r="V88" s="81"/>
      <c r="W88" s="81"/>
    </row>
    <row r="89" spans="4:23" ht="14.25" customHeight="1">
      <c r="D89" s="44"/>
      <c r="K89" s="54"/>
      <c r="P89" s="81"/>
      <c r="Q89" s="81"/>
      <c r="R89" s="81"/>
      <c r="S89" s="81"/>
      <c r="T89" s="81"/>
      <c r="U89" s="81"/>
      <c r="V89" s="81"/>
      <c r="W89" s="81"/>
    </row>
    <row r="90" spans="4:23" ht="14.25" customHeight="1">
      <c r="D90" s="44"/>
      <c r="K90" s="54"/>
      <c r="P90" s="81"/>
      <c r="Q90" s="81"/>
      <c r="R90" s="81"/>
      <c r="S90" s="81"/>
      <c r="T90" s="81"/>
      <c r="U90" s="81"/>
      <c r="V90" s="81"/>
      <c r="W90" s="81"/>
    </row>
    <row r="91" spans="4:23" ht="14.25" customHeight="1">
      <c r="D91" s="44"/>
      <c r="K91" s="54"/>
      <c r="P91" s="81"/>
      <c r="Q91" s="81"/>
      <c r="R91" s="81"/>
      <c r="S91" s="81"/>
      <c r="T91" s="81"/>
      <c r="U91" s="81"/>
      <c r="V91" s="81"/>
      <c r="W91" s="81"/>
    </row>
    <row r="92" spans="4:23" ht="14.25" customHeight="1">
      <c r="D92" s="44"/>
      <c r="K92" s="54"/>
      <c r="P92" s="81"/>
      <c r="Q92" s="81"/>
      <c r="R92" s="81"/>
      <c r="S92" s="81"/>
      <c r="T92" s="81"/>
      <c r="U92" s="81"/>
      <c r="V92" s="81"/>
      <c r="W92" s="81"/>
    </row>
    <row r="93" spans="4:23" ht="14.25" customHeight="1">
      <c r="D93" s="44"/>
      <c r="K93" s="54"/>
      <c r="P93" s="81"/>
      <c r="Q93" s="81"/>
      <c r="R93" s="81"/>
      <c r="S93" s="81"/>
      <c r="T93" s="81"/>
      <c r="U93" s="81"/>
      <c r="V93" s="81"/>
      <c r="W93" s="81"/>
    </row>
    <row r="94" spans="4:23" ht="14.25" customHeight="1">
      <c r="D94" s="44"/>
      <c r="K94" s="54"/>
      <c r="P94" s="81"/>
      <c r="Q94" s="81"/>
      <c r="R94" s="81"/>
      <c r="S94" s="81"/>
      <c r="T94" s="81"/>
      <c r="U94" s="81"/>
      <c r="V94" s="81"/>
      <c r="W94" s="81"/>
    </row>
    <row r="95" spans="4:23" ht="14.25" customHeight="1">
      <c r="D95" s="44"/>
      <c r="K95" s="54"/>
      <c r="P95" s="81"/>
      <c r="Q95" s="81"/>
      <c r="R95" s="81"/>
      <c r="S95" s="81"/>
      <c r="T95" s="81"/>
      <c r="U95" s="81"/>
      <c r="V95" s="81"/>
      <c r="W95" s="81"/>
    </row>
    <row r="96" spans="4:23" ht="14.25" customHeight="1">
      <c r="D96" s="44"/>
      <c r="K96" s="54"/>
      <c r="P96" s="81"/>
      <c r="Q96" s="81"/>
      <c r="R96" s="81"/>
      <c r="S96" s="81"/>
      <c r="T96" s="81"/>
      <c r="U96" s="81"/>
      <c r="V96" s="81"/>
      <c r="W96" s="81"/>
    </row>
    <row r="97" spans="4:23" ht="14.25" customHeight="1">
      <c r="D97" s="44"/>
      <c r="K97" s="54"/>
      <c r="P97" s="81"/>
      <c r="Q97" s="81"/>
      <c r="R97" s="81"/>
      <c r="S97" s="81"/>
      <c r="T97" s="81"/>
      <c r="U97" s="81"/>
      <c r="V97" s="81"/>
      <c r="W97" s="81"/>
    </row>
    <row r="98" spans="4:23" ht="14.25" customHeight="1">
      <c r="D98" s="44"/>
      <c r="K98" s="54"/>
      <c r="P98" s="81"/>
      <c r="Q98" s="81"/>
      <c r="R98" s="81"/>
      <c r="S98" s="81"/>
      <c r="T98" s="81"/>
      <c r="U98" s="81"/>
      <c r="V98" s="81"/>
      <c r="W98" s="81"/>
    </row>
    <row r="99" spans="4:23" ht="14.25" customHeight="1">
      <c r="D99" s="44"/>
      <c r="K99" s="54"/>
      <c r="P99" s="81"/>
      <c r="Q99" s="81"/>
      <c r="R99" s="81"/>
      <c r="S99" s="81"/>
      <c r="T99" s="81"/>
      <c r="U99" s="81"/>
      <c r="V99" s="81"/>
      <c r="W99" s="81"/>
    </row>
    <row r="100" spans="4:23" ht="14.25" customHeight="1">
      <c r="D100" s="44"/>
      <c r="K100" s="54"/>
      <c r="P100" s="81"/>
      <c r="Q100" s="81"/>
      <c r="R100" s="81"/>
      <c r="S100" s="81"/>
      <c r="T100" s="81"/>
      <c r="U100" s="81"/>
      <c r="V100" s="81"/>
      <c r="W100" s="81"/>
    </row>
    <row r="101" spans="4:23" ht="14.25" customHeight="1">
      <c r="D101" s="44"/>
      <c r="K101" s="54"/>
      <c r="P101" s="81"/>
      <c r="Q101" s="81"/>
      <c r="R101" s="81"/>
      <c r="S101" s="81"/>
      <c r="T101" s="81"/>
      <c r="U101" s="81"/>
      <c r="V101" s="81"/>
      <c r="W101" s="81"/>
    </row>
    <row r="102" spans="4:23" ht="14.25" customHeight="1">
      <c r="D102" s="44"/>
      <c r="K102" s="54"/>
      <c r="P102" s="81"/>
      <c r="Q102" s="81"/>
      <c r="R102" s="81"/>
      <c r="S102" s="81"/>
      <c r="T102" s="81"/>
      <c r="U102" s="81"/>
      <c r="V102" s="81"/>
      <c r="W102" s="81"/>
    </row>
    <row r="103" spans="4:23" ht="14.25" customHeight="1">
      <c r="D103" s="44"/>
      <c r="K103" s="54"/>
      <c r="P103" s="81"/>
      <c r="Q103" s="81"/>
      <c r="R103" s="81"/>
      <c r="S103" s="81"/>
      <c r="T103" s="81"/>
      <c r="U103" s="81"/>
      <c r="V103" s="81"/>
      <c r="W103" s="81"/>
    </row>
    <row r="104" spans="4:23" ht="14.25" customHeight="1">
      <c r="D104" s="44"/>
      <c r="K104" s="54"/>
      <c r="P104" s="81"/>
      <c r="Q104" s="81"/>
      <c r="R104" s="81"/>
      <c r="S104" s="81"/>
      <c r="T104" s="81"/>
      <c r="U104" s="81"/>
      <c r="V104" s="81"/>
      <c r="W104" s="81"/>
    </row>
    <row r="105" spans="4:23" ht="14.25" customHeight="1">
      <c r="D105" s="44"/>
      <c r="K105" s="54"/>
      <c r="P105" s="81"/>
      <c r="Q105" s="81"/>
      <c r="R105" s="81"/>
      <c r="S105" s="81"/>
      <c r="T105" s="81"/>
      <c r="U105" s="81"/>
      <c r="V105" s="81"/>
      <c r="W105" s="81"/>
    </row>
    <row r="106" spans="4:23" ht="14.25" customHeight="1">
      <c r="D106" s="44"/>
      <c r="K106" s="54"/>
      <c r="P106" s="81"/>
      <c r="Q106" s="81"/>
      <c r="R106" s="81"/>
      <c r="S106" s="81"/>
      <c r="T106" s="81"/>
      <c r="U106" s="81"/>
      <c r="V106" s="81"/>
      <c r="W106" s="81"/>
    </row>
    <row r="107" spans="4:23" ht="14.25" customHeight="1">
      <c r="D107" s="44"/>
      <c r="K107" s="54"/>
      <c r="P107" s="81"/>
      <c r="Q107" s="81"/>
      <c r="R107" s="81"/>
      <c r="S107" s="81"/>
      <c r="T107" s="81"/>
      <c r="U107" s="81"/>
      <c r="V107" s="81"/>
      <c r="W107" s="81"/>
    </row>
    <row r="108" spans="4:23" ht="14.25" customHeight="1">
      <c r="D108" s="44"/>
      <c r="K108" s="54"/>
      <c r="P108" s="81"/>
      <c r="Q108" s="81"/>
      <c r="R108" s="81"/>
      <c r="S108" s="81"/>
      <c r="T108" s="81"/>
      <c r="U108" s="81"/>
      <c r="V108" s="81"/>
      <c r="W108" s="81"/>
    </row>
    <row r="109" spans="4:23" ht="14.25" customHeight="1">
      <c r="D109" s="44"/>
      <c r="K109" s="54"/>
      <c r="P109" s="81"/>
      <c r="Q109" s="81"/>
      <c r="R109" s="81"/>
      <c r="S109" s="81"/>
      <c r="T109" s="81"/>
      <c r="U109" s="81"/>
      <c r="V109" s="81"/>
      <c r="W109" s="81"/>
    </row>
    <row r="110" spans="4:23" ht="14.25" customHeight="1">
      <c r="D110" s="44"/>
      <c r="K110" s="54"/>
      <c r="P110" s="81"/>
      <c r="Q110" s="81"/>
      <c r="R110" s="81"/>
      <c r="S110" s="81"/>
      <c r="T110" s="81"/>
      <c r="U110" s="81"/>
      <c r="V110" s="81"/>
      <c r="W110" s="81"/>
    </row>
    <row r="111" spans="4:23" ht="14.25" customHeight="1">
      <c r="D111" s="44"/>
      <c r="K111" s="54"/>
      <c r="P111" s="81"/>
      <c r="Q111" s="81"/>
      <c r="R111" s="81"/>
      <c r="S111" s="81"/>
      <c r="T111" s="81"/>
      <c r="U111" s="81"/>
      <c r="V111" s="81"/>
      <c r="W111" s="81"/>
    </row>
    <row r="112" spans="4:23" ht="14.25" customHeight="1">
      <c r="D112" s="44"/>
      <c r="K112" s="54"/>
      <c r="P112" s="81"/>
      <c r="Q112" s="81"/>
      <c r="R112" s="81"/>
      <c r="S112" s="81"/>
      <c r="T112" s="81"/>
      <c r="U112" s="81"/>
      <c r="V112" s="81"/>
      <c r="W112" s="81"/>
    </row>
    <row r="113" spans="4:23" ht="14.25" customHeight="1">
      <c r="D113" s="44"/>
      <c r="K113" s="54"/>
      <c r="P113" s="81"/>
      <c r="Q113" s="81"/>
      <c r="R113" s="81"/>
      <c r="S113" s="81"/>
      <c r="T113" s="81"/>
      <c r="U113" s="81"/>
      <c r="V113" s="81"/>
      <c r="W113" s="81"/>
    </row>
    <row r="114" spans="4:23" ht="14.25" customHeight="1">
      <c r="D114" s="44"/>
      <c r="K114" s="54"/>
      <c r="P114" s="81"/>
      <c r="Q114" s="81"/>
      <c r="R114" s="81"/>
      <c r="S114" s="81"/>
      <c r="T114" s="81"/>
      <c r="U114" s="81"/>
      <c r="V114" s="81"/>
      <c r="W114" s="81"/>
    </row>
    <row r="115" spans="4:23" ht="14.25" customHeight="1">
      <c r="D115" s="44"/>
      <c r="K115" s="54"/>
      <c r="P115" s="81"/>
      <c r="Q115" s="81"/>
      <c r="R115" s="81"/>
      <c r="S115" s="81"/>
      <c r="T115" s="81"/>
      <c r="U115" s="81"/>
      <c r="V115" s="81"/>
      <c r="W115" s="81"/>
    </row>
    <row r="116" spans="4:23" ht="14.25" customHeight="1">
      <c r="D116" s="44"/>
      <c r="K116" s="54"/>
      <c r="P116" s="81"/>
      <c r="Q116" s="81"/>
      <c r="R116" s="81"/>
      <c r="S116" s="81"/>
      <c r="T116" s="81"/>
      <c r="U116" s="81"/>
      <c r="V116" s="81"/>
      <c r="W116" s="81"/>
    </row>
    <row r="117" spans="4:23" ht="14.25" customHeight="1">
      <c r="D117" s="44"/>
      <c r="K117" s="54"/>
      <c r="P117" s="81"/>
      <c r="Q117" s="81"/>
      <c r="R117" s="81"/>
      <c r="S117" s="81"/>
      <c r="T117" s="81"/>
      <c r="U117" s="81"/>
      <c r="V117" s="81"/>
      <c r="W117" s="81"/>
    </row>
    <row r="118" spans="4:23" ht="14.25" customHeight="1">
      <c r="D118" s="44"/>
      <c r="K118" s="54"/>
      <c r="P118" s="81"/>
      <c r="Q118" s="81"/>
      <c r="R118" s="81"/>
      <c r="S118" s="81"/>
      <c r="T118" s="81"/>
      <c r="U118" s="81"/>
      <c r="V118" s="81"/>
      <c r="W118" s="81"/>
    </row>
    <row r="119" spans="4:23" ht="14.25" customHeight="1">
      <c r="D119" s="44"/>
      <c r="K119" s="54"/>
      <c r="P119" s="81"/>
      <c r="Q119" s="81"/>
      <c r="R119" s="81"/>
      <c r="S119" s="81"/>
      <c r="T119" s="81"/>
      <c r="U119" s="81"/>
      <c r="V119" s="81"/>
      <c r="W119" s="81"/>
    </row>
    <row r="120" spans="4:23" ht="14.25" customHeight="1">
      <c r="D120" s="44"/>
      <c r="K120" s="54"/>
      <c r="P120" s="81"/>
      <c r="Q120" s="81"/>
      <c r="R120" s="81"/>
      <c r="S120" s="81"/>
      <c r="T120" s="81"/>
      <c r="U120" s="81"/>
      <c r="V120" s="81"/>
      <c r="W120" s="81"/>
    </row>
    <row r="121" spans="4:23" ht="14.25" customHeight="1">
      <c r="D121" s="44"/>
      <c r="K121" s="54"/>
      <c r="P121" s="81"/>
      <c r="Q121" s="81"/>
      <c r="R121" s="81"/>
      <c r="S121" s="81"/>
      <c r="T121" s="81"/>
      <c r="U121" s="81"/>
      <c r="V121" s="81"/>
      <c r="W121" s="81"/>
    </row>
    <row r="122" spans="4:23" ht="14.25" customHeight="1">
      <c r="D122" s="44"/>
      <c r="K122" s="54"/>
      <c r="P122" s="81"/>
      <c r="Q122" s="81"/>
      <c r="R122" s="81"/>
      <c r="S122" s="81"/>
      <c r="T122" s="81"/>
      <c r="U122" s="81"/>
      <c r="V122" s="81"/>
      <c r="W122" s="81"/>
    </row>
    <row r="123" spans="4:23" ht="14.25" customHeight="1">
      <c r="D123" s="44"/>
      <c r="K123" s="54"/>
      <c r="P123" s="81"/>
      <c r="Q123" s="81"/>
      <c r="R123" s="81"/>
      <c r="S123" s="81"/>
      <c r="T123" s="81"/>
      <c r="U123" s="81"/>
      <c r="V123" s="81"/>
      <c r="W123" s="81"/>
    </row>
    <row r="124" spans="4:23" ht="14.25" customHeight="1">
      <c r="D124" s="44"/>
      <c r="K124" s="54"/>
      <c r="P124" s="81"/>
      <c r="Q124" s="81"/>
      <c r="R124" s="81"/>
      <c r="S124" s="81"/>
      <c r="T124" s="81"/>
      <c r="U124" s="81"/>
      <c r="V124" s="81"/>
      <c r="W124" s="81"/>
    </row>
    <row r="125" spans="4:23" ht="14.25" customHeight="1">
      <c r="D125" s="44"/>
      <c r="K125" s="54"/>
      <c r="P125" s="81"/>
      <c r="Q125" s="81"/>
      <c r="R125" s="81"/>
      <c r="S125" s="81"/>
      <c r="T125" s="81"/>
      <c r="U125" s="81"/>
      <c r="V125" s="81"/>
      <c r="W125" s="81"/>
    </row>
    <row r="126" spans="4:23" ht="14.25" customHeight="1">
      <c r="D126" s="44"/>
      <c r="K126" s="54"/>
      <c r="P126" s="81"/>
      <c r="Q126" s="81"/>
      <c r="R126" s="81"/>
      <c r="S126" s="81"/>
      <c r="T126" s="81"/>
      <c r="U126" s="81"/>
      <c r="V126" s="81"/>
      <c r="W126" s="81"/>
    </row>
    <row r="127" spans="4:23" ht="14.25" customHeight="1">
      <c r="D127" s="44"/>
      <c r="K127" s="54"/>
      <c r="P127" s="81"/>
      <c r="Q127" s="81"/>
      <c r="R127" s="81"/>
      <c r="S127" s="81"/>
      <c r="T127" s="81"/>
      <c r="U127" s="81"/>
      <c r="V127" s="81"/>
      <c r="W127" s="81"/>
    </row>
    <row r="128" spans="4:23" ht="14.25" customHeight="1">
      <c r="D128" s="44"/>
      <c r="K128" s="54"/>
      <c r="P128" s="81"/>
      <c r="Q128" s="81"/>
      <c r="R128" s="81"/>
      <c r="S128" s="81"/>
      <c r="T128" s="81"/>
      <c r="U128" s="81"/>
      <c r="V128" s="81"/>
      <c r="W128" s="81"/>
    </row>
    <row r="129" spans="4:23" ht="14.25" customHeight="1">
      <c r="D129" s="44"/>
      <c r="K129" s="54"/>
      <c r="P129" s="81"/>
      <c r="Q129" s="81"/>
      <c r="R129" s="81"/>
      <c r="S129" s="81"/>
      <c r="T129" s="81"/>
      <c r="U129" s="81"/>
      <c r="V129" s="81"/>
      <c r="W129" s="81"/>
    </row>
    <row r="130" spans="4:23" ht="14.25" customHeight="1">
      <c r="D130" s="44"/>
      <c r="K130" s="54"/>
      <c r="P130" s="81"/>
      <c r="Q130" s="81"/>
      <c r="R130" s="81"/>
      <c r="S130" s="81"/>
      <c r="T130" s="81"/>
      <c r="U130" s="81"/>
      <c r="V130" s="81"/>
      <c r="W130" s="81"/>
    </row>
    <row r="131" spans="4:23" ht="14.25" customHeight="1">
      <c r="D131" s="44"/>
      <c r="K131" s="54"/>
      <c r="P131" s="81"/>
      <c r="Q131" s="81"/>
      <c r="R131" s="81"/>
      <c r="S131" s="81"/>
      <c r="T131" s="81"/>
      <c r="U131" s="81"/>
      <c r="V131" s="81"/>
      <c r="W131" s="81"/>
    </row>
    <row r="132" spans="4:23" ht="14.25" customHeight="1">
      <c r="D132" s="44"/>
      <c r="K132" s="54"/>
      <c r="P132" s="81"/>
      <c r="Q132" s="81"/>
      <c r="R132" s="81"/>
      <c r="S132" s="81"/>
      <c r="T132" s="81"/>
      <c r="U132" s="81"/>
      <c r="V132" s="81"/>
      <c r="W132" s="81"/>
    </row>
    <row r="133" spans="4:23" ht="14.25" customHeight="1">
      <c r="D133" s="44"/>
      <c r="K133" s="54"/>
      <c r="P133" s="81"/>
      <c r="Q133" s="81"/>
      <c r="R133" s="81"/>
      <c r="S133" s="81"/>
      <c r="T133" s="81"/>
      <c r="U133" s="81"/>
      <c r="V133" s="81"/>
      <c r="W133" s="81"/>
    </row>
    <row r="134" spans="4:23" ht="14.25" customHeight="1">
      <c r="D134" s="44"/>
      <c r="K134" s="54"/>
      <c r="P134" s="81"/>
      <c r="Q134" s="81"/>
      <c r="R134" s="81"/>
      <c r="S134" s="81"/>
      <c r="T134" s="81"/>
      <c r="U134" s="81"/>
      <c r="V134" s="81"/>
      <c r="W134" s="81"/>
    </row>
    <row r="135" spans="4:23" ht="14.25" customHeight="1">
      <c r="D135" s="44"/>
      <c r="K135" s="54"/>
      <c r="P135" s="81"/>
      <c r="Q135" s="81"/>
      <c r="R135" s="81"/>
      <c r="S135" s="81"/>
      <c r="T135" s="81"/>
      <c r="U135" s="81"/>
      <c r="V135" s="81"/>
      <c r="W135" s="81"/>
    </row>
    <row r="136" spans="4:23" ht="14.25" customHeight="1">
      <c r="D136" s="44"/>
      <c r="K136" s="54"/>
      <c r="P136" s="81"/>
      <c r="Q136" s="81"/>
      <c r="R136" s="81"/>
      <c r="S136" s="81"/>
      <c r="T136" s="81"/>
      <c r="U136" s="81"/>
      <c r="V136" s="81"/>
      <c r="W136" s="81"/>
    </row>
    <row r="137" spans="4:23" ht="14.25" customHeight="1">
      <c r="D137" s="44"/>
      <c r="K137" s="54"/>
      <c r="P137" s="81"/>
      <c r="Q137" s="81"/>
      <c r="R137" s="81"/>
      <c r="S137" s="81"/>
      <c r="T137" s="81"/>
      <c r="U137" s="81"/>
      <c r="V137" s="81"/>
      <c r="W137" s="81"/>
    </row>
    <row r="138" spans="4:23" ht="14.25" customHeight="1">
      <c r="D138" s="44"/>
      <c r="K138" s="54"/>
      <c r="P138" s="81"/>
      <c r="Q138" s="81"/>
      <c r="R138" s="81"/>
      <c r="S138" s="81"/>
      <c r="T138" s="81"/>
      <c r="U138" s="81"/>
      <c r="V138" s="81"/>
      <c r="W138" s="81"/>
    </row>
    <row r="139" spans="4:23" ht="14.25" customHeight="1">
      <c r="D139" s="44"/>
      <c r="K139" s="54"/>
      <c r="P139" s="81"/>
      <c r="Q139" s="81"/>
      <c r="R139" s="81"/>
      <c r="S139" s="81"/>
      <c r="T139" s="81"/>
      <c r="U139" s="81"/>
      <c r="V139" s="81"/>
      <c r="W139" s="81"/>
    </row>
    <row r="140" spans="4:23" ht="14.25" customHeight="1">
      <c r="D140" s="44"/>
      <c r="K140" s="54"/>
      <c r="P140" s="81"/>
      <c r="Q140" s="81"/>
      <c r="R140" s="81"/>
      <c r="S140" s="81"/>
      <c r="T140" s="81"/>
      <c r="U140" s="81"/>
      <c r="V140" s="81"/>
      <c r="W140" s="81"/>
    </row>
    <row r="141" spans="4:23" ht="14.25" customHeight="1">
      <c r="D141" s="44"/>
      <c r="K141" s="54"/>
      <c r="P141" s="81"/>
      <c r="Q141" s="81"/>
      <c r="R141" s="81"/>
      <c r="S141" s="81"/>
      <c r="T141" s="81"/>
      <c r="U141" s="81"/>
      <c r="V141" s="81"/>
      <c r="W141" s="81"/>
    </row>
    <row r="142" spans="4:23" ht="14.25" customHeight="1">
      <c r="D142" s="44"/>
      <c r="K142" s="54"/>
      <c r="P142" s="81"/>
      <c r="Q142" s="81"/>
      <c r="R142" s="81"/>
      <c r="S142" s="81"/>
      <c r="T142" s="81"/>
      <c r="U142" s="81"/>
      <c r="V142" s="81"/>
      <c r="W142" s="81"/>
    </row>
    <row r="143" spans="4:23" ht="14.25" customHeight="1">
      <c r="D143" s="44"/>
      <c r="K143" s="54"/>
      <c r="P143" s="81"/>
      <c r="Q143" s="81"/>
      <c r="R143" s="81"/>
      <c r="S143" s="81"/>
      <c r="T143" s="81"/>
      <c r="U143" s="81"/>
      <c r="V143" s="81"/>
      <c r="W143" s="81"/>
    </row>
    <row r="144" spans="4:23" ht="14.25" customHeight="1">
      <c r="D144" s="44"/>
      <c r="K144" s="54"/>
      <c r="P144" s="81"/>
      <c r="Q144" s="81"/>
      <c r="R144" s="81"/>
      <c r="S144" s="81"/>
      <c r="T144" s="81"/>
      <c r="U144" s="81"/>
      <c r="V144" s="81"/>
      <c r="W144" s="81"/>
    </row>
    <row r="145" spans="4:23" ht="14.25" customHeight="1">
      <c r="D145" s="44"/>
      <c r="K145" s="54"/>
      <c r="P145" s="81"/>
      <c r="Q145" s="81"/>
      <c r="R145" s="81"/>
      <c r="S145" s="81"/>
      <c r="T145" s="81"/>
      <c r="U145" s="81"/>
      <c r="V145" s="81"/>
      <c r="W145" s="81"/>
    </row>
    <row r="146" spans="4:23" ht="14.25" customHeight="1">
      <c r="D146" s="44"/>
      <c r="K146" s="54"/>
      <c r="P146" s="81"/>
      <c r="Q146" s="81"/>
      <c r="R146" s="81"/>
      <c r="S146" s="81"/>
      <c r="T146" s="81"/>
      <c r="U146" s="81"/>
      <c r="V146" s="81"/>
      <c r="W146" s="81"/>
    </row>
    <row r="147" spans="4:23" ht="14.25" customHeight="1">
      <c r="D147" s="44"/>
      <c r="K147" s="54"/>
      <c r="P147" s="81"/>
      <c r="Q147" s="81"/>
      <c r="R147" s="81"/>
      <c r="S147" s="81"/>
      <c r="T147" s="81"/>
      <c r="U147" s="81"/>
      <c r="V147" s="81"/>
      <c r="W147" s="81"/>
    </row>
    <row r="148" spans="4:23" ht="14.25" customHeight="1">
      <c r="D148" s="44"/>
      <c r="K148" s="54"/>
      <c r="P148" s="81"/>
      <c r="Q148" s="81"/>
      <c r="R148" s="81"/>
      <c r="S148" s="81"/>
      <c r="T148" s="81"/>
      <c r="U148" s="81"/>
      <c r="V148" s="81"/>
      <c r="W148" s="81"/>
    </row>
    <row r="149" spans="4:23" ht="14.25" customHeight="1">
      <c r="D149" s="44"/>
      <c r="K149" s="54"/>
      <c r="P149" s="81"/>
      <c r="Q149" s="81"/>
      <c r="R149" s="81"/>
      <c r="S149" s="81"/>
      <c r="T149" s="81"/>
      <c r="U149" s="81"/>
      <c r="V149" s="81"/>
      <c r="W149" s="81"/>
    </row>
    <row r="150" spans="4:23" ht="14.25" customHeight="1">
      <c r="D150" s="44"/>
      <c r="K150" s="54"/>
      <c r="P150" s="81"/>
      <c r="Q150" s="81"/>
      <c r="R150" s="81"/>
      <c r="S150" s="81"/>
      <c r="T150" s="81"/>
      <c r="U150" s="81"/>
      <c r="V150" s="81"/>
      <c r="W150" s="81"/>
    </row>
    <row r="151" spans="4:23" ht="14.25" customHeight="1">
      <c r="D151" s="44"/>
      <c r="K151" s="54"/>
      <c r="P151" s="81"/>
      <c r="Q151" s="81"/>
      <c r="R151" s="81"/>
      <c r="S151" s="81"/>
      <c r="T151" s="81"/>
      <c r="U151" s="81"/>
      <c r="V151" s="81"/>
      <c r="W151" s="81"/>
    </row>
    <row r="152" spans="4:23" ht="14.25" customHeight="1">
      <c r="D152" s="44"/>
      <c r="K152" s="54"/>
      <c r="P152" s="81"/>
      <c r="Q152" s="81"/>
      <c r="R152" s="81"/>
      <c r="S152" s="81"/>
      <c r="T152" s="81"/>
      <c r="U152" s="81"/>
      <c r="V152" s="81"/>
      <c r="W152" s="81"/>
    </row>
    <row r="153" spans="4:23" ht="14.25" customHeight="1">
      <c r="D153" s="44"/>
      <c r="K153" s="54"/>
      <c r="P153" s="81"/>
      <c r="Q153" s="81"/>
      <c r="R153" s="81"/>
      <c r="S153" s="81"/>
      <c r="T153" s="81"/>
      <c r="U153" s="81"/>
      <c r="V153" s="81"/>
      <c r="W153" s="81"/>
    </row>
    <row r="154" spans="4:23" ht="14.25" customHeight="1">
      <c r="D154" s="44"/>
      <c r="K154" s="54"/>
      <c r="P154" s="81"/>
      <c r="Q154" s="81"/>
      <c r="R154" s="81"/>
      <c r="S154" s="81"/>
      <c r="T154" s="81"/>
      <c r="U154" s="81"/>
      <c r="V154" s="81"/>
      <c r="W154" s="81"/>
    </row>
    <row r="155" spans="4:23" ht="14.25" customHeight="1">
      <c r="D155" s="44"/>
      <c r="K155" s="54"/>
      <c r="P155" s="81"/>
      <c r="Q155" s="81"/>
      <c r="R155" s="81"/>
      <c r="S155" s="81"/>
      <c r="T155" s="81"/>
      <c r="U155" s="81"/>
      <c r="V155" s="81"/>
      <c r="W155" s="81"/>
    </row>
    <row r="156" spans="4:23" ht="14.25" customHeight="1">
      <c r="D156" s="44"/>
      <c r="K156" s="54"/>
      <c r="P156" s="81"/>
      <c r="Q156" s="81"/>
      <c r="R156" s="81"/>
      <c r="S156" s="81"/>
      <c r="T156" s="81"/>
      <c r="U156" s="81"/>
      <c r="V156" s="81"/>
      <c r="W156" s="81"/>
    </row>
    <row r="157" spans="4:23" ht="14.25" customHeight="1">
      <c r="D157" s="44"/>
      <c r="K157" s="54"/>
      <c r="P157" s="81"/>
      <c r="Q157" s="81"/>
      <c r="R157" s="81"/>
      <c r="S157" s="81"/>
      <c r="T157" s="81"/>
      <c r="U157" s="81"/>
      <c r="V157" s="81"/>
      <c r="W157" s="81"/>
    </row>
    <row r="158" spans="4:23" ht="14.25" customHeight="1">
      <c r="D158" s="44"/>
      <c r="K158" s="54"/>
      <c r="P158" s="81"/>
      <c r="Q158" s="81"/>
      <c r="R158" s="81"/>
      <c r="S158" s="81"/>
      <c r="T158" s="81"/>
      <c r="U158" s="81"/>
      <c r="V158" s="81"/>
      <c r="W158" s="81"/>
    </row>
    <row r="159" spans="4:23" ht="14.25" customHeight="1">
      <c r="D159" s="44"/>
      <c r="K159" s="54"/>
      <c r="P159" s="81"/>
      <c r="Q159" s="81"/>
      <c r="R159" s="81"/>
      <c r="S159" s="81"/>
      <c r="T159" s="81"/>
      <c r="U159" s="81"/>
      <c r="V159" s="81"/>
      <c r="W159" s="81"/>
    </row>
    <row r="160" spans="4:23" ht="14.25" customHeight="1">
      <c r="D160" s="44"/>
      <c r="K160" s="54"/>
      <c r="P160" s="81"/>
      <c r="Q160" s="81"/>
      <c r="R160" s="81"/>
      <c r="S160" s="81"/>
      <c r="T160" s="81"/>
      <c r="U160" s="81"/>
      <c r="V160" s="81"/>
      <c r="W160" s="81"/>
    </row>
    <row r="161" spans="4:23" ht="14.25" customHeight="1">
      <c r="D161" s="44"/>
      <c r="K161" s="54"/>
      <c r="P161" s="81"/>
      <c r="Q161" s="81"/>
      <c r="R161" s="81"/>
      <c r="S161" s="81"/>
      <c r="T161" s="81"/>
      <c r="U161" s="81"/>
      <c r="V161" s="81"/>
      <c r="W161" s="81"/>
    </row>
    <row r="162" spans="4:23" ht="14.25" customHeight="1">
      <c r="D162" s="44"/>
      <c r="K162" s="54"/>
      <c r="P162" s="81"/>
      <c r="Q162" s="81"/>
      <c r="R162" s="81"/>
      <c r="S162" s="81"/>
      <c r="T162" s="81"/>
      <c r="U162" s="81"/>
      <c r="V162" s="81"/>
      <c r="W162" s="81"/>
    </row>
    <row r="163" spans="4:23" ht="14.25" customHeight="1">
      <c r="D163" s="44"/>
      <c r="K163" s="54"/>
      <c r="P163" s="81"/>
      <c r="Q163" s="81"/>
      <c r="R163" s="81"/>
      <c r="S163" s="81"/>
      <c r="T163" s="81"/>
      <c r="U163" s="81"/>
      <c r="V163" s="81"/>
      <c r="W163" s="81"/>
    </row>
    <row r="164" spans="4:23" ht="14.25" customHeight="1">
      <c r="D164" s="44"/>
      <c r="K164" s="54"/>
      <c r="P164" s="81"/>
      <c r="Q164" s="81"/>
      <c r="R164" s="81"/>
      <c r="S164" s="81"/>
      <c r="T164" s="81"/>
      <c r="U164" s="81"/>
      <c r="V164" s="81"/>
      <c r="W164" s="81"/>
    </row>
    <row r="165" spans="4:23" ht="14.25" customHeight="1">
      <c r="D165" s="44"/>
      <c r="K165" s="54"/>
      <c r="P165" s="81"/>
      <c r="Q165" s="81"/>
      <c r="R165" s="81"/>
      <c r="S165" s="81"/>
      <c r="T165" s="81"/>
      <c r="U165" s="81"/>
      <c r="V165" s="81"/>
      <c r="W165" s="81"/>
    </row>
    <row r="166" spans="4:23" ht="14.25" customHeight="1">
      <c r="D166" s="44"/>
      <c r="K166" s="54"/>
      <c r="P166" s="81"/>
      <c r="Q166" s="81"/>
      <c r="R166" s="81"/>
      <c r="S166" s="81"/>
      <c r="T166" s="81"/>
      <c r="U166" s="81"/>
      <c r="V166" s="81"/>
      <c r="W166" s="81"/>
    </row>
    <row r="167" spans="4:23" ht="14.25" customHeight="1">
      <c r="D167" s="44"/>
      <c r="K167" s="54"/>
      <c r="P167" s="81"/>
      <c r="Q167" s="81"/>
      <c r="R167" s="81"/>
      <c r="S167" s="81"/>
      <c r="T167" s="81"/>
      <c r="U167" s="81"/>
      <c r="V167" s="81"/>
      <c r="W167" s="81"/>
    </row>
    <row r="168" spans="4:23" ht="14.25" customHeight="1">
      <c r="D168" s="44"/>
      <c r="K168" s="54"/>
      <c r="P168" s="81"/>
      <c r="Q168" s="81"/>
      <c r="R168" s="81"/>
      <c r="S168" s="81"/>
      <c r="T168" s="81"/>
      <c r="U168" s="81"/>
      <c r="V168" s="81"/>
      <c r="W168" s="81"/>
    </row>
    <row r="169" spans="4:23" ht="14.25" customHeight="1">
      <c r="D169" s="44"/>
      <c r="K169" s="54"/>
      <c r="P169" s="81"/>
      <c r="Q169" s="81"/>
      <c r="R169" s="81"/>
      <c r="S169" s="81"/>
      <c r="T169" s="81"/>
      <c r="U169" s="81"/>
      <c r="V169" s="81"/>
      <c r="W169" s="81"/>
    </row>
    <row r="170" spans="4:23" ht="14.25" customHeight="1">
      <c r="D170" s="44"/>
      <c r="K170" s="54"/>
      <c r="P170" s="81"/>
      <c r="Q170" s="81"/>
      <c r="R170" s="81"/>
      <c r="S170" s="81"/>
      <c r="T170" s="81"/>
      <c r="U170" s="81"/>
      <c r="V170" s="81"/>
      <c r="W170" s="81"/>
    </row>
    <row r="171" spans="4:23" ht="14.25" customHeight="1">
      <c r="D171" s="44"/>
      <c r="K171" s="54"/>
      <c r="P171" s="81"/>
      <c r="Q171" s="81"/>
      <c r="R171" s="81"/>
      <c r="S171" s="81"/>
      <c r="T171" s="81"/>
      <c r="U171" s="81"/>
      <c r="V171" s="81"/>
      <c r="W171" s="81"/>
    </row>
    <row r="172" spans="4:23" ht="14.25" customHeight="1">
      <c r="D172" s="44"/>
      <c r="K172" s="54"/>
      <c r="P172" s="81"/>
      <c r="Q172" s="81"/>
      <c r="R172" s="81"/>
      <c r="S172" s="81"/>
      <c r="T172" s="81"/>
      <c r="U172" s="81"/>
      <c r="V172" s="81"/>
      <c r="W172" s="81"/>
    </row>
    <row r="173" spans="4:23" ht="14.25" customHeight="1">
      <c r="D173" s="44"/>
      <c r="K173" s="54"/>
      <c r="P173" s="81"/>
      <c r="Q173" s="81"/>
      <c r="R173" s="81"/>
      <c r="S173" s="81"/>
      <c r="T173" s="81"/>
      <c r="U173" s="81"/>
      <c r="V173" s="81"/>
      <c r="W173" s="81"/>
    </row>
    <row r="174" spans="4:23" ht="14.25" customHeight="1">
      <c r="D174" s="44"/>
      <c r="K174" s="54"/>
      <c r="P174" s="81"/>
      <c r="Q174" s="81"/>
      <c r="R174" s="81"/>
      <c r="S174" s="81"/>
      <c r="T174" s="81"/>
      <c r="U174" s="81"/>
      <c r="V174" s="81"/>
      <c r="W174" s="81"/>
    </row>
    <row r="175" spans="4:23" ht="14.25" customHeight="1">
      <c r="D175" s="44"/>
      <c r="K175" s="54"/>
      <c r="P175" s="81"/>
      <c r="Q175" s="81"/>
      <c r="R175" s="81"/>
      <c r="S175" s="81"/>
      <c r="T175" s="81"/>
      <c r="U175" s="81"/>
      <c r="V175" s="81"/>
      <c r="W175" s="81"/>
    </row>
    <row r="176" spans="4:23" ht="14.25" customHeight="1">
      <c r="D176" s="44"/>
      <c r="K176" s="54"/>
      <c r="P176" s="81"/>
      <c r="Q176" s="81"/>
      <c r="R176" s="81"/>
      <c r="S176" s="81"/>
      <c r="T176" s="81"/>
      <c r="U176" s="81"/>
      <c r="V176" s="81"/>
      <c r="W176" s="81"/>
    </row>
    <row r="177" spans="4:23" ht="14.25" customHeight="1">
      <c r="D177" s="44"/>
      <c r="K177" s="54"/>
      <c r="P177" s="81"/>
      <c r="Q177" s="81"/>
      <c r="R177" s="81"/>
      <c r="S177" s="81"/>
      <c r="T177" s="81"/>
      <c r="U177" s="81"/>
      <c r="V177" s="81"/>
      <c r="W177" s="81"/>
    </row>
    <row r="178" spans="4:23" ht="14.25" customHeight="1">
      <c r="D178" s="44"/>
      <c r="K178" s="54"/>
      <c r="P178" s="81"/>
      <c r="Q178" s="81"/>
      <c r="R178" s="81"/>
      <c r="S178" s="81"/>
      <c r="T178" s="81"/>
      <c r="U178" s="81"/>
      <c r="V178" s="81"/>
      <c r="W178" s="81"/>
    </row>
    <row r="179" spans="4:23" ht="14.25" customHeight="1">
      <c r="D179" s="44"/>
      <c r="K179" s="54"/>
      <c r="P179" s="81"/>
      <c r="Q179" s="81"/>
      <c r="R179" s="81"/>
      <c r="S179" s="81"/>
      <c r="T179" s="81"/>
      <c r="U179" s="81"/>
      <c r="V179" s="81"/>
      <c r="W179" s="81"/>
    </row>
    <row r="180" spans="4:23" ht="14.25" customHeight="1">
      <c r="D180" s="44"/>
      <c r="K180" s="54"/>
      <c r="P180" s="81"/>
      <c r="Q180" s="81"/>
      <c r="R180" s="81"/>
      <c r="S180" s="81"/>
      <c r="T180" s="81"/>
      <c r="U180" s="81"/>
      <c r="V180" s="81"/>
      <c r="W180" s="81"/>
    </row>
    <row r="181" spans="4:23" ht="14.25" customHeight="1">
      <c r="D181" s="44"/>
      <c r="K181" s="54"/>
      <c r="P181" s="81"/>
      <c r="Q181" s="81"/>
      <c r="R181" s="81"/>
      <c r="S181" s="81"/>
      <c r="T181" s="81"/>
      <c r="U181" s="81"/>
      <c r="V181" s="81"/>
      <c r="W181" s="81"/>
    </row>
    <row r="182" spans="4:23" ht="14.25" customHeight="1">
      <c r="D182" s="44"/>
      <c r="K182" s="54"/>
      <c r="P182" s="81"/>
      <c r="Q182" s="81"/>
      <c r="R182" s="81"/>
      <c r="S182" s="81"/>
      <c r="T182" s="81"/>
      <c r="U182" s="81"/>
      <c r="V182" s="81"/>
      <c r="W182" s="81"/>
    </row>
    <row r="183" spans="4:23" ht="14.25" customHeight="1">
      <c r="D183" s="44"/>
      <c r="K183" s="54"/>
      <c r="P183" s="81"/>
      <c r="Q183" s="81"/>
      <c r="R183" s="81"/>
      <c r="S183" s="81"/>
      <c r="T183" s="81"/>
      <c r="U183" s="81"/>
      <c r="V183" s="81"/>
      <c r="W183" s="81"/>
    </row>
    <row r="184" spans="4:23" ht="14.25" customHeight="1">
      <c r="D184" s="44"/>
      <c r="K184" s="54"/>
      <c r="P184" s="81"/>
      <c r="Q184" s="81"/>
      <c r="R184" s="81"/>
      <c r="S184" s="81"/>
      <c r="T184" s="81"/>
      <c r="U184" s="81"/>
      <c r="V184" s="81"/>
      <c r="W184" s="81"/>
    </row>
    <row r="185" spans="4:23" ht="14.25" customHeight="1">
      <c r="D185" s="44"/>
      <c r="K185" s="54"/>
      <c r="P185" s="81"/>
      <c r="Q185" s="81"/>
      <c r="R185" s="81"/>
      <c r="S185" s="81"/>
      <c r="T185" s="81"/>
      <c r="U185" s="81"/>
      <c r="V185" s="81"/>
      <c r="W185" s="81"/>
    </row>
    <row r="186" spans="4:23" ht="14.25" customHeight="1">
      <c r="D186" s="44"/>
      <c r="K186" s="54"/>
      <c r="P186" s="81"/>
      <c r="Q186" s="81"/>
      <c r="R186" s="81"/>
      <c r="S186" s="81"/>
      <c r="T186" s="81"/>
      <c r="U186" s="81"/>
      <c r="V186" s="81"/>
      <c r="W186" s="81"/>
    </row>
    <row r="187" spans="4:23" ht="14.25" customHeight="1">
      <c r="D187" s="44"/>
      <c r="K187" s="54"/>
      <c r="P187" s="81"/>
      <c r="Q187" s="81"/>
      <c r="R187" s="81"/>
      <c r="S187" s="81"/>
      <c r="T187" s="81"/>
      <c r="U187" s="81"/>
      <c r="V187" s="81"/>
      <c r="W187" s="81"/>
    </row>
    <row r="188" spans="4:23" ht="14.25" customHeight="1">
      <c r="D188" s="44"/>
      <c r="K188" s="54"/>
      <c r="P188" s="81"/>
      <c r="Q188" s="81"/>
      <c r="R188" s="81"/>
      <c r="S188" s="81"/>
      <c r="T188" s="81"/>
      <c r="U188" s="81"/>
      <c r="V188" s="81"/>
      <c r="W188" s="81"/>
    </row>
    <row r="189" spans="4:23" ht="14.25" customHeight="1">
      <c r="D189" s="44"/>
      <c r="K189" s="54"/>
      <c r="P189" s="81"/>
      <c r="Q189" s="81"/>
      <c r="R189" s="81"/>
      <c r="S189" s="81"/>
      <c r="T189" s="81"/>
      <c r="U189" s="81"/>
      <c r="V189" s="81"/>
      <c r="W189" s="81"/>
    </row>
    <row r="190" spans="4:23" ht="14.25" customHeight="1">
      <c r="D190" s="44"/>
      <c r="K190" s="54"/>
      <c r="P190" s="81"/>
      <c r="Q190" s="81"/>
      <c r="R190" s="81"/>
      <c r="S190" s="81"/>
      <c r="T190" s="81"/>
      <c r="U190" s="81"/>
      <c r="V190" s="81"/>
      <c r="W190" s="81"/>
    </row>
    <row r="191" spans="4:23" ht="14.25" customHeight="1">
      <c r="D191" s="44"/>
      <c r="K191" s="54"/>
      <c r="P191" s="81"/>
      <c r="Q191" s="81"/>
      <c r="R191" s="81"/>
      <c r="S191" s="81"/>
      <c r="T191" s="81"/>
      <c r="U191" s="81"/>
      <c r="V191" s="81"/>
      <c r="W191" s="81"/>
    </row>
    <row r="192" spans="4:23" ht="14.25" customHeight="1">
      <c r="D192" s="44"/>
      <c r="K192" s="54"/>
      <c r="P192" s="81"/>
      <c r="Q192" s="81"/>
      <c r="R192" s="81"/>
      <c r="S192" s="81"/>
      <c r="T192" s="81"/>
      <c r="U192" s="81"/>
      <c r="V192" s="81"/>
      <c r="W192" s="81"/>
    </row>
    <row r="193" spans="4:23" ht="14.25" customHeight="1">
      <c r="D193" s="44"/>
      <c r="K193" s="54"/>
      <c r="P193" s="81"/>
      <c r="Q193" s="81"/>
      <c r="R193" s="81"/>
      <c r="S193" s="81"/>
      <c r="T193" s="81"/>
      <c r="U193" s="81"/>
      <c r="V193" s="81"/>
      <c r="W193" s="81"/>
    </row>
    <row r="194" spans="4:23" ht="14.25" customHeight="1">
      <c r="D194" s="44"/>
      <c r="K194" s="54"/>
      <c r="P194" s="81"/>
      <c r="Q194" s="81"/>
      <c r="R194" s="81"/>
      <c r="S194" s="81"/>
      <c r="T194" s="81"/>
      <c r="U194" s="81"/>
      <c r="V194" s="81"/>
      <c r="W194" s="81"/>
    </row>
    <row r="195" spans="4:23" ht="14.25" customHeight="1">
      <c r="D195" s="44"/>
      <c r="K195" s="54"/>
      <c r="P195" s="81"/>
      <c r="Q195" s="81"/>
      <c r="R195" s="81"/>
      <c r="S195" s="81"/>
      <c r="T195" s="81"/>
      <c r="U195" s="81"/>
      <c r="V195" s="81"/>
      <c r="W195" s="81"/>
    </row>
    <row r="196" spans="4:23" ht="14.25" customHeight="1">
      <c r="D196" s="44"/>
      <c r="K196" s="54"/>
      <c r="P196" s="81"/>
      <c r="Q196" s="81"/>
      <c r="R196" s="81"/>
      <c r="S196" s="81"/>
      <c r="T196" s="81"/>
      <c r="U196" s="81"/>
      <c r="V196" s="81"/>
      <c r="W196" s="81"/>
    </row>
    <row r="197" spans="4:23" ht="14.25" customHeight="1">
      <c r="D197" s="44"/>
      <c r="K197" s="54"/>
      <c r="P197" s="81"/>
      <c r="Q197" s="81"/>
      <c r="R197" s="81"/>
      <c r="S197" s="81"/>
      <c r="T197" s="81"/>
      <c r="U197" s="81"/>
      <c r="V197" s="81"/>
      <c r="W197" s="81"/>
    </row>
    <row r="198" spans="4:23" ht="14.25" customHeight="1">
      <c r="D198" s="44"/>
      <c r="K198" s="54"/>
      <c r="P198" s="81"/>
      <c r="Q198" s="81"/>
      <c r="R198" s="81"/>
      <c r="S198" s="81"/>
      <c r="T198" s="81"/>
      <c r="U198" s="81"/>
      <c r="V198" s="81"/>
      <c r="W198" s="81"/>
    </row>
    <row r="199" spans="4:23" ht="14.25" customHeight="1">
      <c r="D199" s="44"/>
      <c r="K199" s="54"/>
      <c r="P199" s="81"/>
      <c r="Q199" s="81"/>
      <c r="R199" s="81"/>
      <c r="S199" s="81"/>
      <c r="T199" s="81"/>
      <c r="U199" s="81"/>
      <c r="V199" s="81"/>
      <c r="W199" s="81"/>
    </row>
    <row r="200" spans="4:23" ht="14.25" customHeight="1">
      <c r="D200" s="44"/>
      <c r="K200" s="54"/>
      <c r="P200" s="81"/>
      <c r="Q200" s="81"/>
      <c r="R200" s="81"/>
      <c r="S200" s="81"/>
      <c r="T200" s="81"/>
      <c r="U200" s="81"/>
      <c r="V200" s="81"/>
      <c r="W200" s="81"/>
    </row>
    <row r="201" spans="4:23" ht="14.25" customHeight="1">
      <c r="D201" s="44"/>
      <c r="K201" s="54"/>
      <c r="P201" s="81"/>
      <c r="Q201" s="81"/>
      <c r="R201" s="81"/>
      <c r="S201" s="81"/>
      <c r="T201" s="81"/>
      <c r="U201" s="81"/>
      <c r="V201" s="81"/>
      <c r="W201" s="81"/>
    </row>
    <row r="202" spans="4:23" ht="14.25" customHeight="1">
      <c r="D202" s="44"/>
      <c r="K202" s="54"/>
      <c r="P202" s="81"/>
      <c r="Q202" s="81"/>
      <c r="R202" s="81"/>
      <c r="S202" s="81"/>
      <c r="T202" s="81"/>
      <c r="U202" s="81"/>
      <c r="V202" s="81"/>
      <c r="W202" s="81"/>
    </row>
    <row r="203" spans="4:23" ht="14.25" customHeight="1">
      <c r="D203" s="44"/>
      <c r="K203" s="54"/>
      <c r="P203" s="81"/>
      <c r="Q203" s="81"/>
      <c r="R203" s="81"/>
      <c r="S203" s="81"/>
      <c r="T203" s="81"/>
      <c r="U203" s="81"/>
      <c r="V203" s="81"/>
      <c r="W203" s="81"/>
    </row>
    <row r="204" spans="4:23" ht="14.25" customHeight="1">
      <c r="D204" s="44"/>
      <c r="K204" s="54"/>
      <c r="P204" s="81"/>
      <c r="Q204" s="81"/>
      <c r="R204" s="81"/>
      <c r="S204" s="81"/>
      <c r="T204" s="81"/>
      <c r="U204" s="81"/>
      <c r="V204" s="81"/>
      <c r="W204" s="81"/>
    </row>
    <row r="205" spans="4:23" ht="14.25" customHeight="1">
      <c r="D205" s="44"/>
      <c r="K205" s="54"/>
      <c r="P205" s="81"/>
      <c r="Q205" s="81"/>
      <c r="R205" s="81"/>
      <c r="S205" s="81"/>
      <c r="T205" s="81"/>
      <c r="U205" s="81"/>
      <c r="V205" s="81"/>
      <c r="W205" s="81"/>
    </row>
    <row r="206" spans="4:23" ht="14.25" customHeight="1">
      <c r="D206" s="44"/>
      <c r="K206" s="54"/>
      <c r="P206" s="81"/>
      <c r="Q206" s="81"/>
      <c r="R206" s="81"/>
      <c r="S206" s="81"/>
      <c r="T206" s="81"/>
      <c r="U206" s="81"/>
      <c r="V206" s="81"/>
      <c r="W206" s="81"/>
    </row>
    <row r="207" spans="4:23" ht="14.25" customHeight="1">
      <c r="D207" s="44"/>
      <c r="K207" s="54"/>
      <c r="P207" s="81"/>
      <c r="Q207" s="81"/>
      <c r="R207" s="81"/>
      <c r="S207" s="81"/>
      <c r="T207" s="81"/>
      <c r="U207" s="81"/>
      <c r="V207" s="81"/>
      <c r="W207" s="81"/>
    </row>
    <row r="208" spans="4:23" ht="14.25" customHeight="1">
      <c r="D208" s="44"/>
      <c r="K208" s="54"/>
      <c r="P208" s="81"/>
      <c r="Q208" s="81"/>
      <c r="R208" s="81"/>
      <c r="S208" s="81"/>
      <c r="T208" s="81"/>
      <c r="U208" s="81"/>
      <c r="V208" s="81"/>
      <c r="W208" s="81"/>
    </row>
    <row r="209" spans="4:23" ht="14.25" customHeight="1">
      <c r="D209" s="44"/>
      <c r="K209" s="54"/>
      <c r="P209" s="81"/>
      <c r="Q209" s="81"/>
      <c r="R209" s="81"/>
      <c r="S209" s="81"/>
      <c r="T209" s="81"/>
      <c r="U209" s="81"/>
      <c r="V209" s="81"/>
      <c r="W209" s="81"/>
    </row>
    <row r="210" spans="4:23" ht="14.25" customHeight="1">
      <c r="D210" s="44"/>
      <c r="K210" s="54"/>
      <c r="P210" s="81"/>
      <c r="Q210" s="81"/>
      <c r="R210" s="81"/>
      <c r="S210" s="81"/>
      <c r="T210" s="81"/>
      <c r="U210" s="81"/>
      <c r="V210" s="81"/>
      <c r="W210" s="81"/>
    </row>
    <row r="211" spans="4:23" ht="14.25" customHeight="1">
      <c r="D211" s="44"/>
      <c r="K211" s="54"/>
      <c r="P211" s="81"/>
      <c r="Q211" s="81"/>
      <c r="R211" s="81"/>
      <c r="S211" s="81"/>
      <c r="T211" s="81"/>
      <c r="U211" s="81"/>
      <c r="V211" s="81"/>
      <c r="W211" s="81"/>
    </row>
    <row r="212" spans="4:23" ht="14.25" customHeight="1">
      <c r="D212" s="44"/>
      <c r="K212" s="54"/>
      <c r="P212" s="81"/>
      <c r="Q212" s="81"/>
      <c r="R212" s="81"/>
      <c r="S212" s="81"/>
      <c r="T212" s="81"/>
      <c r="U212" s="81"/>
      <c r="V212" s="81"/>
      <c r="W212" s="81"/>
    </row>
    <row r="213" spans="4:23" ht="14.25" customHeight="1">
      <c r="D213" s="44"/>
      <c r="K213" s="54"/>
      <c r="P213" s="81"/>
      <c r="Q213" s="81"/>
      <c r="R213" s="81"/>
      <c r="S213" s="81"/>
      <c r="T213" s="81"/>
      <c r="U213" s="81"/>
      <c r="V213" s="81"/>
      <c r="W213" s="81"/>
    </row>
    <row r="214" spans="4:23" ht="14.25" customHeight="1">
      <c r="D214" s="44"/>
      <c r="K214" s="54"/>
      <c r="P214" s="81"/>
      <c r="Q214" s="81"/>
      <c r="R214" s="81"/>
      <c r="S214" s="81"/>
      <c r="T214" s="81"/>
      <c r="U214" s="81"/>
      <c r="V214" s="81"/>
      <c r="W214" s="81"/>
    </row>
    <row r="215" spans="4:23" ht="14.25" customHeight="1">
      <c r="D215" s="44"/>
      <c r="K215" s="54"/>
      <c r="P215" s="81"/>
      <c r="Q215" s="81"/>
      <c r="R215" s="81"/>
      <c r="S215" s="81"/>
      <c r="T215" s="81"/>
      <c r="U215" s="81"/>
      <c r="V215" s="81"/>
      <c r="W215" s="81"/>
    </row>
    <row r="216" spans="4:23" ht="14.25" customHeight="1">
      <c r="D216" s="44"/>
      <c r="K216" s="54"/>
      <c r="P216" s="81"/>
      <c r="Q216" s="81"/>
      <c r="R216" s="81"/>
      <c r="S216" s="81"/>
      <c r="T216" s="81"/>
      <c r="U216" s="81"/>
      <c r="V216" s="81"/>
      <c r="W216" s="81"/>
    </row>
    <row r="217" spans="4:23" ht="14.25" customHeight="1">
      <c r="D217" s="44"/>
      <c r="K217" s="54"/>
      <c r="P217" s="81"/>
      <c r="Q217" s="81"/>
      <c r="R217" s="81"/>
      <c r="S217" s="81"/>
      <c r="T217" s="81"/>
      <c r="U217" s="81"/>
      <c r="V217" s="81"/>
      <c r="W217" s="81"/>
    </row>
    <row r="218" spans="4:23" ht="14.25" customHeight="1">
      <c r="D218" s="44"/>
      <c r="K218" s="54"/>
      <c r="P218" s="81"/>
      <c r="Q218" s="81"/>
      <c r="R218" s="81"/>
      <c r="S218" s="81"/>
      <c r="T218" s="81"/>
      <c r="U218" s="81"/>
      <c r="V218" s="81"/>
      <c r="W218" s="81"/>
    </row>
    <row r="219" spans="4:23" ht="14.25" customHeight="1">
      <c r="D219" s="44"/>
      <c r="K219" s="54"/>
      <c r="P219" s="81"/>
      <c r="Q219" s="81"/>
      <c r="R219" s="81"/>
      <c r="S219" s="81"/>
      <c r="T219" s="81"/>
      <c r="U219" s="81"/>
      <c r="V219" s="81"/>
      <c r="W219" s="81"/>
    </row>
    <row r="220" spans="4:23" ht="14.25" customHeight="1">
      <c r="D220" s="44"/>
      <c r="K220" s="54"/>
      <c r="P220" s="81"/>
      <c r="Q220" s="81"/>
      <c r="R220" s="81"/>
      <c r="S220" s="81"/>
      <c r="T220" s="81"/>
      <c r="U220" s="81"/>
      <c r="V220" s="81"/>
      <c r="W220" s="81"/>
    </row>
    <row r="221" spans="4:23" ht="14.25" customHeight="1">
      <c r="D221" s="44"/>
      <c r="K221" s="54"/>
      <c r="P221" s="81"/>
      <c r="Q221" s="81"/>
      <c r="R221" s="81"/>
      <c r="S221" s="81"/>
      <c r="T221" s="81"/>
      <c r="U221" s="81"/>
      <c r="V221" s="81"/>
      <c r="W221" s="81"/>
    </row>
    <row r="222" spans="4:23" ht="14.25" customHeight="1">
      <c r="D222" s="44"/>
      <c r="K222" s="54"/>
      <c r="P222" s="81"/>
      <c r="Q222" s="81"/>
      <c r="R222" s="81"/>
      <c r="S222" s="81"/>
      <c r="T222" s="81"/>
      <c r="U222" s="81"/>
      <c r="V222" s="81"/>
      <c r="W222" s="81"/>
    </row>
    <row r="223" spans="4:23" ht="14.25" customHeight="1">
      <c r="D223" s="44"/>
      <c r="K223" s="54"/>
      <c r="P223" s="81"/>
      <c r="Q223" s="81"/>
      <c r="R223" s="81"/>
      <c r="S223" s="81"/>
      <c r="T223" s="81"/>
      <c r="U223" s="81"/>
      <c r="V223" s="81"/>
      <c r="W223" s="81"/>
    </row>
    <row r="224" spans="4:23" ht="14.25" customHeight="1">
      <c r="D224" s="44"/>
      <c r="K224" s="54"/>
      <c r="P224" s="81"/>
      <c r="Q224" s="81"/>
      <c r="R224" s="81"/>
      <c r="S224" s="81"/>
      <c r="T224" s="81"/>
      <c r="U224" s="81"/>
      <c r="V224" s="81"/>
      <c r="W224" s="81"/>
    </row>
    <row r="225" spans="4:23" ht="14.25" customHeight="1">
      <c r="D225" s="44"/>
      <c r="K225" s="54"/>
      <c r="P225" s="81"/>
      <c r="Q225" s="81"/>
      <c r="R225" s="81"/>
      <c r="S225" s="81"/>
      <c r="T225" s="81"/>
      <c r="U225" s="81"/>
      <c r="V225" s="81"/>
      <c r="W225" s="81"/>
    </row>
    <row r="226" spans="4:23" ht="14.25" customHeight="1">
      <c r="D226" s="44"/>
      <c r="K226" s="54"/>
      <c r="P226" s="81"/>
      <c r="Q226" s="81"/>
      <c r="R226" s="81"/>
      <c r="S226" s="81"/>
      <c r="T226" s="81"/>
      <c r="U226" s="81"/>
      <c r="V226" s="81"/>
      <c r="W226" s="81"/>
    </row>
    <row r="227" spans="4:23" ht="14.25" customHeight="1">
      <c r="D227" s="44"/>
      <c r="K227" s="54"/>
      <c r="P227" s="81"/>
      <c r="Q227" s="81"/>
      <c r="R227" s="81"/>
      <c r="S227" s="81"/>
      <c r="T227" s="81"/>
      <c r="U227" s="81"/>
      <c r="V227" s="81"/>
      <c r="W227" s="81"/>
    </row>
    <row r="228" spans="4:23" ht="14.25" customHeight="1">
      <c r="D228" s="44"/>
      <c r="K228" s="54"/>
      <c r="P228" s="81"/>
      <c r="Q228" s="81"/>
      <c r="R228" s="81"/>
      <c r="S228" s="81"/>
      <c r="T228" s="81"/>
      <c r="U228" s="81"/>
      <c r="V228" s="81"/>
      <c r="W228" s="81"/>
    </row>
    <row r="229" spans="4:23" ht="14.25" customHeight="1">
      <c r="D229" s="44"/>
      <c r="K229" s="54"/>
      <c r="P229" s="81"/>
      <c r="Q229" s="81"/>
      <c r="R229" s="81"/>
      <c r="S229" s="81"/>
      <c r="T229" s="81"/>
      <c r="U229" s="81"/>
      <c r="V229" s="81"/>
      <c r="W229" s="81"/>
    </row>
    <row r="230" spans="4:23" ht="14.25" customHeight="1">
      <c r="D230" s="44"/>
      <c r="K230" s="54"/>
      <c r="P230" s="81"/>
      <c r="Q230" s="81"/>
      <c r="R230" s="81"/>
      <c r="S230" s="81"/>
      <c r="T230" s="81"/>
      <c r="U230" s="81"/>
      <c r="V230" s="81"/>
      <c r="W230" s="81"/>
    </row>
    <row r="231" spans="4:23" ht="14.25" customHeight="1">
      <c r="D231" s="44"/>
      <c r="K231" s="54"/>
      <c r="P231" s="81"/>
      <c r="Q231" s="81"/>
      <c r="R231" s="81"/>
      <c r="S231" s="81"/>
      <c r="T231" s="81"/>
      <c r="U231" s="81"/>
      <c r="V231" s="81"/>
      <c r="W231" s="81"/>
    </row>
    <row r="232" spans="4:23" ht="14.25" customHeight="1">
      <c r="D232" s="44"/>
      <c r="K232" s="54"/>
      <c r="P232" s="81"/>
      <c r="Q232" s="81"/>
      <c r="R232" s="81"/>
      <c r="S232" s="81"/>
      <c r="T232" s="81"/>
      <c r="U232" s="81"/>
      <c r="V232" s="81"/>
      <c r="W232" s="81"/>
    </row>
    <row r="233" spans="4:23" ht="14.25" customHeight="1">
      <c r="D233" s="44"/>
      <c r="K233" s="54"/>
      <c r="P233" s="81"/>
      <c r="Q233" s="81"/>
      <c r="R233" s="81"/>
      <c r="S233" s="81"/>
      <c r="T233" s="81"/>
      <c r="U233" s="81"/>
      <c r="V233" s="81"/>
      <c r="W233" s="81"/>
    </row>
    <row r="234" spans="4:23" ht="14.25" customHeight="1">
      <c r="D234" s="44"/>
      <c r="K234" s="54"/>
      <c r="P234" s="81"/>
      <c r="Q234" s="81"/>
      <c r="R234" s="81"/>
      <c r="S234" s="81"/>
      <c r="T234" s="81"/>
      <c r="U234" s="81"/>
      <c r="V234" s="81"/>
      <c r="W234" s="81"/>
    </row>
    <row r="235" spans="4:23" ht="14.25" customHeight="1">
      <c r="D235" s="44"/>
      <c r="K235" s="54"/>
      <c r="P235" s="81"/>
      <c r="Q235" s="81"/>
      <c r="R235" s="81"/>
      <c r="S235" s="81"/>
      <c r="T235" s="81"/>
      <c r="U235" s="81"/>
      <c r="V235" s="81"/>
      <c r="W235" s="81"/>
    </row>
    <row r="236" spans="4:23" ht="14.25" customHeight="1">
      <c r="D236" s="44"/>
      <c r="K236" s="54"/>
      <c r="P236" s="81"/>
      <c r="Q236" s="81"/>
      <c r="R236" s="81"/>
      <c r="S236" s="81"/>
      <c r="T236" s="81"/>
      <c r="U236" s="81"/>
      <c r="V236" s="81"/>
      <c r="W236" s="81"/>
    </row>
    <row r="237" spans="4:23" ht="14.25" customHeight="1">
      <c r="D237" s="44"/>
      <c r="K237" s="54"/>
      <c r="P237" s="81"/>
      <c r="Q237" s="81"/>
      <c r="R237" s="81"/>
      <c r="S237" s="81"/>
      <c r="T237" s="81"/>
      <c r="U237" s="81"/>
      <c r="V237" s="81"/>
      <c r="W237" s="81"/>
    </row>
    <row r="238" spans="4:23" ht="14.25" customHeight="1">
      <c r="D238" s="44"/>
      <c r="K238" s="54"/>
      <c r="P238" s="81"/>
      <c r="Q238" s="81"/>
      <c r="R238" s="81"/>
      <c r="S238" s="81"/>
      <c r="T238" s="81"/>
      <c r="U238" s="81"/>
      <c r="V238" s="81"/>
      <c r="W238" s="81"/>
    </row>
    <row r="239" spans="4:23" ht="14.25" customHeight="1">
      <c r="D239" s="44"/>
      <c r="K239" s="54"/>
      <c r="P239" s="81"/>
      <c r="Q239" s="81"/>
      <c r="R239" s="81"/>
      <c r="S239" s="81"/>
      <c r="T239" s="81"/>
      <c r="U239" s="81"/>
      <c r="V239" s="81"/>
      <c r="W239" s="81"/>
    </row>
    <row r="240" spans="4:23" ht="14.25" customHeight="1">
      <c r="D240" s="44"/>
      <c r="K240" s="54"/>
      <c r="P240" s="81"/>
      <c r="Q240" s="81"/>
      <c r="R240" s="81"/>
      <c r="S240" s="81"/>
      <c r="T240" s="81"/>
      <c r="U240" s="81"/>
      <c r="V240" s="81"/>
      <c r="W240" s="81"/>
    </row>
    <row r="241" spans="4:23" ht="14.25" customHeight="1">
      <c r="D241" s="44"/>
      <c r="K241" s="54"/>
      <c r="P241" s="81"/>
      <c r="Q241" s="81"/>
      <c r="R241" s="81"/>
      <c r="S241" s="81"/>
      <c r="T241" s="81"/>
      <c r="U241" s="81"/>
      <c r="V241" s="81"/>
      <c r="W241" s="81"/>
    </row>
    <row r="242" spans="4:23" ht="14.25" customHeight="1">
      <c r="D242" s="44"/>
      <c r="K242" s="54"/>
      <c r="P242" s="81"/>
      <c r="Q242" s="81"/>
      <c r="R242" s="81"/>
      <c r="S242" s="81"/>
      <c r="T242" s="81"/>
      <c r="U242" s="81"/>
      <c r="V242" s="81"/>
      <c r="W242" s="81"/>
    </row>
    <row r="243" spans="4:23" ht="14.25" customHeight="1">
      <c r="D243" s="44"/>
      <c r="K243" s="54"/>
      <c r="P243" s="81"/>
      <c r="Q243" s="81"/>
      <c r="R243" s="81"/>
      <c r="S243" s="81"/>
      <c r="T243" s="81"/>
      <c r="U243" s="81"/>
      <c r="V243" s="81"/>
      <c r="W243" s="81"/>
    </row>
    <row r="244" spans="4:23" ht="14.25" customHeight="1">
      <c r="D244" s="44"/>
      <c r="K244" s="54"/>
      <c r="P244" s="81"/>
      <c r="Q244" s="81"/>
      <c r="R244" s="81"/>
      <c r="S244" s="81"/>
      <c r="T244" s="81"/>
      <c r="U244" s="81"/>
      <c r="V244" s="81"/>
      <c r="W244" s="81"/>
    </row>
    <row r="245" spans="4:23" ht="14.25" customHeight="1">
      <c r="D245" s="44"/>
      <c r="K245" s="54"/>
      <c r="P245" s="81"/>
      <c r="Q245" s="81"/>
      <c r="R245" s="81"/>
      <c r="S245" s="81"/>
      <c r="T245" s="81"/>
      <c r="U245" s="81"/>
      <c r="V245" s="81"/>
      <c r="W245" s="81"/>
    </row>
    <row r="246" spans="4:23" ht="14.25" customHeight="1">
      <c r="D246" s="44"/>
      <c r="K246" s="54"/>
      <c r="P246" s="81"/>
      <c r="Q246" s="81"/>
      <c r="R246" s="81"/>
      <c r="S246" s="81"/>
      <c r="T246" s="81"/>
      <c r="U246" s="81"/>
      <c r="V246" s="81"/>
      <c r="W246" s="81"/>
    </row>
    <row r="247" spans="4:23" ht="14.25" customHeight="1">
      <c r="D247" s="44"/>
      <c r="K247" s="54"/>
      <c r="P247" s="81"/>
      <c r="Q247" s="81"/>
      <c r="R247" s="81"/>
      <c r="S247" s="81"/>
      <c r="T247" s="81"/>
      <c r="U247" s="81"/>
      <c r="V247" s="81"/>
      <c r="W247" s="81"/>
    </row>
    <row r="248" spans="4:23" ht="14.25" customHeight="1">
      <c r="D248" s="44"/>
      <c r="K248" s="54"/>
      <c r="P248" s="81"/>
      <c r="Q248" s="81"/>
      <c r="R248" s="81"/>
      <c r="S248" s="81"/>
      <c r="T248" s="81"/>
      <c r="U248" s="81"/>
      <c r="V248" s="81"/>
      <c r="W248" s="81"/>
    </row>
    <row r="249" spans="4:23" ht="14.25" customHeight="1">
      <c r="D249" s="44"/>
      <c r="K249" s="54"/>
      <c r="P249" s="81"/>
      <c r="Q249" s="81"/>
      <c r="R249" s="81"/>
      <c r="S249" s="81"/>
      <c r="T249" s="81"/>
      <c r="U249" s="81"/>
      <c r="V249" s="81"/>
      <c r="W249" s="81"/>
    </row>
    <row r="250" spans="4:23" ht="14.25" customHeight="1">
      <c r="D250" s="44"/>
      <c r="K250" s="54"/>
      <c r="P250" s="81"/>
      <c r="Q250" s="81"/>
      <c r="R250" s="81"/>
      <c r="S250" s="81"/>
      <c r="T250" s="81"/>
      <c r="U250" s="81"/>
      <c r="V250" s="81"/>
      <c r="W250" s="81"/>
    </row>
    <row r="251" spans="4:23" ht="14.25" customHeight="1">
      <c r="D251" s="44"/>
      <c r="K251" s="54"/>
      <c r="P251" s="81"/>
      <c r="Q251" s="81"/>
      <c r="R251" s="81"/>
      <c r="S251" s="81"/>
      <c r="T251" s="81"/>
      <c r="U251" s="81"/>
      <c r="V251" s="81"/>
      <c r="W251" s="81"/>
    </row>
    <row r="252" spans="4:23" ht="14.25" customHeight="1">
      <c r="D252" s="44"/>
      <c r="K252" s="54"/>
      <c r="P252" s="81"/>
      <c r="Q252" s="81"/>
      <c r="R252" s="81"/>
      <c r="S252" s="81"/>
      <c r="T252" s="81"/>
      <c r="U252" s="81"/>
      <c r="V252" s="81"/>
      <c r="W252" s="81"/>
    </row>
    <row r="253" spans="4:23" ht="14.25" customHeight="1">
      <c r="D253" s="44"/>
      <c r="K253" s="54"/>
      <c r="P253" s="81"/>
      <c r="Q253" s="81"/>
      <c r="R253" s="81"/>
      <c r="S253" s="81"/>
      <c r="T253" s="81"/>
      <c r="U253" s="81"/>
      <c r="V253" s="81"/>
      <c r="W253" s="81"/>
    </row>
    <row r="254" spans="4:23" ht="14.25" customHeight="1">
      <c r="D254" s="44"/>
      <c r="K254" s="54"/>
      <c r="P254" s="81"/>
      <c r="Q254" s="81"/>
      <c r="R254" s="81"/>
      <c r="S254" s="81"/>
      <c r="T254" s="81"/>
      <c r="U254" s="81"/>
      <c r="V254" s="81"/>
      <c r="W254" s="81"/>
    </row>
    <row r="255" spans="4:23" ht="15.75" customHeight="1"/>
    <row r="256" spans="4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</sheetData>
  <sortState xmlns:xlrd2="http://schemas.microsoft.com/office/spreadsheetml/2017/richdata2" ref="B24:S32">
    <sortCondition ref="J24:J32"/>
    <sortCondition ref="K24:K32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71"/>
  <sheetViews>
    <sheetView workbookViewId="0">
      <pane ySplit="1" topLeftCell="A2" activePane="bottomLeft" state="frozen"/>
      <selection pane="bottomLeft" activeCell="L65" sqref="L65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60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14.25" customHeight="1">
      <c r="A1" s="94" t="s">
        <v>715</v>
      </c>
      <c r="B1" s="94" t="s">
        <v>674</v>
      </c>
      <c r="C1" s="94" t="s">
        <v>675</v>
      </c>
      <c r="D1" s="94" t="s">
        <v>676</v>
      </c>
      <c r="E1" s="94" t="s">
        <v>677</v>
      </c>
      <c r="F1" s="94" t="s">
        <v>1</v>
      </c>
      <c r="G1" s="94" t="s">
        <v>3</v>
      </c>
      <c r="H1" s="94" t="s">
        <v>678</v>
      </c>
      <c r="I1" s="94" t="s">
        <v>2</v>
      </c>
      <c r="J1" s="94" t="s">
        <v>5</v>
      </c>
      <c r="K1" s="94" t="s">
        <v>679</v>
      </c>
      <c r="L1" s="94" t="s">
        <v>680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4.25" customHeight="1">
      <c r="A2" s="82" t="s">
        <v>715</v>
      </c>
      <c r="B2" s="50">
        <v>7</v>
      </c>
      <c r="C2" s="50" t="s">
        <v>946</v>
      </c>
      <c r="D2" s="50">
        <v>7</v>
      </c>
      <c r="E2" s="50">
        <v>236</v>
      </c>
      <c r="F2" s="51" t="str">
        <f>+VLOOKUP(E2,Participants!$A$1:$F$798,2,FALSE)</f>
        <v>Roman Spagnolo</v>
      </c>
      <c r="G2" s="51" t="str">
        <f>+VLOOKUP(E2,Participants!$A$1:$F$798,4,FALSE)</f>
        <v>HCA</v>
      </c>
      <c r="H2" s="51" t="str">
        <f>+VLOOKUP(E2,Participants!$A$1:$F$798,5,FALSE)</f>
        <v>M</v>
      </c>
      <c r="I2" s="51">
        <f>+VLOOKUP(E2,Participants!$A$1:$F$798,3,FALSE)</f>
        <v>6</v>
      </c>
      <c r="J2" s="51" t="str">
        <f>+VLOOKUP(E2,Participants!$A$1:$G$798,7,FALSE)</f>
        <v>JV BOYS</v>
      </c>
      <c r="K2" s="51">
        <v>1</v>
      </c>
      <c r="L2" s="51">
        <v>10</v>
      </c>
    </row>
    <row r="3" spans="1:27" ht="14.25" customHeight="1">
      <c r="A3" s="82" t="s">
        <v>715</v>
      </c>
      <c r="B3" s="50">
        <v>7</v>
      </c>
      <c r="C3" s="50" t="s">
        <v>947</v>
      </c>
      <c r="D3" s="50">
        <v>3</v>
      </c>
      <c r="E3" s="50">
        <v>851</v>
      </c>
      <c r="F3" s="51" t="str">
        <f>+VLOOKUP(E3,Participants!$A$1:$F$798,2,FALSE)</f>
        <v>Andrew Deem</v>
      </c>
      <c r="G3" s="51" t="str">
        <f>+VLOOKUP(E3,Participants!$A$1:$F$798,4,FALSE)</f>
        <v>GRE</v>
      </c>
      <c r="H3" s="51" t="str">
        <f>+VLOOKUP(E3,Participants!$A$1:$F$798,5,FALSE)</f>
        <v>M</v>
      </c>
      <c r="I3" s="51">
        <f>+VLOOKUP(E3,Participants!$A$1:$F$798,3,FALSE)</f>
        <v>6</v>
      </c>
      <c r="J3" s="51" t="str">
        <f>+VLOOKUP(E3,Participants!$A$1:$G$798,7,FALSE)</f>
        <v>JV BOYS</v>
      </c>
      <c r="K3" s="51">
        <f>K2+1</f>
        <v>2</v>
      </c>
      <c r="L3" s="51">
        <v>8</v>
      </c>
    </row>
    <row r="4" spans="1:27" ht="14.25" customHeight="1">
      <c r="A4" s="82" t="s">
        <v>715</v>
      </c>
      <c r="B4" s="50">
        <v>7</v>
      </c>
      <c r="C4" s="50" t="s">
        <v>948</v>
      </c>
      <c r="D4" s="50">
        <v>1</v>
      </c>
      <c r="E4" s="50">
        <v>1361</v>
      </c>
      <c r="F4" s="51" t="str">
        <f>+VLOOKUP(E4,Participants!$A$1:$F$798,2,FALSE)</f>
        <v>Carter Trout</v>
      </c>
      <c r="G4" s="51" t="str">
        <f>+VLOOKUP(E4,Participants!$A$1:$F$798,4,FALSE)</f>
        <v>BFS</v>
      </c>
      <c r="H4" s="51" t="str">
        <f>+VLOOKUP(E4,Participants!$A$1:$F$798,5,FALSE)</f>
        <v>M</v>
      </c>
      <c r="I4" s="51">
        <f>+VLOOKUP(E4,Participants!$A$1:$F$798,3,FALSE)</f>
        <v>6</v>
      </c>
      <c r="J4" s="51" t="str">
        <f>+VLOOKUP(E4,Participants!$A$1:$G$798,7,FALSE)</f>
        <v>JV BOYS</v>
      </c>
      <c r="K4" s="51">
        <f t="shared" ref="K4:K23" si="0">K3+1</f>
        <v>3</v>
      </c>
      <c r="L4" s="51">
        <v>6</v>
      </c>
    </row>
    <row r="5" spans="1:27" ht="14.25" customHeight="1">
      <c r="A5" s="82" t="s">
        <v>715</v>
      </c>
      <c r="B5" s="50">
        <v>7</v>
      </c>
      <c r="C5" s="50" t="s">
        <v>949</v>
      </c>
      <c r="D5" s="50">
        <v>6</v>
      </c>
      <c r="E5" s="50">
        <v>1221</v>
      </c>
      <c r="F5" s="51" t="str">
        <f>+VLOOKUP(E5,Participants!$A$1:$F$798,2,FALSE)</f>
        <v>Jack Leyenaar</v>
      </c>
      <c r="G5" s="51" t="str">
        <f>+VLOOKUP(E5,Participants!$A$1:$F$798,4,FALSE)</f>
        <v>AAC</v>
      </c>
      <c r="H5" s="51" t="str">
        <f>+VLOOKUP(E5,Participants!$A$1:$F$798,5,FALSE)</f>
        <v>M</v>
      </c>
      <c r="I5" s="51">
        <f>+VLOOKUP(E5,Participants!$A$1:$F$798,3,FALSE)</f>
        <v>6</v>
      </c>
      <c r="J5" s="51" t="str">
        <f>+VLOOKUP(E5,Participants!$A$1:$G$798,7,FALSE)</f>
        <v>JV BOYS</v>
      </c>
      <c r="K5" s="51">
        <f t="shared" si="0"/>
        <v>4</v>
      </c>
      <c r="L5" s="51">
        <v>5</v>
      </c>
    </row>
    <row r="6" spans="1:27" ht="14.25" customHeight="1">
      <c r="A6" s="82" t="s">
        <v>715</v>
      </c>
      <c r="B6" s="50">
        <v>7</v>
      </c>
      <c r="C6" s="50" t="s">
        <v>950</v>
      </c>
      <c r="D6" s="50">
        <v>5</v>
      </c>
      <c r="E6" s="50">
        <v>756</v>
      </c>
      <c r="F6" s="51" t="str">
        <f>+VLOOKUP(E6,Participants!$A$1:$F$798,2,FALSE)</f>
        <v>William Meeuf</v>
      </c>
      <c r="G6" s="51" t="str">
        <f>+VLOOKUP(E6,Participants!$A$1:$F$798,4,FALSE)</f>
        <v>KIL</v>
      </c>
      <c r="H6" s="51" t="str">
        <f>+VLOOKUP(E6,Participants!$A$1:$F$798,5,FALSE)</f>
        <v>M</v>
      </c>
      <c r="I6" s="51">
        <f>+VLOOKUP(E6,Participants!$A$1:$F$798,3,FALSE)</f>
        <v>5</v>
      </c>
      <c r="J6" s="51" t="str">
        <f>+VLOOKUP(E6,Participants!$A$1:$G$798,7,FALSE)</f>
        <v>JV BOYS</v>
      </c>
      <c r="K6" s="51">
        <f t="shared" si="0"/>
        <v>5</v>
      </c>
      <c r="L6" s="51">
        <v>4</v>
      </c>
    </row>
    <row r="7" spans="1:27" ht="14.25" customHeight="1">
      <c r="A7" s="82" t="s">
        <v>715</v>
      </c>
      <c r="B7" s="52">
        <v>6</v>
      </c>
      <c r="C7" s="52" t="s">
        <v>939</v>
      </c>
      <c r="D7" s="52">
        <v>6</v>
      </c>
      <c r="E7" s="52">
        <v>237</v>
      </c>
      <c r="F7" s="12" t="str">
        <f>+VLOOKUP(E7,Participants!$A$1:$F$798,2,FALSE)</f>
        <v>Santino Studeny</v>
      </c>
      <c r="G7" s="12" t="str">
        <f>+VLOOKUP(E7,Participants!$A$1:$F$798,4,FALSE)</f>
        <v>HCA</v>
      </c>
      <c r="H7" s="12" t="str">
        <f>+VLOOKUP(E7,Participants!$A$1:$F$798,5,FALSE)</f>
        <v>M</v>
      </c>
      <c r="I7" s="12">
        <f>+VLOOKUP(E7,Participants!$A$1:$F$798,3,FALSE)</f>
        <v>6</v>
      </c>
      <c r="J7" s="12" t="str">
        <f>+VLOOKUP(E7,Participants!$A$1:$G$798,7,FALSE)</f>
        <v>JV BOYS</v>
      </c>
      <c r="K7" s="51">
        <f t="shared" si="0"/>
        <v>6</v>
      </c>
      <c r="L7" s="51">
        <v>3</v>
      </c>
    </row>
    <row r="8" spans="1:27" ht="14.25" customHeight="1">
      <c r="A8" s="82" t="s">
        <v>715</v>
      </c>
      <c r="B8" s="52">
        <v>6</v>
      </c>
      <c r="C8" s="52" t="s">
        <v>940</v>
      </c>
      <c r="D8" s="52">
        <v>7</v>
      </c>
      <c r="E8" s="52">
        <v>755</v>
      </c>
      <c r="F8" s="12" t="str">
        <f>+VLOOKUP(E8,Participants!$A$1:$F$798,2,FALSE)</f>
        <v>Jack Masuga</v>
      </c>
      <c r="G8" s="12" t="str">
        <f>+VLOOKUP(E8,Participants!$A$1:$F$798,4,FALSE)</f>
        <v>KIL</v>
      </c>
      <c r="H8" s="12" t="str">
        <f>+VLOOKUP(E8,Participants!$A$1:$F$798,5,FALSE)</f>
        <v>M</v>
      </c>
      <c r="I8" s="12">
        <f>+VLOOKUP(E8,Participants!$A$1:$F$798,3,FALSE)</f>
        <v>6</v>
      </c>
      <c r="J8" s="12" t="str">
        <f>+VLOOKUP(E8,Participants!$A$1:$G$798,7,FALSE)</f>
        <v>JV BOYS</v>
      </c>
      <c r="K8" s="51">
        <f t="shared" si="0"/>
        <v>7</v>
      </c>
      <c r="L8" s="51">
        <v>2</v>
      </c>
    </row>
    <row r="9" spans="1:27" ht="14.25" customHeight="1">
      <c r="A9" s="82" t="s">
        <v>715</v>
      </c>
      <c r="B9" s="50">
        <v>7</v>
      </c>
      <c r="C9" s="50" t="s">
        <v>951</v>
      </c>
      <c r="D9" s="50">
        <v>4</v>
      </c>
      <c r="E9" s="50">
        <v>897</v>
      </c>
      <c r="F9" s="51" t="str">
        <f>+VLOOKUP(E9,Participants!$A$1:$F$798,2,FALSE)</f>
        <v>Christopher Kacsur</v>
      </c>
      <c r="G9" s="51" t="str">
        <f>+VLOOKUP(E9,Participants!$A$1:$F$798,4,FALSE)</f>
        <v>AGS</v>
      </c>
      <c r="H9" s="51" t="str">
        <f>+VLOOKUP(E9,Participants!$A$1:$F$798,5,FALSE)</f>
        <v>M</v>
      </c>
      <c r="I9" s="51">
        <f>+VLOOKUP(E9,Participants!$A$1:$F$798,3,FALSE)</f>
        <v>5</v>
      </c>
      <c r="J9" s="51" t="str">
        <f>+VLOOKUP(E9,Participants!$A$1:$G$798,7,FALSE)</f>
        <v>JV BOYS</v>
      </c>
      <c r="K9" s="51">
        <f t="shared" si="0"/>
        <v>8</v>
      </c>
      <c r="L9" s="51">
        <v>1</v>
      </c>
    </row>
    <row r="10" spans="1:27" ht="14.25" customHeight="1">
      <c r="A10" s="82" t="s">
        <v>715</v>
      </c>
      <c r="B10" s="52">
        <v>6</v>
      </c>
      <c r="C10" s="52" t="s">
        <v>941</v>
      </c>
      <c r="D10" s="52">
        <v>1</v>
      </c>
      <c r="E10" s="52">
        <v>1360</v>
      </c>
      <c r="F10" s="12" t="str">
        <f>+VLOOKUP(E10,Participants!$A$1:$F$798,2,FALSE)</f>
        <v>Enzo Pecararo</v>
      </c>
      <c r="G10" s="12" t="str">
        <f>+VLOOKUP(E10,Participants!$A$1:$F$798,4,FALSE)</f>
        <v>BFS</v>
      </c>
      <c r="H10" s="12" t="str">
        <f>+VLOOKUP(E10,Participants!$A$1:$F$798,5,FALSE)</f>
        <v>M</v>
      </c>
      <c r="I10" s="12">
        <f>+VLOOKUP(E10,Participants!$A$1:$F$798,3,FALSE)</f>
        <v>6</v>
      </c>
      <c r="J10" s="12" t="str">
        <f>+VLOOKUP(E10,Participants!$A$1:$G$798,7,FALSE)</f>
        <v>JV BOYS</v>
      </c>
      <c r="K10" s="51">
        <f t="shared" si="0"/>
        <v>9</v>
      </c>
      <c r="L10" s="12"/>
    </row>
    <row r="11" spans="1:27" ht="14.25" customHeight="1">
      <c r="A11" s="82" t="s">
        <v>715</v>
      </c>
      <c r="B11" s="52">
        <v>6</v>
      </c>
      <c r="C11" s="52" t="s">
        <v>943</v>
      </c>
      <c r="D11" s="52">
        <v>3</v>
      </c>
      <c r="E11" s="52">
        <v>852</v>
      </c>
      <c r="F11" s="12" t="str">
        <f>+VLOOKUP(E11,Participants!$A$1:$F$798,2,FALSE)</f>
        <v>Lucas Martin</v>
      </c>
      <c r="G11" s="12" t="str">
        <f>+VLOOKUP(E11,Participants!$A$1:$F$798,4,FALSE)</f>
        <v>GRE</v>
      </c>
      <c r="H11" s="12" t="str">
        <f>+VLOOKUP(E11,Participants!$A$1:$F$798,5,FALSE)</f>
        <v>M</v>
      </c>
      <c r="I11" s="12">
        <f>+VLOOKUP(E11,Participants!$A$1:$F$798,3,FALSE)</f>
        <v>5</v>
      </c>
      <c r="J11" s="12" t="str">
        <f>+VLOOKUP(E11,Participants!$A$1:$G$798,7,FALSE)</f>
        <v>JV BOYS</v>
      </c>
      <c r="K11" s="51">
        <f t="shared" si="0"/>
        <v>10</v>
      </c>
      <c r="L11" s="12"/>
    </row>
    <row r="12" spans="1:27" ht="14.25" customHeight="1">
      <c r="A12" s="82" t="s">
        <v>715</v>
      </c>
      <c r="B12" s="52">
        <v>6</v>
      </c>
      <c r="C12" s="52" t="s">
        <v>942</v>
      </c>
      <c r="D12" s="52">
        <v>2</v>
      </c>
      <c r="E12" s="52">
        <v>1354</v>
      </c>
      <c r="F12" s="12" t="str">
        <f>+VLOOKUP(E12,Participants!$A$1:$F$798,2,FALSE)</f>
        <v>Kolten Kumer</v>
      </c>
      <c r="G12" s="12" t="str">
        <f>+VLOOKUP(E12,Participants!$A$1:$F$798,4,FALSE)</f>
        <v>BFS</v>
      </c>
      <c r="H12" s="12" t="str">
        <f>+VLOOKUP(E12,Participants!$A$1:$F$798,5,FALSE)</f>
        <v>M</v>
      </c>
      <c r="I12" s="12">
        <f>+VLOOKUP(E12,Participants!$A$1:$F$798,3,FALSE)</f>
        <v>5</v>
      </c>
      <c r="J12" s="12" t="str">
        <f>+VLOOKUP(E12,Participants!$A$1:$G$798,7,FALSE)</f>
        <v>JV BOYS</v>
      </c>
      <c r="K12" s="51">
        <f t="shared" si="0"/>
        <v>11</v>
      </c>
      <c r="L12" s="12"/>
    </row>
    <row r="13" spans="1:27" ht="14.25" customHeight="1">
      <c r="A13" s="82" t="s">
        <v>715</v>
      </c>
      <c r="B13" s="52">
        <v>6</v>
      </c>
      <c r="C13" s="52" t="s">
        <v>944</v>
      </c>
      <c r="D13" s="52">
        <v>5</v>
      </c>
      <c r="E13" s="52">
        <v>1362</v>
      </c>
      <c r="F13" s="12" t="str">
        <f>+VLOOKUP(E13,Participants!$A$1:$F$798,2,FALSE)</f>
        <v>Eric Wheeler</v>
      </c>
      <c r="G13" s="12" t="str">
        <f>+VLOOKUP(E13,Participants!$A$1:$F$798,4,FALSE)</f>
        <v>BFS</v>
      </c>
      <c r="H13" s="12" t="str">
        <f>+VLOOKUP(E13,Participants!$A$1:$F$798,5,FALSE)</f>
        <v>M</v>
      </c>
      <c r="I13" s="12">
        <f>+VLOOKUP(E13,Participants!$A$1:$F$798,3,FALSE)</f>
        <v>6</v>
      </c>
      <c r="J13" s="12" t="str">
        <f>+VLOOKUP(E13,Participants!$A$1:$G$798,7,FALSE)</f>
        <v>JV BOYS</v>
      </c>
      <c r="K13" s="51">
        <f t="shared" si="0"/>
        <v>12</v>
      </c>
      <c r="L13" s="12"/>
    </row>
    <row r="14" spans="1:27" ht="14.25" customHeight="1">
      <c r="A14" s="82" t="s">
        <v>715</v>
      </c>
      <c r="B14" s="50">
        <v>5</v>
      </c>
      <c r="C14" s="50" t="s">
        <v>931</v>
      </c>
      <c r="D14" s="50">
        <v>6</v>
      </c>
      <c r="E14" s="50">
        <v>902</v>
      </c>
      <c r="F14" s="51" t="str">
        <f>+VLOOKUP(E14,Participants!$A$1:$F$798,2,FALSE)</f>
        <v>Lucas Wertelet</v>
      </c>
      <c r="G14" s="51" t="str">
        <f>+VLOOKUP(E14,Participants!$A$1:$F$798,4,FALSE)</f>
        <v>AGS</v>
      </c>
      <c r="H14" s="51" t="str">
        <f>+VLOOKUP(E14,Participants!$A$1:$F$798,5,FALSE)</f>
        <v>M</v>
      </c>
      <c r="I14" s="51">
        <f>+VLOOKUP(E14,Participants!$A$1:$F$798,3,FALSE)</f>
        <v>5</v>
      </c>
      <c r="J14" s="51" t="str">
        <f>+VLOOKUP(E14,Participants!$A$1:$G$798,7,FALSE)</f>
        <v>JV BOYS</v>
      </c>
      <c r="K14" s="51">
        <f t="shared" si="0"/>
        <v>13</v>
      </c>
      <c r="L14" s="12"/>
    </row>
    <row r="15" spans="1:27" ht="14.25" customHeight="1">
      <c r="A15" s="82" t="s">
        <v>715</v>
      </c>
      <c r="B15" s="52">
        <v>6</v>
      </c>
      <c r="C15" s="52" t="s">
        <v>945</v>
      </c>
      <c r="D15" s="52">
        <v>4</v>
      </c>
      <c r="E15" s="52">
        <v>1357</v>
      </c>
      <c r="F15" s="12" t="str">
        <f>+VLOOKUP(E15,Participants!$A$1:$F$798,2,FALSE)</f>
        <v>Isaiah Thomas</v>
      </c>
      <c r="G15" s="12" t="str">
        <f>+VLOOKUP(E15,Participants!$A$1:$F$798,4,FALSE)</f>
        <v>BFS</v>
      </c>
      <c r="H15" s="12" t="str">
        <f>+VLOOKUP(E15,Participants!$A$1:$F$798,5,FALSE)</f>
        <v>M</v>
      </c>
      <c r="I15" s="12">
        <f>+VLOOKUP(E15,Participants!$A$1:$F$798,3,FALSE)</f>
        <v>6</v>
      </c>
      <c r="J15" s="12" t="str">
        <f>+VLOOKUP(E15,Participants!$A$1:$G$798,7,FALSE)</f>
        <v>JV BOYS</v>
      </c>
      <c r="K15" s="51">
        <f t="shared" si="0"/>
        <v>14</v>
      </c>
      <c r="L15" s="12"/>
    </row>
    <row r="16" spans="1:27" ht="14.25" customHeight="1">
      <c r="A16" s="82" t="s">
        <v>715</v>
      </c>
      <c r="B16" s="50">
        <v>7</v>
      </c>
      <c r="C16" s="50" t="s">
        <v>952</v>
      </c>
      <c r="D16" s="50">
        <v>2</v>
      </c>
      <c r="E16" s="50">
        <v>1432</v>
      </c>
      <c r="F16" s="51" t="str">
        <f>+VLOOKUP(E16,Participants!$A$1:$F$798,2,FALSE)</f>
        <v>Luke Martin</v>
      </c>
      <c r="G16" s="51" t="str">
        <f>+VLOOKUP(E16,Participants!$A$1:$F$798,4,FALSE)</f>
        <v>SSPP</v>
      </c>
      <c r="H16" s="51" t="str">
        <f>+VLOOKUP(E16,Participants!$A$1:$F$798,5,FALSE)</f>
        <v>M</v>
      </c>
      <c r="I16" s="51">
        <f>+VLOOKUP(E16,Participants!$A$1:$F$798,3,FALSE)</f>
        <v>5</v>
      </c>
      <c r="J16" s="51" t="str">
        <f>+VLOOKUP(E16,Participants!$A$1:$G$798,7,FALSE)</f>
        <v>JV BOYS</v>
      </c>
      <c r="K16" s="51">
        <f t="shared" si="0"/>
        <v>15</v>
      </c>
      <c r="L16" s="12"/>
    </row>
    <row r="17" spans="1:12" ht="14.25" customHeight="1">
      <c r="A17" s="82" t="s">
        <v>715</v>
      </c>
      <c r="B17" s="50">
        <v>5</v>
      </c>
      <c r="C17" s="50" t="s">
        <v>932</v>
      </c>
      <c r="D17" s="50">
        <v>7</v>
      </c>
      <c r="E17" s="50">
        <v>733</v>
      </c>
      <c r="F17" s="51" t="str">
        <f>+VLOOKUP(E17,Participants!$A$1:$F$798,2,FALSE)</f>
        <v>Michael Scaltz</v>
      </c>
      <c r="G17" s="51" t="str">
        <f>+VLOOKUP(E17,Participants!$A$1:$F$798,4,FALSE)</f>
        <v>KIL</v>
      </c>
      <c r="H17" s="51" t="str">
        <f>+VLOOKUP(E17,Participants!$A$1:$F$798,5,FALSE)</f>
        <v>M</v>
      </c>
      <c r="I17" s="51">
        <f>+VLOOKUP(E17,Participants!$A$1:$F$798,3,FALSE)</f>
        <v>5</v>
      </c>
      <c r="J17" s="51" t="str">
        <f>+VLOOKUP(E17,Participants!$A$1:$G$798,7,FALSE)</f>
        <v>JV BOYS</v>
      </c>
      <c r="K17" s="51">
        <f t="shared" si="0"/>
        <v>16</v>
      </c>
      <c r="L17" s="12"/>
    </row>
    <row r="18" spans="1:12" ht="14.25" customHeight="1">
      <c r="A18" s="82" t="s">
        <v>715</v>
      </c>
      <c r="B18" s="50">
        <v>5</v>
      </c>
      <c r="C18" s="50" t="s">
        <v>933</v>
      </c>
      <c r="D18" s="50">
        <v>8</v>
      </c>
      <c r="E18" s="50">
        <v>227</v>
      </c>
      <c r="F18" s="51" t="str">
        <f>+VLOOKUP(E18,Participants!$A$1:$F$798,2,FALSE)</f>
        <v>Joe Meissner</v>
      </c>
      <c r="G18" s="51" t="str">
        <f>+VLOOKUP(E18,Participants!$A$1:$F$798,4,FALSE)</f>
        <v>HCA</v>
      </c>
      <c r="H18" s="51" t="str">
        <f>+VLOOKUP(E18,Participants!$A$1:$F$798,5,FALSE)</f>
        <v>M</v>
      </c>
      <c r="I18" s="51">
        <f>+VLOOKUP(E18,Participants!$A$1:$F$798,3,FALSE)</f>
        <v>6</v>
      </c>
      <c r="J18" s="51" t="str">
        <f>+VLOOKUP(E18,Participants!$A$1:$G$798,7,FALSE)</f>
        <v>JV BOYS</v>
      </c>
      <c r="K18" s="51">
        <f t="shared" si="0"/>
        <v>17</v>
      </c>
      <c r="L18" s="51"/>
    </row>
    <row r="19" spans="1:12" ht="14.25" customHeight="1">
      <c r="A19" s="82" t="s">
        <v>715</v>
      </c>
      <c r="B19" s="50">
        <v>5</v>
      </c>
      <c r="C19" s="50" t="s">
        <v>934</v>
      </c>
      <c r="D19" s="50">
        <v>5</v>
      </c>
      <c r="E19" s="50">
        <v>854</v>
      </c>
      <c r="F19" s="51" t="str">
        <f>+VLOOKUP(E19,Participants!$A$1:$F$798,2,FALSE)</f>
        <v>Dylan Sparacino</v>
      </c>
      <c r="G19" s="51" t="str">
        <f>+VLOOKUP(E19,Participants!$A$1:$F$798,4,FALSE)</f>
        <v>GRE</v>
      </c>
      <c r="H19" s="51" t="str">
        <f>+VLOOKUP(E19,Participants!$A$1:$F$798,5,FALSE)</f>
        <v>M</v>
      </c>
      <c r="I19" s="51">
        <f>+VLOOKUP(E19,Participants!$A$1:$F$798,3,FALSE)</f>
        <v>5</v>
      </c>
      <c r="J19" s="51" t="str">
        <f>+VLOOKUP(E19,Participants!$A$1:$G$798,7,FALSE)</f>
        <v>JV BOYS</v>
      </c>
      <c r="K19" s="51">
        <f t="shared" si="0"/>
        <v>18</v>
      </c>
      <c r="L19" s="51"/>
    </row>
    <row r="20" spans="1:12" ht="14.25" customHeight="1">
      <c r="A20" s="82" t="s">
        <v>715</v>
      </c>
      <c r="B20" s="50">
        <v>5</v>
      </c>
      <c r="C20" s="50" t="s">
        <v>935</v>
      </c>
      <c r="D20" s="50">
        <v>1</v>
      </c>
      <c r="E20" s="50">
        <v>1351</v>
      </c>
      <c r="F20" s="51" t="str">
        <f>+VLOOKUP(E20,Participants!$A$1:$F$798,2,FALSE)</f>
        <v>Charlie Martin</v>
      </c>
      <c r="G20" s="51" t="str">
        <f>+VLOOKUP(E20,Participants!$A$1:$F$798,4,FALSE)</f>
        <v>BFS</v>
      </c>
      <c r="H20" s="51" t="str">
        <f>+VLOOKUP(E20,Participants!$A$1:$F$798,5,FALSE)</f>
        <v>M</v>
      </c>
      <c r="I20" s="51">
        <f>+VLOOKUP(E20,Participants!$A$1:$F$798,3,FALSE)</f>
        <v>5</v>
      </c>
      <c r="J20" s="51" t="str">
        <f>+VLOOKUP(E20,Participants!$A$1:$G$798,7,FALSE)</f>
        <v>JV BOYS</v>
      </c>
      <c r="K20" s="51">
        <f t="shared" si="0"/>
        <v>19</v>
      </c>
      <c r="L20" s="51"/>
    </row>
    <row r="21" spans="1:12" ht="14.25" customHeight="1">
      <c r="A21" s="82" t="s">
        <v>715</v>
      </c>
      <c r="B21" s="50">
        <v>5</v>
      </c>
      <c r="C21" s="50" t="s">
        <v>936</v>
      </c>
      <c r="D21" s="50">
        <v>3</v>
      </c>
      <c r="E21" s="50">
        <v>1350</v>
      </c>
      <c r="F21" s="51" t="str">
        <f>+VLOOKUP(E21,Participants!$A$1:$F$798,2,FALSE)</f>
        <v>Moe Kennedy</v>
      </c>
      <c r="G21" s="51" t="str">
        <f>+VLOOKUP(E21,Participants!$A$1:$F$798,4,FALSE)</f>
        <v>BFS</v>
      </c>
      <c r="H21" s="51" t="str">
        <f>+VLOOKUP(E21,Participants!$A$1:$F$798,5,FALSE)</f>
        <v>M</v>
      </c>
      <c r="I21" s="51">
        <f>+VLOOKUP(E21,Participants!$A$1:$F$798,3,FALSE)</f>
        <v>5</v>
      </c>
      <c r="J21" s="51" t="str">
        <f>+VLOOKUP(E21,Participants!$A$1:$G$798,7,FALSE)</f>
        <v>JV BOYS</v>
      </c>
      <c r="K21" s="51">
        <f t="shared" si="0"/>
        <v>20</v>
      </c>
      <c r="L21" s="51"/>
    </row>
    <row r="22" spans="1:12" ht="14.25" customHeight="1">
      <c r="A22" s="82" t="s">
        <v>715</v>
      </c>
      <c r="B22" s="50">
        <v>5</v>
      </c>
      <c r="C22" s="50" t="s">
        <v>937</v>
      </c>
      <c r="D22" s="50">
        <v>4</v>
      </c>
      <c r="E22" s="50">
        <v>1352</v>
      </c>
      <c r="F22" s="51" t="str">
        <f>+VLOOKUP(E22,Participants!$A$1:$F$798,2,FALSE)</f>
        <v>Parker Skrastins</v>
      </c>
      <c r="G22" s="51" t="str">
        <f>+VLOOKUP(E22,Participants!$A$1:$F$798,4,FALSE)</f>
        <v>BFS</v>
      </c>
      <c r="H22" s="51" t="str">
        <f>+VLOOKUP(E22,Participants!$A$1:$F$798,5,FALSE)</f>
        <v>M</v>
      </c>
      <c r="I22" s="51">
        <f>+VLOOKUP(E22,Participants!$A$1:$F$798,3,FALSE)</f>
        <v>5</v>
      </c>
      <c r="J22" s="51" t="str">
        <f>+VLOOKUP(E22,Participants!$A$1:$G$798,7,FALSE)</f>
        <v>JV BOYS</v>
      </c>
      <c r="K22" s="51">
        <f t="shared" si="0"/>
        <v>21</v>
      </c>
      <c r="L22" s="51"/>
    </row>
    <row r="23" spans="1:12" ht="14.25" customHeight="1">
      <c r="A23" s="82" t="s">
        <v>715</v>
      </c>
      <c r="B23" s="50">
        <v>5</v>
      </c>
      <c r="C23" s="50" t="s">
        <v>938</v>
      </c>
      <c r="D23" s="50">
        <v>2</v>
      </c>
      <c r="E23" s="50">
        <v>1358</v>
      </c>
      <c r="F23" s="51" t="str">
        <f>+VLOOKUP(E23,Participants!$A$1:$F$798,2,FALSE)</f>
        <v>Wes Sachar</v>
      </c>
      <c r="G23" s="51" t="str">
        <f>+VLOOKUP(E23,Participants!$A$1:$F$798,4,FALSE)</f>
        <v>BFS</v>
      </c>
      <c r="H23" s="51" t="str">
        <f>+VLOOKUP(E23,Participants!$A$1:$F$798,5,FALSE)</f>
        <v>M</v>
      </c>
      <c r="I23" s="51">
        <f>+VLOOKUP(E23,Participants!$A$1:$F$798,3,FALSE)</f>
        <v>6</v>
      </c>
      <c r="J23" s="51" t="str">
        <f>+VLOOKUP(E23,Participants!$A$1:$G$798,7,FALSE)</f>
        <v>JV BOYS</v>
      </c>
      <c r="K23" s="51">
        <f t="shared" si="0"/>
        <v>22</v>
      </c>
      <c r="L23" s="51"/>
    </row>
    <row r="24" spans="1:12" ht="14.25" customHeight="1">
      <c r="A24" s="82"/>
      <c r="B24" s="50"/>
      <c r="C24" s="50"/>
      <c r="D24" s="50"/>
      <c r="E24" s="50"/>
      <c r="F24" s="51"/>
      <c r="G24" s="51"/>
      <c r="H24" s="51"/>
      <c r="I24" s="51"/>
      <c r="J24" s="51"/>
      <c r="K24" s="51"/>
      <c r="L24" s="51"/>
    </row>
    <row r="25" spans="1:12" ht="14.25" customHeight="1">
      <c r="A25" s="82" t="s">
        <v>715</v>
      </c>
      <c r="B25" s="52">
        <v>4</v>
      </c>
      <c r="C25" s="52" t="s">
        <v>924</v>
      </c>
      <c r="D25" s="52">
        <v>2</v>
      </c>
      <c r="E25" s="52">
        <v>1385</v>
      </c>
      <c r="F25" s="12" t="str">
        <f>+VLOOKUP(E25,Participants!$A$1:$F$798,2,FALSE)</f>
        <v>Tessa Liberati</v>
      </c>
      <c r="G25" s="12" t="str">
        <f>+VLOOKUP(E25,Participants!$A$1:$F$798,4,FALSE)</f>
        <v>BFS</v>
      </c>
      <c r="H25" s="12" t="str">
        <f>+VLOOKUP(E25,Participants!$A$1:$F$798,5,FALSE)</f>
        <v>F</v>
      </c>
      <c r="I25" s="12">
        <f>+VLOOKUP(E25,Participants!$A$1:$F$798,3,FALSE)</f>
        <v>6</v>
      </c>
      <c r="J25" s="12" t="str">
        <f>+VLOOKUP(E25,Participants!$A$1:$G$798,7,FALSE)</f>
        <v>JV GIRLS</v>
      </c>
      <c r="K25" s="51">
        <v>1</v>
      </c>
      <c r="L25" s="51">
        <v>10</v>
      </c>
    </row>
    <row r="26" spans="1:12" ht="14.25" customHeight="1">
      <c r="A26" s="82" t="s">
        <v>715</v>
      </c>
      <c r="B26" s="52">
        <v>4</v>
      </c>
      <c r="C26" s="52" t="s">
        <v>925</v>
      </c>
      <c r="D26" s="52">
        <v>3</v>
      </c>
      <c r="E26" s="52">
        <v>1373</v>
      </c>
      <c r="F26" s="12" t="str">
        <f>+VLOOKUP(E26,Participants!$A$1:$F$798,2,FALSE)</f>
        <v>Kate Mulzet</v>
      </c>
      <c r="G26" s="12" t="str">
        <f>+VLOOKUP(E26,Participants!$A$1:$F$798,4,FALSE)</f>
        <v>BFS</v>
      </c>
      <c r="H26" s="12" t="str">
        <f>+VLOOKUP(E26,Participants!$A$1:$F$798,5,FALSE)</f>
        <v>F</v>
      </c>
      <c r="I26" s="12">
        <f>+VLOOKUP(E26,Participants!$A$1:$F$798,3,FALSE)</f>
        <v>6</v>
      </c>
      <c r="J26" s="12" t="str">
        <f>+VLOOKUP(E26,Participants!$A$1:$G$798,7,FALSE)</f>
        <v>JV GIRLS</v>
      </c>
      <c r="K26" s="51">
        <f>K25+1</f>
        <v>2</v>
      </c>
      <c r="L26" s="51">
        <v>8</v>
      </c>
    </row>
    <row r="27" spans="1:12" ht="14.25" customHeight="1">
      <c r="A27" s="82" t="s">
        <v>715</v>
      </c>
      <c r="B27" s="50">
        <v>3</v>
      </c>
      <c r="C27" s="50" t="s">
        <v>918</v>
      </c>
      <c r="D27" s="50">
        <v>1</v>
      </c>
      <c r="E27" s="50">
        <v>233</v>
      </c>
      <c r="F27" s="51" t="str">
        <f>+VLOOKUP(E27,Participants!$A$1:$F$798,2,FALSE)</f>
        <v>Maggie Mahoney</v>
      </c>
      <c r="G27" s="51" t="str">
        <f>+VLOOKUP(E27,Participants!$A$1:$F$798,4,FALSE)</f>
        <v>HCA</v>
      </c>
      <c r="H27" s="51" t="str">
        <f>+VLOOKUP(E27,Participants!$A$1:$F$798,5,FALSE)</f>
        <v>F</v>
      </c>
      <c r="I27" s="51">
        <f>+VLOOKUP(E27,Participants!$A$1:$F$798,3,FALSE)</f>
        <v>5</v>
      </c>
      <c r="J27" s="51" t="str">
        <f>+VLOOKUP(E27,Participants!$A$1:$G$798,7,FALSE)</f>
        <v>JV GIRLS</v>
      </c>
      <c r="K27" s="51">
        <f t="shared" ref="K27:K55" si="1">K26+1</f>
        <v>3</v>
      </c>
      <c r="L27" s="12">
        <v>6</v>
      </c>
    </row>
    <row r="28" spans="1:12" ht="14.25" customHeight="1">
      <c r="A28" s="82" t="s">
        <v>715</v>
      </c>
      <c r="B28" s="52">
        <v>4</v>
      </c>
      <c r="C28" s="52" t="s">
        <v>926</v>
      </c>
      <c r="D28" s="52">
        <v>5</v>
      </c>
      <c r="E28" s="52">
        <v>170</v>
      </c>
      <c r="F28" s="12" t="str">
        <f>+VLOOKUP(E28,Participants!$A$1:$F$798,2,FALSE)</f>
        <v>Ellie Green</v>
      </c>
      <c r="G28" s="12" t="str">
        <f>+VLOOKUP(E28,Participants!$A$1:$F$798,4,FALSE)</f>
        <v>NCA</v>
      </c>
      <c r="H28" s="12" t="str">
        <f>+VLOOKUP(E28,Participants!$A$1:$F$798,5,FALSE)</f>
        <v>F</v>
      </c>
      <c r="I28" s="12">
        <f>+VLOOKUP(E28,Participants!$A$1:$F$798,3,FALSE)</f>
        <v>5</v>
      </c>
      <c r="J28" s="12" t="str">
        <f>+VLOOKUP(E28,Participants!$A$1:$G$798,7,FALSE)</f>
        <v>JV GIRLS</v>
      </c>
      <c r="K28" s="51">
        <f t="shared" si="1"/>
        <v>4</v>
      </c>
      <c r="L28" s="12">
        <v>5</v>
      </c>
    </row>
    <row r="29" spans="1:12" ht="14.25" customHeight="1">
      <c r="A29" s="82" t="s">
        <v>715</v>
      </c>
      <c r="B29" s="52">
        <v>4</v>
      </c>
      <c r="C29" s="52" t="s">
        <v>927</v>
      </c>
      <c r="D29" s="52">
        <v>6</v>
      </c>
      <c r="E29" s="52">
        <v>1370</v>
      </c>
      <c r="F29" s="12" t="str">
        <f>+VLOOKUP(E29,Participants!$A$1:$F$798,2,FALSE)</f>
        <v>Kaitlyn Lindenfelser</v>
      </c>
      <c r="G29" s="12" t="str">
        <f>+VLOOKUP(E29,Participants!$A$1:$F$798,4,FALSE)</f>
        <v>BFS</v>
      </c>
      <c r="H29" s="12" t="str">
        <f>+VLOOKUP(E29,Participants!$A$1:$F$798,5,FALSE)</f>
        <v>F</v>
      </c>
      <c r="I29" s="12">
        <f>+VLOOKUP(E29,Participants!$A$1:$F$798,3,FALSE)</f>
        <v>5</v>
      </c>
      <c r="J29" s="12" t="str">
        <f>+VLOOKUP(E29,Participants!$A$1:$G$798,7,FALSE)</f>
        <v>JV GIRLS</v>
      </c>
      <c r="K29" s="51">
        <f t="shared" si="1"/>
        <v>5</v>
      </c>
      <c r="L29" s="12">
        <v>4</v>
      </c>
    </row>
    <row r="30" spans="1:12" ht="14.25" customHeight="1">
      <c r="A30" s="82" t="s">
        <v>715</v>
      </c>
      <c r="B30" s="52">
        <v>4</v>
      </c>
      <c r="C30" s="52" t="s">
        <v>928</v>
      </c>
      <c r="D30" s="52">
        <v>1</v>
      </c>
      <c r="E30" s="52">
        <v>221</v>
      </c>
      <c r="F30" s="12" t="str">
        <f>+VLOOKUP(E30,Participants!$A$1:$F$798,2,FALSE)</f>
        <v>Brigid Joyce</v>
      </c>
      <c r="G30" s="12" t="str">
        <f>+VLOOKUP(E30,Participants!$A$1:$F$798,4,FALSE)</f>
        <v>HCA</v>
      </c>
      <c r="H30" s="12" t="str">
        <f>+VLOOKUP(E30,Participants!$A$1:$F$798,5,FALSE)</f>
        <v>F</v>
      </c>
      <c r="I30" s="12">
        <f>+VLOOKUP(E30,Participants!$A$1:$F$798,3,FALSE)</f>
        <v>5</v>
      </c>
      <c r="J30" s="12" t="str">
        <f>+VLOOKUP(E30,Participants!$A$1:$G$798,7,FALSE)</f>
        <v>JV GIRLS</v>
      </c>
      <c r="K30" s="51">
        <f t="shared" si="1"/>
        <v>6</v>
      </c>
      <c r="L30" s="12">
        <v>3</v>
      </c>
    </row>
    <row r="31" spans="1:12" ht="14.25" customHeight="1">
      <c r="A31" s="82" t="s">
        <v>715</v>
      </c>
      <c r="B31" s="52">
        <v>4</v>
      </c>
      <c r="C31" s="52" t="s">
        <v>929</v>
      </c>
      <c r="D31" s="52">
        <v>4</v>
      </c>
      <c r="E31" s="52">
        <v>1378</v>
      </c>
      <c r="F31" s="12" t="str">
        <f>+VLOOKUP(E31,Participants!$A$1:$F$798,2,FALSE)</f>
        <v>Morgan Kane</v>
      </c>
      <c r="G31" s="12" t="str">
        <f>+VLOOKUP(E31,Participants!$A$1:$F$798,4,FALSE)</f>
        <v>BFS</v>
      </c>
      <c r="H31" s="12" t="str">
        <f>+VLOOKUP(E31,Participants!$A$1:$F$798,5,FALSE)</f>
        <v>F</v>
      </c>
      <c r="I31" s="12">
        <f>+VLOOKUP(E31,Participants!$A$1:$F$798,3,FALSE)</f>
        <v>6</v>
      </c>
      <c r="J31" s="12" t="str">
        <f>+VLOOKUP(E31,Participants!$A$1:$G$798,7,FALSE)</f>
        <v>JV GIRLS</v>
      </c>
      <c r="K31" s="51">
        <f t="shared" si="1"/>
        <v>7</v>
      </c>
      <c r="L31" s="12">
        <v>2</v>
      </c>
    </row>
    <row r="32" spans="1:12" ht="14.25" customHeight="1">
      <c r="A32" s="82" t="s">
        <v>715</v>
      </c>
      <c r="B32" s="50">
        <v>3</v>
      </c>
      <c r="C32" s="50" t="s">
        <v>909</v>
      </c>
      <c r="D32" s="50">
        <v>4</v>
      </c>
      <c r="E32" s="50">
        <v>1375</v>
      </c>
      <c r="F32" s="51" t="str">
        <f>+VLOOKUP(E32,Participants!$A$1:$F$798,2,FALSE)</f>
        <v>Alexandra Wagner</v>
      </c>
      <c r="G32" s="51" t="str">
        <f>+VLOOKUP(E32,Participants!$A$1:$F$798,4,FALSE)</f>
        <v>BFS</v>
      </c>
      <c r="H32" s="51" t="str">
        <f>+VLOOKUP(E32,Participants!$A$1:$F$798,5,FALSE)</f>
        <v>F</v>
      </c>
      <c r="I32" s="51">
        <f>+VLOOKUP(E32,Participants!$A$1:$F$798,3,FALSE)</f>
        <v>6</v>
      </c>
      <c r="J32" s="51" t="str">
        <f>+VLOOKUP(E32,Participants!$A$1:$G$798,7,FALSE)</f>
        <v>JV GIRLS</v>
      </c>
      <c r="K32" s="51">
        <f t="shared" si="1"/>
        <v>8</v>
      </c>
      <c r="L32" s="12">
        <v>1</v>
      </c>
    </row>
    <row r="33" spans="1:12" ht="14.25" customHeight="1">
      <c r="A33" s="82" t="s">
        <v>715</v>
      </c>
      <c r="B33" s="50">
        <v>3</v>
      </c>
      <c r="C33" s="50" t="s">
        <v>917</v>
      </c>
      <c r="D33" s="50">
        <v>3</v>
      </c>
      <c r="E33" s="50">
        <v>1377</v>
      </c>
      <c r="F33" s="51" t="str">
        <f>+VLOOKUP(E33,Participants!$A$1:$F$798,2,FALSE)</f>
        <v>Emma Schweikert</v>
      </c>
      <c r="G33" s="51" t="str">
        <f>+VLOOKUP(E33,Participants!$A$1:$F$798,4,FALSE)</f>
        <v>BFS</v>
      </c>
      <c r="H33" s="51" t="str">
        <f>+VLOOKUP(E33,Participants!$A$1:$F$798,5,FALSE)</f>
        <v>F</v>
      </c>
      <c r="I33" s="51">
        <f>+VLOOKUP(E33,Participants!$A$1:$F$798,3,FALSE)</f>
        <v>6</v>
      </c>
      <c r="J33" s="51" t="str">
        <f>+VLOOKUP(E33,Participants!$A$1:$G$798,7,FALSE)</f>
        <v>JV GIRLS</v>
      </c>
      <c r="K33" s="51">
        <f t="shared" si="1"/>
        <v>9</v>
      </c>
      <c r="L33" s="12"/>
    </row>
    <row r="34" spans="1:12" ht="14.25" customHeight="1">
      <c r="A34" s="82" t="s">
        <v>715</v>
      </c>
      <c r="B34" s="52">
        <v>2</v>
      </c>
      <c r="C34" s="52" t="s">
        <v>908</v>
      </c>
      <c r="D34" s="52">
        <v>6</v>
      </c>
      <c r="E34" s="52">
        <v>607</v>
      </c>
      <c r="F34" s="12" t="str">
        <f>+VLOOKUP(E34,Participants!$A$1:$F$798,2,FALSE)</f>
        <v>Cayden Ferguson</v>
      </c>
      <c r="G34" s="12" t="str">
        <f>+VLOOKUP(E34,Participants!$A$1:$F$798,4,FALSE)</f>
        <v>BTA</v>
      </c>
      <c r="H34" s="12" t="str">
        <f>+VLOOKUP(E34,Participants!$A$1:$F$798,5,FALSE)</f>
        <v>F</v>
      </c>
      <c r="I34" s="12">
        <f>+VLOOKUP(E34,Participants!$A$1:$F$798,3,FALSE)</f>
        <v>6</v>
      </c>
      <c r="J34" s="12" t="str">
        <f>+VLOOKUP(E34,Participants!$A$1:$G$798,7,FALSE)</f>
        <v>JV GIRLS</v>
      </c>
      <c r="K34" s="51">
        <f t="shared" si="1"/>
        <v>10</v>
      </c>
      <c r="L34" s="12"/>
    </row>
    <row r="35" spans="1:12" ht="14.25" customHeight="1">
      <c r="A35" s="82" t="s">
        <v>715</v>
      </c>
      <c r="B35" s="52">
        <v>4</v>
      </c>
      <c r="C35" s="52" t="s">
        <v>930</v>
      </c>
      <c r="D35" s="52">
        <v>7</v>
      </c>
      <c r="E35" s="52">
        <v>740</v>
      </c>
      <c r="F35" s="12" t="str">
        <f>+VLOOKUP(E35,Participants!$A$1:$F$798,2,FALSE)</f>
        <v>Mia Battalini</v>
      </c>
      <c r="G35" s="12" t="str">
        <f>+VLOOKUP(E35,Participants!$A$1:$F$798,4,FALSE)</f>
        <v>KIL</v>
      </c>
      <c r="H35" s="12" t="str">
        <f>+VLOOKUP(E35,Participants!$A$1:$F$798,5,FALSE)</f>
        <v>F</v>
      </c>
      <c r="I35" s="12">
        <f>+VLOOKUP(E35,Participants!$A$1:$F$798,3,FALSE)</f>
        <v>6</v>
      </c>
      <c r="J35" s="12" t="str">
        <f>+VLOOKUP(E35,Participants!$A$1:$G$798,7,FALSE)</f>
        <v>JV GIRLS</v>
      </c>
      <c r="K35" s="51">
        <f t="shared" si="1"/>
        <v>11</v>
      </c>
      <c r="L35" s="51"/>
    </row>
    <row r="36" spans="1:12" ht="14.25" customHeight="1">
      <c r="A36" s="82" t="s">
        <v>715</v>
      </c>
      <c r="B36" s="52">
        <v>2</v>
      </c>
      <c r="C36" s="52" t="s">
        <v>910</v>
      </c>
      <c r="D36" s="52">
        <v>1</v>
      </c>
      <c r="E36" s="52">
        <v>230</v>
      </c>
      <c r="F36" s="12" t="str">
        <f>+VLOOKUP(E36,Participants!$A$1:$F$798,2,FALSE)</f>
        <v>Kathryn Rechtorik</v>
      </c>
      <c r="G36" s="12" t="str">
        <f>+VLOOKUP(E36,Participants!$A$1:$F$798,4,FALSE)</f>
        <v>HCA</v>
      </c>
      <c r="H36" s="12" t="str">
        <f>+VLOOKUP(E36,Participants!$A$1:$F$798,5,FALSE)</f>
        <v>F</v>
      </c>
      <c r="I36" s="12">
        <f>+VLOOKUP(E36,Participants!$A$1:$F$798,3,FALSE)</f>
        <v>6</v>
      </c>
      <c r="J36" s="12" t="str">
        <f>+VLOOKUP(E36,Participants!$A$1:$G$798,7,FALSE)</f>
        <v>JV GIRLS</v>
      </c>
      <c r="K36" s="51">
        <f t="shared" si="1"/>
        <v>12</v>
      </c>
      <c r="L36" s="51"/>
    </row>
    <row r="37" spans="1:12" ht="14.25" customHeight="1">
      <c r="A37" s="82" t="s">
        <v>715</v>
      </c>
      <c r="B37" s="50">
        <v>1</v>
      </c>
      <c r="C37" s="50" t="s">
        <v>900</v>
      </c>
      <c r="D37" s="50">
        <v>1</v>
      </c>
      <c r="E37" s="50">
        <v>232</v>
      </c>
      <c r="F37" s="51" t="str">
        <f>+VLOOKUP(E37,Participants!$A$1:$F$798,2,FALSE)</f>
        <v>Madeline Worgul</v>
      </c>
      <c r="G37" s="51" t="str">
        <f>+VLOOKUP(E37,Participants!$A$1:$F$798,4,FALSE)</f>
        <v>HCA</v>
      </c>
      <c r="H37" s="51" t="str">
        <f>+VLOOKUP(E37,Participants!$A$1:$F$798,5,FALSE)</f>
        <v>F</v>
      </c>
      <c r="I37" s="51">
        <f>+VLOOKUP(E37,Participants!$A$1:$F$798,3,FALSE)</f>
        <v>5</v>
      </c>
      <c r="J37" s="51" t="str">
        <f>+VLOOKUP(E37,Participants!$A$1:$G$798,7,FALSE)</f>
        <v>JV GIRLS</v>
      </c>
      <c r="K37" s="51">
        <f t="shared" si="1"/>
        <v>13</v>
      </c>
      <c r="L37" s="51"/>
    </row>
    <row r="38" spans="1:12" ht="14.25" customHeight="1">
      <c r="A38" s="82" t="s">
        <v>715</v>
      </c>
      <c r="B38" s="50">
        <v>3</v>
      </c>
      <c r="C38" s="50" t="s">
        <v>919</v>
      </c>
      <c r="D38" s="50">
        <v>6</v>
      </c>
      <c r="E38" s="50">
        <v>887</v>
      </c>
      <c r="F38" s="51" t="str">
        <f>+VLOOKUP(E38,Participants!$A$1:$F$798,2,FALSE)</f>
        <v>Alexa Laepple</v>
      </c>
      <c r="G38" s="51" t="str">
        <f>+VLOOKUP(E38,Participants!$A$1:$F$798,4,FALSE)</f>
        <v>AGS</v>
      </c>
      <c r="H38" s="51" t="str">
        <f>+VLOOKUP(E38,Participants!$A$1:$F$798,5,FALSE)</f>
        <v>F</v>
      </c>
      <c r="I38" s="51">
        <f>+VLOOKUP(E38,Participants!$A$1:$F$798,3,FALSE)</f>
        <v>5</v>
      </c>
      <c r="J38" s="51" t="str">
        <f>+VLOOKUP(E38,Participants!$A$1:$G$798,7,FALSE)</f>
        <v>JV GIRLS</v>
      </c>
      <c r="K38" s="51">
        <f t="shared" si="1"/>
        <v>14</v>
      </c>
      <c r="L38" s="51"/>
    </row>
    <row r="39" spans="1:12" ht="14.25" customHeight="1">
      <c r="A39" s="82" t="s">
        <v>715</v>
      </c>
      <c r="B39" s="50">
        <v>3</v>
      </c>
      <c r="C39" s="50" t="s">
        <v>920</v>
      </c>
      <c r="D39" s="50">
        <v>7</v>
      </c>
      <c r="E39" s="50">
        <v>486</v>
      </c>
      <c r="F39" s="51" t="str">
        <f>+VLOOKUP(E39,Participants!$A$1:$F$798,2,FALSE)</f>
        <v>Megan Eicher</v>
      </c>
      <c r="G39" s="51" t="str">
        <f>+VLOOKUP(E39,Participants!$A$1:$F$798,4,FALSE)</f>
        <v>BCS</v>
      </c>
      <c r="H39" s="51" t="str">
        <f>+VLOOKUP(E39,Participants!$A$1:$F$798,5,FALSE)</f>
        <v>F</v>
      </c>
      <c r="I39" s="51">
        <f>+VLOOKUP(E39,Participants!$A$1:$F$798,3,FALSE)</f>
        <v>6</v>
      </c>
      <c r="J39" s="51" t="str">
        <f>+VLOOKUP(E39,Participants!$A$1:$G$798,7,FALSE)</f>
        <v>JV GIRLS</v>
      </c>
      <c r="K39" s="51">
        <f t="shared" si="1"/>
        <v>15</v>
      </c>
      <c r="L39" s="51"/>
    </row>
    <row r="40" spans="1:12" ht="14.25" customHeight="1">
      <c r="A40" s="82" t="s">
        <v>715</v>
      </c>
      <c r="B40" s="52">
        <v>2</v>
      </c>
      <c r="C40" s="52" t="s">
        <v>911</v>
      </c>
      <c r="D40" s="52">
        <v>3</v>
      </c>
      <c r="E40" s="52">
        <v>1384</v>
      </c>
      <c r="F40" s="12" t="str">
        <f>+VLOOKUP(E40,Participants!$A$1:$F$798,2,FALSE)</f>
        <v>Allison Kiley</v>
      </c>
      <c r="G40" s="12" t="str">
        <f>+VLOOKUP(E40,Participants!$A$1:$F$798,4,FALSE)</f>
        <v>BFS</v>
      </c>
      <c r="H40" s="12" t="str">
        <f>+VLOOKUP(E40,Participants!$A$1:$F$798,5,FALSE)</f>
        <v>F</v>
      </c>
      <c r="I40" s="12">
        <f>+VLOOKUP(E40,Participants!$A$1:$F$798,3,FALSE)</f>
        <v>6</v>
      </c>
      <c r="J40" s="12" t="str">
        <f>+VLOOKUP(E40,Participants!$A$1:$G$798,7,FALSE)</f>
        <v>JV GIRLS</v>
      </c>
      <c r="K40" s="51">
        <f t="shared" si="1"/>
        <v>16</v>
      </c>
      <c r="L40" s="51"/>
    </row>
    <row r="41" spans="1:12" ht="14.25" customHeight="1">
      <c r="A41" s="82" t="s">
        <v>715</v>
      </c>
      <c r="B41" s="50">
        <v>3</v>
      </c>
      <c r="C41" s="50" t="s">
        <v>921</v>
      </c>
      <c r="D41" s="50">
        <v>2</v>
      </c>
      <c r="E41" s="50">
        <v>744</v>
      </c>
      <c r="F41" s="51" t="str">
        <f>+VLOOKUP(E41,Participants!$A$1:$F$798,2,FALSE)</f>
        <v>Jada Lichtenwalter</v>
      </c>
      <c r="G41" s="51" t="str">
        <f>+VLOOKUP(E41,Participants!$A$1:$F$798,4,FALSE)</f>
        <v>KIL</v>
      </c>
      <c r="H41" s="51" t="str">
        <f>+VLOOKUP(E41,Participants!$A$1:$F$798,5,FALSE)</f>
        <v>F</v>
      </c>
      <c r="I41" s="51">
        <f>+VLOOKUP(E41,Participants!$A$1:$F$798,3,FALSE)</f>
        <v>6</v>
      </c>
      <c r="J41" s="51" t="str">
        <f>+VLOOKUP(E41,Participants!$A$1:$G$798,7,FALSE)</f>
        <v>JV GIRLS</v>
      </c>
      <c r="K41" s="51">
        <f t="shared" si="1"/>
        <v>17</v>
      </c>
      <c r="L41" s="51"/>
    </row>
    <row r="42" spans="1:12" ht="14.25" customHeight="1">
      <c r="A42" s="82" t="s">
        <v>715</v>
      </c>
      <c r="B42" s="52">
        <v>2</v>
      </c>
      <c r="C42" s="52" t="s">
        <v>912</v>
      </c>
      <c r="D42" s="52">
        <v>8</v>
      </c>
      <c r="E42" s="52">
        <v>738</v>
      </c>
      <c r="F42" s="12" t="str">
        <f>+VLOOKUP(E42,Participants!$A$1:$F$798,2,FALSE)</f>
        <v>Olivia Colangelo</v>
      </c>
      <c r="G42" s="12" t="str">
        <f>+VLOOKUP(E42,Participants!$A$1:$F$798,4,FALSE)</f>
        <v>KIL</v>
      </c>
      <c r="H42" s="12" t="str">
        <f>+VLOOKUP(E42,Participants!$A$1:$F$798,5,FALSE)</f>
        <v>F</v>
      </c>
      <c r="I42" s="12">
        <f>+VLOOKUP(E42,Participants!$A$1:$F$798,3,FALSE)</f>
        <v>5</v>
      </c>
      <c r="J42" s="12" t="str">
        <f>+VLOOKUP(E42,Participants!$A$1:$G$798,7,FALSE)</f>
        <v>JV GIRLS</v>
      </c>
      <c r="K42" s="51">
        <f t="shared" si="1"/>
        <v>18</v>
      </c>
      <c r="L42" s="51"/>
    </row>
    <row r="43" spans="1:12" ht="14.25" customHeight="1">
      <c r="A43" s="82" t="s">
        <v>715</v>
      </c>
      <c r="B43" s="50">
        <v>1</v>
      </c>
      <c r="C43" s="50" t="s">
        <v>901</v>
      </c>
      <c r="D43" s="50">
        <v>3</v>
      </c>
      <c r="E43" s="50">
        <v>1380</v>
      </c>
      <c r="F43" s="51" t="str">
        <f>+VLOOKUP(E43,Participants!$A$1:$F$798,2,FALSE)</f>
        <v>Luciana Ganoza</v>
      </c>
      <c r="G43" s="51" t="str">
        <f>+VLOOKUP(E43,Participants!$A$1:$F$798,4,FALSE)</f>
        <v>BFS</v>
      </c>
      <c r="H43" s="51" t="str">
        <f>+VLOOKUP(E43,Participants!$A$1:$F$798,5,FALSE)</f>
        <v>F</v>
      </c>
      <c r="I43" s="51">
        <f>+VLOOKUP(E43,Participants!$A$1:$F$798,3,FALSE)</f>
        <v>6</v>
      </c>
      <c r="J43" s="51" t="str">
        <f>+VLOOKUP(E43,Participants!$A$1:$G$798,7,FALSE)</f>
        <v>JV GIRLS</v>
      </c>
      <c r="K43" s="51">
        <f t="shared" si="1"/>
        <v>19</v>
      </c>
      <c r="L43" s="12"/>
    </row>
    <row r="44" spans="1:12" ht="14.25" customHeight="1">
      <c r="A44" s="82" t="s">
        <v>715</v>
      </c>
      <c r="B44" s="50">
        <v>1</v>
      </c>
      <c r="C44" s="50" t="s">
        <v>902</v>
      </c>
      <c r="D44" s="50">
        <v>8</v>
      </c>
      <c r="E44" s="50">
        <v>732</v>
      </c>
      <c r="F44" s="51" t="str">
        <f>+VLOOKUP(E44,Participants!$A$1:$F$798,2,FALSE)</f>
        <v>Olivia Menz</v>
      </c>
      <c r="G44" s="51" t="str">
        <f>+VLOOKUP(E44,Participants!$A$1:$F$798,4,FALSE)</f>
        <v>KIL</v>
      </c>
      <c r="H44" s="51" t="str">
        <f>+VLOOKUP(E44,Participants!$A$1:$F$798,5,FALSE)</f>
        <v>F</v>
      </c>
      <c r="I44" s="51">
        <f>+VLOOKUP(E44,Participants!$A$1:$F$798,3,FALSE)</f>
        <v>5</v>
      </c>
      <c r="J44" s="51" t="str">
        <f>+VLOOKUP(E44,Participants!$A$1:$G$798,7,FALSE)</f>
        <v>JV GIRLS</v>
      </c>
      <c r="K44" s="51">
        <f t="shared" si="1"/>
        <v>20</v>
      </c>
      <c r="L44" s="12"/>
    </row>
    <row r="45" spans="1:12" ht="14.25" customHeight="1">
      <c r="A45" s="82" t="s">
        <v>715</v>
      </c>
      <c r="B45" s="50">
        <v>3</v>
      </c>
      <c r="C45" s="50" t="s">
        <v>922</v>
      </c>
      <c r="D45" s="50">
        <v>8</v>
      </c>
      <c r="E45" s="50">
        <v>748</v>
      </c>
      <c r="F45" s="51" t="str">
        <f>+VLOOKUP(E45,Participants!$A$1:$F$798,2,FALSE)</f>
        <v>Rowan Mondi</v>
      </c>
      <c r="G45" s="51" t="str">
        <f>+VLOOKUP(E45,Participants!$A$1:$F$798,4,FALSE)</f>
        <v>KIL</v>
      </c>
      <c r="H45" s="51" t="str">
        <f>+VLOOKUP(E45,Participants!$A$1:$F$798,5,FALSE)</f>
        <v>F</v>
      </c>
      <c r="I45" s="51">
        <f>+VLOOKUP(E45,Participants!$A$1:$F$798,3,FALSE)</f>
        <v>5</v>
      </c>
      <c r="J45" s="51" t="str">
        <f>+VLOOKUP(E45,Participants!$A$1:$G$798,7,FALSE)</f>
        <v>JV GIRLS</v>
      </c>
      <c r="K45" s="51">
        <f t="shared" si="1"/>
        <v>21</v>
      </c>
      <c r="L45" s="12"/>
    </row>
    <row r="46" spans="1:12" ht="14.25" customHeight="1">
      <c r="A46" s="82" t="s">
        <v>715</v>
      </c>
      <c r="B46" s="50">
        <v>1</v>
      </c>
      <c r="C46" s="50" t="s">
        <v>903</v>
      </c>
      <c r="D46" s="50">
        <v>6</v>
      </c>
      <c r="E46" s="50">
        <v>169</v>
      </c>
      <c r="F46" s="51" t="str">
        <f>+VLOOKUP(E46,Participants!$A$1:$F$798,2,FALSE)</f>
        <v>Vivienne Clark</v>
      </c>
      <c r="G46" s="51" t="str">
        <f>+VLOOKUP(E46,Participants!$A$1:$F$798,4,FALSE)</f>
        <v>NCA</v>
      </c>
      <c r="H46" s="51" t="str">
        <f>+VLOOKUP(E46,Participants!$A$1:$F$798,5,FALSE)</f>
        <v>F</v>
      </c>
      <c r="I46" s="51">
        <f>+VLOOKUP(E46,Participants!$A$1:$F$798,3,FALSE)</f>
        <v>5</v>
      </c>
      <c r="J46" s="51" t="str">
        <f>+VLOOKUP(E46,Participants!$A$1:$G$798,7,FALSE)</f>
        <v>JV GIRLS</v>
      </c>
      <c r="K46" s="51">
        <f t="shared" si="1"/>
        <v>22</v>
      </c>
      <c r="L46" s="12"/>
    </row>
    <row r="47" spans="1:12" ht="14.25" customHeight="1">
      <c r="A47" s="82" t="s">
        <v>715</v>
      </c>
      <c r="B47" s="52">
        <v>2</v>
      </c>
      <c r="C47" s="52" t="s">
        <v>913</v>
      </c>
      <c r="D47" s="52">
        <v>4</v>
      </c>
      <c r="E47" s="52">
        <v>1372</v>
      </c>
      <c r="F47" s="12" t="str">
        <f>+VLOOKUP(E47,Participants!$A$1:$F$798,2,FALSE)</f>
        <v>Gianna Isacco</v>
      </c>
      <c r="G47" s="12" t="str">
        <f>+VLOOKUP(E47,Participants!$A$1:$F$798,4,FALSE)</f>
        <v>BFS</v>
      </c>
      <c r="H47" s="12" t="str">
        <f>+VLOOKUP(E47,Participants!$A$1:$F$798,5,FALSE)</f>
        <v>F</v>
      </c>
      <c r="I47" s="12">
        <f>+VLOOKUP(E47,Participants!$A$1:$F$798,3,FALSE)</f>
        <v>5</v>
      </c>
      <c r="J47" s="12" t="str">
        <f>+VLOOKUP(E47,Participants!$A$1:$G$798,7,FALSE)</f>
        <v>JV GIRLS</v>
      </c>
      <c r="K47" s="51">
        <f t="shared" si="1"/>
        <v>23</v>
      </c>
      <c r="L47" s="12"/>
    </row>
    <row r="48" spans="1:12" ht="14.25" customHeight="1">
      <c r="A48" s="82" t="s">
        <v>715</v>
      </c>
      <c r="B48" s="52">
        <v>2</v>
      </c>
      <c r="C48" s="52" t="s">
        <v>914</v>
      </c>
      <c r="D48" s="52">
        <v>7</v>
      </c>
      <c r="E48" s="52">
        <v>485</v>
      </c>
      <c r="F48" s="12" t="str">
        <f>+VLOOKUP(E48,Participants!$A$1:$F$798,2,FALSE)</f>
        <v>Isabella Krahe</v>
      </c>
      <c r="G48" s="12" t="str">
        <f>+VLOOKUP(E48,Participants!$A$1:$F$798,4,FALSE)</f>
        <v>BCS</v>
      </c>
      <c r="H48" s="12" t="str">
        <f>+VLOOKUP(E48,Participants!$A$1:$F$798,5,FALSE)</f>
        <v>F</v>
      </c>
      <c r="I48" s="12">
        <f>+VLOOKUP(E48,Participants!$A$1:$F$798,3,FALSE)</f>
        <v>5</v>
      </c>
      <c r="J48" s="12" t="str">
        <f>+VLOOKUP(E48,Participants!$A$1:$G$798,7,FALSE)</f>
        <v>JV GIRLS</v>
      </c>
      <c r="K48" s="51">
        <f t="shared" si="1"/>
        <v>24</v>
      </c>
      <c r="L48" s="12"/>
    </row>
    <row r="49" spans="1:12" ht="14.25" customHeight="1">
      <c r="A49" s="82" t="s">
        <v>715</v>
      </c>
      <c r="B49" s="50">
        <v>1</v>
      </c>
      <c r="C49" s="50" t="s">
        <v>904</v>
      </c>
      <c r="D49" s="50">
        <v>4</v>
      </c>
      <c r="E49" s="50">
        <v>1371</v>
      </c>
      <c r="F49" s="51" t="str">
        <f>+VLOOKUP(E49,Participants!$A$1:$F$798,2,FALSE)</f>
        <v>Mary Stivoric</v>
      </c>
      <c r="G49" s="51" t="str">
        <f>+VLOOKUP(E49,Participants!$A$1:$F$798,4,FALSE)</f>
        <v>BFS</v>
      </c>
      <c r="H49" s="51" t="str">
        <f>+VLOOKUP(E49,Participants!$A$1:$F$798,5,FALSE)</f>
        <v>F</v>
      </c>
      <c r="I49" s="51">
        <f>+VLOOKUP(E49,Participants!$A$1:$F$798,3,FALSE)</f>
        <v>5</v>
      </c>
      <c r="J49" s="51" t="str">
        <f>+VLOOKUP(E49,Participants!$A$1:$G$798,7,FALSE)</f>
        <v>JV GIRLS</v>
      </c>
      <c r="K49" s="51">
        <f t="shared" si="1"/>
        <v>25</v>
      </c>
      <c r="L49" s="12"/>
    </row>
    <row r="50" spans="1:12" ht="14.25" customHeight="1">
      <c r="A50" s="82" t="s">
        <v>715</v>
      </c>
      <c r="B50" s="50">
        <v>3</v>
      </c>
      <c r="C50" s="50" t="s">
        <v>923</v>
      </c>
      <c r="D50" s="50">
        <v>5</v>
      </c>
      <c r="E50" s="50">
        <v>845</v>
      </c>
      <c r="F50" s="51" t="str">
        <f>+VLOOKUP(E50,Participants!$A$1:$F$798,2,FALSE)</f>
        <v>Emily Birchok</v>
      </c>
      <c r="G50" s="51" t="str">
        <f>+VLOOKUP(E50,Participants!$A$1:$F$798,4,FALSE)</f>
        <v>GRE</v>
      </c>
      <c r="H50" s="51" t="str">
        <f>+VLOOKUP(E50,Participants!$A$1:$F$798,5,FALSE)</f>
        <v>F</v>
      </c>
      <c r="I50" s="51">
        <f>+VLOOKUP(E50,Participants!$A$1:$F$798,3,FALSE)</f>
        <v>6</v>
      </c>
      <c r="J50" s="51" t="str">
        <f>+VLOOKUP(E50,Participants!$A$1:$G$798,7,FALSE)</f>
        <v>JV GIRLS</v>
      </c>
      <c r="K50" s="51">
        <f t="shared" si="1"/>
        <v>26</v>
      </c>
      <c r="L50" s="12"/>
    </row>
    <row r="51" spans="1:12" ht="14.25" customHeight="1">
      <c r="A51" s="82" t="s">
        <v>715</v>
      </c>
      <c r="B51" s="52">
        <v>2</v>
      </c>
      <c r="C51" s="52" t="s">
        <v>915</v>
      </c>
      <c r="D51" s="52">
        <v>5</v>
      </c>
      <c r="E51" s="52">
        <v>846</v>
      </c>
      <c r="F51" s="12" t="str">
        <f>+VLOOKUP(E51,Participants!$A$1:$F$798,2,FALSE)</f>
        <v>Chloe Boosel</v>
      </c>
      <c r="G51" s="12" t="str">
        <f>+VLOOKUP(E51,Participants!$A$1:$F$798,4,FALSE)</f>
        <v>GRE</v>
      </c>
      <c r="H51" s="12" t="str">
        <f>+VLOOKUP(E51,Participants!$A$1:$F$798,5,FALSE)</f>
        <v>F</v>
      </c>
      <c r="I51" s="12">
        <f>+VLOOKUP(E51,Participants!$A$1:$F$798,3,FALSE)</f>
        <v>5</v>
      </c>
      <c r="J51" s="12" t="str">
        <f>+VLOOKUP(E51,Participants!$A$1:$G$798,7,FALSE)</f>
        <v>JV GIRLS</v>
      </c>
      <c r="K51" s="51">
        <f t="shared" si="1"/>
        <v>27</v>
      </c>
      <c r="L51" s="51"/>
    </row>
    <row r="52" spans="1:12" ht="14.25" customHeight="1">
      <c r="A52" s="82" t="s">
        <v>715</v>
      </c>
      <c r="B52" s="50">
        <v>1</v>
      </c>
      <c r="C52" s="50" t="s">
        <v>905</v>
      </c>
      <c r="D52" s="50">
        <v>2</v>
      </c>
      <c r="E52" s="50">
        <v>1218</v>
      </c>
      <c r="F52" s="51" t="str">
        <f>+VLOOKUP(E52,Participants!$A$1:$F$798,2,FALSE)</f>
        <v>Juliana Gruber</v>
      </c>
      <c r="G52" s="51" t="str">
        <f>+VLOOKUP(E52,Participants!$A$1:$F$798,4,FALSE)</f>
        <v>AAC</v>
      </c>
      <c r="H52" s="51" t="str">
        <f>+VLOOKUP(E52,Participants!$A$1:$F$798,5,FALSE)</f>
        <v>F</v>
      </c>
      <c r="I52" s="51">
        <f>+VLOOKUP(E52,Participants!$A$1:$F$798,3,FALSE)</f>
        <v>6</v>
      </c>
      <c r="J52" s="51" t="str">
        <f>+VLOOKUP(E52,Participants!$A$1:$G$798,7,FALSE)</f>
        <v>JV GIRLS</v>
      </c>
      <c r="K52" s="51">
        <f t="shared" si="1"/>
        <v>28</v>
      </c>
      <c r="L52" s="51"/>
    </row>
    <row r="53" spans="1:12" ht="14.25" customHeight="1">
      <c r="A53" s="82" t="s">
        <v>715</v>
      </c>
      <c r="B53" s="50">
        <v>1</v>
      </c>
      <c r="C53" s="50" t="s">
        <v>906</v>
      </c>
      <c r="D53" s="50">
        <v>7</v>
      </c>
      <c r="E53" s="50">
        <v>483</v>
      </c>
      <c r="F53" s="51" t="str">
        <f>+VLOOKUP(E53,Participants!$A$1:$F$798,2,FALSE)</f>
        <v>Sierra Viehmann</v>
      </c>
      <c r="G53" s="51" t="str">
        <f>+VLOOKUP(E53,Participants!$A$1:$F$798,4,FALSE)</f>
        <v>BCS</v>
      </c>
      <c r="H53" s="51" t="str">
        <f>+VLOOKUP(E53,Participants!$A$1:$F$798,5,FALSE)</f>
        <v>F</v>
      </c>
      <c r="I53" s="51">
        <f>+VLOOKUP(E53,Participants!$A$1:$F$798,3,FALSE)</f>
        <v>5</v>
      </c>
      <c r="J53" s="51" t="str">
        <f>+VLOOKUP(E53,Participants!$A$1:$G$798,7,FALSE)</f>
        <v>JV GIRLS</v>
      </c>
      <c r="K53" s="51">
        <f t="shared" si="1"/>
        <v>29</v>
      </c>
      <c r="L53" s="51"/>
    </row>
    <row r="54" spans="1:12" ht="14.25" customHeight="1">
      <c r="A54" s="82" t="s">
        <v>715</v>
      </c>
      <c r="B54" s="52">
        <v>2</v>
      </c>
      <c r="C54" s="52" t="s">
        <v>916</v>
      </c>
      <c r="D54" s="52">
        <v>2</v>
      </c>
      <c r="E54" s="52">
        <v>1199</v>
      </c>
      <c r="F54" s="12" t="str">
        <f>+VLOOKUP(E54,Participants!$A$1:$F$798,2,FALSE)</f>
        <v>Lizzie Austin</v>
      </c>
      <c r="G54" s="12" t="str">
        <f>+VLOOKUP(E54,Participants!$A$1:$F$798,4,FALSE)</f>
        <v>AAC</v>
      </c>
      <c r="H54" s="12" t="str">
        <f>+VLOOKUP(E54,Participants!$A$1:$F$798,5,FALSE)</f>
        <v>F</v>
      </c>
      <c r="I54" s="12">
        <f>+VLOOKUP(E54,Participants!$A$1:$F$798,3,FALSE)</f>
        <v>6</v>
      </c>
      <c r="J54" s="12" t="str">
        <f>+VLOOKUP(E54,Participants!$A$1:$G$798,7,FALSE)</f>
        <v>JV GIRLS</v>
      </c>
      <c r="K54" s="51">
        <f t="shared" si="1"/>
        <v>30</v>
      </c>
      <c r="L54" s="51"/>
    </row>
    <row r="55" spans="1:12" ht="14.25" customHeight="1">
      <c r="A55" s="82" t="s">
        <v>715</v>
      </c>
      <c r="B55" s="50">
        <v>1</v>
      </c>
      <c r="C55" s="50" t="s">
        <v>907</v>
      </c>
      <c r="D55" s="50">
        <v>5</v>
      </c>
      <c r="E55" s="50">
        <v>847</v>
      </c>
      <c r="F55" s="51" t="str">
        <f>+VLOOKUP(E55,Participants!$A$1:$F$798,2,FALSE)</f>
        <v>Olivia Clauss</v>
      </c>
      <c r="G55" s="51" t="str">
        <f>+VLOOKUP(E55,Participants!$A$1:$F$798,4,FALSE)</f>
        <v>GRE</v>
      </c>
      <c r="H55" s="51" t="str">
        <f>+VLOOKUP(E55,Participants!$A$1:$F$798,5,FALSE)</f>
        <v>F</v>
      </c>
      <c r="I55" s="51">
        <f>+VLOOKUP(E55,Participants!$A$1:$F$798,3,FALSE)</f>
        <v>6</v>
      </c>
      <c r="J55" s="51" t="str">
        <f>+VLOOKUP(E55,Participants!$A$1:$G$798,7,FALSE)</f>
        <v>JV GIRLS</v>
      </c>
      <c r="K55" s="51">
        <f t="shared" si="1"/>
        <v>31</v>
      </c>
      <c r="L55" s="51"/>
    </row>
    <row r="56" spans="1:12" ht="14.25" customHeight="1">
      <c r="A56" s="82"/>
      <c r="B56" s="50"/>
      <c r="C56" s="50"/>
      <c r="D56" s="50"/>
      <c r="E56" s="50"/>
      <c r="F56" s="51"/>
      <c r="G56" s="51"/>
      <c r="H56" s="51"/>
      <c r="I56" s="51"/>
      <c r="J56" s="51"/>
      <c r="K56" s="51"/>
      <c r="L56" s="51"/>
    </row>
    <row r="57" spans="1:12" ht="14.25" customHeight="1">
      <c r="A57" s="82" t="s">
        <v>715</v>
      </c>
      <c r="B57" s="50">
        <v>13</v>
      </c>
      <c r="C57" s="50" t="s">
        <v>978</v>
      </c>
      <c r="D57" s="50">
        <v>5</v>
      </c>
      <c r="E57" s="50">
        <v>953</v>
      </c>
      <c r="F57" s="51" t="str">
        <f>+VLOOKUP(E57,Participants!$A$1:$F$798,2,FALSE)</f>
        <v>Wienand Jacob</v>
      </c>
      <c r="G57" s="51" t="str">
        <f>+VLOOKUP(E57,Participants!$A$1:$F$798,4,FALSE)</f>
        <v>CDT</v>
      </c>
      <c r="H57" s="51" t="str">
        <f>+VLOOKUP(E57,Participants!$A$1:$F$798,5,FALSE)</f>
        <v>M</v>
      </c>
      <c r="I57" s="51">
        <f>+VLOOKUP(E57,Participants!$A$1:$F$798,3,FALSE)</f>
        <v>7</v>
      </c>
      <c r="J57" s="51" t="str">
        <f>+VLOOKUP(E57,Participants!$A$1:$G$798,7,FALSE)</f>
        <v>VARSITY BOYS</v>
      </c>
      <c r="K57" s="51">
        <v>1</v>
      </c>
      <c r="L57" s="51">
        <v>10</v>
      </c>
    </row>
    <row r="58" spans="1:12" ht="14.25" customHeight="1">
      <c r="A58" s="82" t="s">
        <v>715</v>
      </c>
      <c r="B58" s="50">
        <v>13</v>
      </c>
      <c r="C58" s="50" t="s">
        <v>979</v>
      </c>
      <c r="D58" s="50">
        <v>1</v>
      </c>
      <c r="E58" s="50">
        <v>859</v>
      </c>
      <c r="F58" s="51" t="str">
        <f>+VLOOKUP(E58,Participants!$A$1:$F$798,2,FALSE)</f>
        <v>Jacob Birchok</v>
      </c>
      <c r="G58" s="51" t="str">
        <f>+VLOOKUP(E58,Participants!$A$1:$F$798,4,FALSE)</f>
        <v>GRE</v>
      </c>
      <c r="H58" s="51" t="str">
        <f>+VLOOKUP(E58,Participants!$A$1:$F$798,5,FALSE)</f>
        <v>M</v>
      </c>
      <c r="I58" s="51">
        <f>+VLOOKUP(E58,Participants!$A$1:$F$798,3,FALSE)</f>
        <v>7</v>
      </c>
      <c r="J58" s="51" t="str">
        <f>+VLOOKUP(E58,Participants!$A$1:$G$798,7,FALSE)</f>
        <v>VARSITY BOYS</v>
      </c>
      <c r="K58" s="51">
        <f>K57+1</f>
        <v>2</v>
      </c>
      <c r="L58" s="51">
        <v>8</v>
      </c>
    </row>
    <row r="59" spans="1:12" ht="14.25" customHeight="1">
      <c r="A59" s="82" t="s">
        <v>715</v>
      </c>
      <c r="B59" s="50">
        <v>13</v>
      </c>
      <c r="C59" s="50" t="s">
        <v>980</v>
      </c>
      <c r="D59" s="50">
        <v>2</v>
      </c>
      <c r="E59" s="50">
        <v>491</v>
      </c>
      <c r="F59" s="51" t="str">
        <f>+VLOOKUP(E59,Participants!$A$1:$F$798,2,FALSE)</f>
        <v>Mateo Saspe</v>
      </c>
      <c r="G59" s="51" t="str">
        <f>+VLOOKUP(E59,Participants!$A$1:$F$798,4,FALSE)</f>
        <v>BCS</v>
      </c>
      <c r="H59" s="51" t="str">
        <f>+VLOOKUP(E59,Participants!$A$1:$F$798,5,FALSE)</f>
        <v>M</v>
      </c>
      <c r="I59" s="51">
        <f>+VLOOKUP(E59,Participants!$A$1:$F$798,3,FALSE)</f>
        <v>8</v>
      </c>
      <c r="J59" s="51" t="str">
        <f>+VLOOKUP(E59,Participants!$A$1:$G$798,7,FALSE)</f>
        <v>VARSITY BOYS</v>
      </c>
      <c r="K59" s="51">
        <f t="shared" ref="K59:K68" si="2">K58+1</f>
        <v>3</v>
      </c>
      <c r="L59" s="51">
        <v>6</v>
      </c>
    </row>
    <row r="60" spans="1:12" ht="14.25" customHeight="1">
      <c r="A60" s="82" t="s">
        <v>715</v>
      </c>
      <c r="B60" s="52">
        <v>12</v>
      </c>
      <c r="C60" s="52" t="s">
        <v>982</v>
      </c>
      <c r="D60" s="52">
        <v>3</v>
      </c>
      <c r="E60" s="52">
        <v>860</v>
      </c>
      <c r="F60" s="12" t="str">
        <f>+VLOOKUP(E60,Participants!$A$1:$F$798,2,FALSE)</f>
        <v>Michael Pierro</v>
      </c>
      <c r="G60" s="12" t="str">
        <f>+VLOOKUP(E60,Participants!$A$1:$F$798,4,FALSE)</f>
        <v>GRE</v>
      </c>
      <c r="H60" s="12" t="str">
        <f>+VLOOKUP(E60,Participants!$A$1:$F$798,5,FALSE)</f>
        <v>M</v>
      </c>
      <c r="I60" s="12">
        <f>+VLOOKUP(E60,Participants!$A$1:$F$798,3,FALSE)</f>
        <v>7</v>
      </c>
      <c r="J60" s="12" t="str">
        <f>+VLOOKUP(E60,Participants!$A$1:$G$798,7,FALSE)</f>
        <v>VARSITY BOYS</v>
      </c>
      <c r="K60" s="51">
        <f t="shared" si="2"/>
        <v>4</v>
      </c>
      <c r="L60" s="12">
        <v>5</v>
      </c>
    </row>
    <row r="61" spans="1:12" ht="14.25" customHeight="1">
      <c r="A61" s="82" t="s">
        <v>715</v>
      </c>
      <c r="B61" s="50">
        <v>13</v>
      </c>
      <c r="C61" s="50" t="s">
        <v>982</v>
      </c>
      <c r="D61" s="50">
        <v>6</v>
      </c>
      <c r="E61" s="50">
        <v>881</v>
      </c>
      <c r="F61" s="51" t="str">
        <f>+VLOOKUP(E61,Participants!$A$1:$F$798,2,FALSE)</f>
        <v>Andre Kolocouris</v>
      </c>
      <c r="G61" s="51" t="str">
        <f>+VLOOKUP(E61,Participants!$A$1:$F$798,4,FALSE)</f>
        <v>AGS</v>
      </c>
      <c r="H61" s="51" t="str">
        <f>+VLOOKUP(E61,Participants!$A$1:$F$798,5,FALSE)</f>
        <v>M</v>
      </c>
      <c r="I61" s="51">
        <f>+VLOOKUP(E61,Participants!$A$1:$F$798,3,FALSE)</f>
        <v>7</v>
      </c>
      <c r="J61" s="51" t="str">
        <f>+VLOOKUP(E61,Participants!$A$1:$G$798,7,FALSE)</f>
        <v>VARSITY BOYS</v>
      </c>
      <c r="K61" s="51">
        <f t="shared" si="2"/>
        <v>5</v>
      </c>
      <c r="L61" s="12">
        <v>4</v>
      </c>
    </row>
    <row r="62" spans="1:12" ht="14.25" customHeight="1">
      <c r="A62" s="82" t="s">
        <v>715</v>
      </c>
      <c r="B62" s="52">
        <v>12</v>
      </c>
      <c r="C62" s="52" t="s">
        <v>985</v>
      </c>
      <c r="D62" s="52">
        <v>5</v>
      </c>
      <c r="E62" s="52">
        <v>1389</v>
      </c>
      <c r="F62" s="12" t="str">
        <f>+VLOOKUP(E62,Participants!$A$1:$F$798,2,FALSE)</f>
        <v>Xiah Ninehouser</v>
      </c>
      <c r="G62" s="12" t="str">
        <f>+VLOOKUP(E62,Participants!$A$1:$F$798,4,FALSE)</f>
        <v>BFS</v>
      </c>
      <c r="H62" s="12" t="str">
        <f>+VLOOKUP(E62,Participants!$A$1:$F$798,5,FALSE)</f>
        <v>M</v>
      </c>
      <c r="I62" s="12">
        <f>+VLOOKUP(E62,Participants!$A$1:$F$798,3,FALSE)</f>
        <v>7</v>
      </c>
      <c r="J62" s="12" t="str">
        <f>+VLOOKUP(E62,Participants!$A$1:$G$798,7,FALSE)</f>
        <v>VARSITY BOYS</v>
      </c>
      <c r="K62" s="51">
        <f t="shared" si="2"/>
        <v>6</v>
      </c>
      <c r="L62" s="12">
        <v>3</v>
      </c>
    </row>
    <row r="63" spans="1:12" ht="14.25" customHeight="1">
      <c r="A63" s="82" t="s">
        <v>715</v>
      </c>
      <c r="B63" s="50">
        <v>13</v>
      </c>
      <c r="C63" s="50" t="s">
        <v>983</v>
      </c>
      <c r="D63" s="50">
        <v>3</v>
      </c>
      <c r="E63" s="50">
        <v>1392</v>
      </c>
      <c r="F63" s="51" t="str">
        <f>+VLOOKUP(E63,Participants!$A$1:$F$798,2,FALSE)</f>
        <v>Erik Lindenfelser</v>
      </c>
      <c r="G63" s="51" t="str">
        <f>+VLOOKUP(E63,Participants!$A$1:$F$798,4,FALSE)</f>
        <v>BFS</v>
      </c>
      <c r="H63" s="51" t="str">
        <f>+VLOOKUP(E63,Participants!$A$1:$F$798,5,FALSE)</f>
        <v>M</v>
      </c>
      <c r="I63" s="51">
        <f>+VLOOKUP(E63,Participants!$A$1:$F$798,3,FALSE)</f>
        <v>8</v>
      </c>
      <c r="J63" s="51" t="str">
        <f>+VLOOKUP(E63,Participants!$A$1:$G$798,7,FALSE)</f>
        <v>VARSITY BOYS</v>
      </c>
      <c r="K63" s="51">
        <f t="shared" si="2"/>
        <v>7</v>
      </c>
      <c r="L63" s="12">
        <v>2</v>
      </c>
    </row>
    <row r="64" spans="1:12" ht="14.25" customHeight="1">
      <c r="A64" s="82" t="s">
        <v>715</v>
      </c>
      <c r="B64" s="52">
        <v>12</v>
      </c>
      <c r="C64" s="52" t="s">
        <v>986</v>
      </c>
      <c r="D64" s="52">
        <v>6</v>
      </c>
      <c r="E64" s="52">
        <v>1387</v>
      </c>
      <c r="F64" s="12" t="str">
        <f>+VLOOKUP(E64,Participants!$A$1:$F$798,2,FALSE)</f>
        <v>Rylan Greene</v>
      </c>
      <c r="G64" s="12" t="str">
        <f>+VLOOKUP(E64,Participants!$A$1:$F$798,4,FALSE)</f>
        <v>BFS</v>
      </c>
      <c r="H64" s="12" t="str">
        <f>+VLOOKUP(E64,Participants!$A$1:$F$798,5,FALSE)</f>
        <v>M</v>
      </c>
      <c r="I64" s="12">
        <f>+VLOOKUP(E64,Participants!$A$1:$F$798,3,FALSE)</f>
        <v>7</v>
      </c>
      <c r="J64" s="12" t="str">
        <f>+VLOOKUP(E64,Participants!$A$1:$G$798,7,FALSE)</f>
        <v>VARSITY BOYS</v>
      </c>
      <c r="K64" s="51">
        <f t="shared" si="2"/>
        <v>8</v>
      </c>
      <c r="L64" s="12">
        <v>1</v>
      </c>
    </row>
    <row r="65" spans="1:12" ht="14.25" customHeight="1">
      <c r="A65" s="82" t="s">
        <v>715</v>
      </c>
      <c r="B65" s="52">
        <v>12</v>
      </c>
      <c r="C65" s="52" t="s">
        <v>987</v>
      </c>
      <c r="D65" s="52">
        <v>2</v>
      </c>
      <c r="E65" s="52">
        <v>1391</v>
      </c>
      <c r="F65" s="12" t="str">
        <f>+VLOOKUP(E65,Participants!$A$1:$F$798,2,FALSE)</f>
        <v>Austin Arendosh</v>
      </c>
      <c r="G65" s="12" t="str">
        <f>+VLOOKUP(E65,Participants!$A$1:$F$798,4,FALSE)</f>
        <v>BFS</v>
      </c>
      <c r="H65" s="12" t="str">
        <f>+VLOOKUP(E65,Participants!$A$1:$F$798,5,FALSE)</f>
        <v>M</v>
      </c>
      <c r="I65" s="12">
        <f>+VLOOKUP(E65,Participants!$A$1:$F$798,3,FALSE)</f>
        <v>8</v>
      </c>
      <c r="J65" s="12" t="str">
        <f>+VLOOKUP(E65,Participants!$A$1:$G$798,7,FALSE)</f>
        <v>VARSITY BOYS</v>
      </c>
      <c r="K65" s="51">
        <f t="shared" si="2"/>
        <v>9</v>
      </c>
      <c r="L65" s="12"/>
    </row>
    <row r="66" spans="1:12" ht="14.25" customHeight="1">
      <c r="A66" s="82" t="s">
        <v>715</v>
      </c>
      <c r="B66" s="52">
        <v>12</v>
      </c>
      <c r="C66" s="52" t="s">
        <v>988</v>
      </c>
      <c r="D66" s="52">
        <v>1</v>
      </c>
      <c r="E66" s="52">
        <v>882</v>
      </c>
      <c r="F66" s="12" t="str">
        <f>+VLOOKUP(E66,Participants!$A$1:$F$798,2,FALSE)</f>
        <v>Mark "MJ" Martella</v>
      </c>
      <c r="G66" s="12" t="str">
        <f>+VLOOKUP(E66,Participants!$A$1:$F$798,4,FALSE)</f>
        <v>AGS</v>
      </c>
      <c r="H66" s="12" t="str">
        <f>+VLOOKUP(E66,Participants!$A$1:$F$798,5,FALSE)</f>
        <v>M</v>
      </c>
      <c r="I66" s="12">
        <f>+VLOOKUP(E66,Participants!$A$1:$F$798,3,FALSE)</f>
        <v>8</v>
      </c>
      <c r="J66" s="12" t="str">
        <f>+VLOOKUP(E66,Participants!$A$1:$G$798,7,FALSE)</f>
        <v>VARSITY BOYS</v>
      </c>
      <c r="K66" s="51">
        <f t="shared" si="2"/>
        <v>10</v>
      </c>
      <c r="L66" s="12"/>
    </row>
    <row r="67" spans="1:12" ht="14.25" customHeight="1">
      <c r="A67" s="82" t="s">
        <v>715</v>
      </c>
      <c r="B67" s="52">
        <v>12</v>
      </c>
      <c r="C67" s="52" t="s">
        <v>989</v>
      </c>
      <c r="D67" s="52">
        <v>4</v>
      </c>
      <c r="E67" s="52">
        <v>884</v>
      </c>
      <c r="F67" s="12" t="str">
        <f>+VLOOKUP(E67,Participants!$A$1:$F$798,2,FALSE)</f>
        <v>Wyatt Walsh</v>
      </c>
      <c r="G67" s="12" t="str">
        <f>+VLOOKUP(E67,Participants!$A$1:$F$798,4,FALSE)</f>
        <v>AGS</v>
      </c>
      <c r="H67" s="12" t="str">
        <f>+VLOOKUP(E67,Participants!$A$1:$F$798,5,FALSE)</f>
        <v>M</v>
      </c>
      <c r="I67" s="12">
        <f>+VLOOKUP(E67,Participants!$A$1:$F$798,3,FALSE)</f>
        <v>7</v>
      </c>
      <c r="J67" s="12" t="str">
        <f>+VLOOKUP(E67,Participants!$A$1:$G$798,7,FALSE)</f>
        <v>VARSITY BOYS</v>
      </c>
      <c r="K67" s="51">
        <f t="shared" si="2"/>
        <v>11</v>
      </c>
      <c r="L67" s="12"/>
    </row>
    <row r="68" spans="1:12" ht="14.25" customHeight="1">
      <c r="A68" s="82" t="s">
        <v>715</v>
      </c>
      <c r="B68" s="50">
        <v>13</v>
      </c>
      <c r="C68" s="50" t="s">
        <v>981</v>
      </c>
      <c r="D68" s="50">
        <v>4</v>
      </c>
      <c r="E68" s="50">
        <v>691</v>
      </c>
      <c r="F68" s="51" t="str">
        <f>+VLOOKUP(E68,Participants!$A$1:$F$798,2,FALSE)</f>
        <v>Jack Mondi</v>
      </c>
      <c r="G68" s="51" t="str">
        <f>+VLOOKUP(E68,Participants!$A$1:$F$798,4,FALSE)</f>
        <v>KIL</v>
      </c>
      <c r="H68" s="51" t="str">
        <f>+VLOOKUP(E68,Participants!$A$1:$F$798,5,FALSE)</f>
        <v>M</v>
      </c>
      <c r="I68" s="51">
        <f>+VLOOKUP(E68,Participants!$A$1:$F$798,3,FALSE)</f>
        <v>7</v>
      </c>
      <c r="J68" s="51" t="str">
        <f>+VLOOKUP(E68,Participants!$A$1:$G$798,7,FALSE)</f>
        <v>VARSITY BOYS</v>
      </c>
      <c r="K68" s="51">
        <f t="shared" si="2"/>
        <v>12</v>
      </c>
      <c r="L68" s="51"/>
    </row>
    <row r="69" spans="1:12" ht="14.25" customHeight="1">
      <c r="A69" s="82" t="s">
        <v>715</v>
      </c>
      <c r="B69" s="52">
        <v>12</v>
      </c>
      <c r="C69" s="52" t="s">
        <v>990</v>
      </c>
      <c r="D69" s="52">
        <v>7</v>
      </c>
      <c r="E69" s="52">
        <v>1397</v>
      </c>
      <c r="F69" s="12" t="str">
        <f>+VLOOKUP(E69,Participants!$A$1:$F$798,2,FALSE)</f>
        <v>Joshua White</v>
      </c>
      <c r="G69" s="12" t="str">
        <f>+VLOOKUP(E69,Participants!$A$1:$F$798,4,FALSE)</f>
        <v>BFS</v>
      </c>
      <c r="H69" s="12" t="str">
        <f>+VLOOKUP(E69,Participants!$A$1:$F$798,5,FALSE)</f>
        <v>M</v>
      </c>
      <c r="I69" s="12">
        <f>+VLOOKUP(E69,Participants!$A$1:$F$798,3,FALSE)</f>
        <v>8</v>
      </c>
      <c r="J69" s="12" t="str">
        <f>+VLOOKUP(E69,Participants!$A$1:$G$798,7,FALSE)</f>
        <v>VARSITY BOYS</v>
      </c>
      <c r="K69" s="51">
        <f>K68+1</f>
        <v>13</v>
      </c>
      <c r="L69" s="51"/>
    </row>
    <row r="70" spans="1:12" ht="14.25" customHeight="1">
      <c r="A70" s="82" t="s">
        <v>715</v>
      </c>
      <c r="B70" s="50">
        <v>13</v>
      </c>
      <c r="C70" s="50" t="s">
        <v>984</v>
      </c>
      <c r="D70" s="50">
        <v>7</v>
      </c>
      <c r="E70" s="50">
        <v>1206</v>
      </c>
      <c r="F70" s="51" t="str">
        <f>+VLOOKUP(E70,Participants!$A$1:$F$798,2,FALSE)</f>
        <v>Linus Burchill</v>
      </c>
      <c r="G70" s="51" t="str">
        <f>+VLOOKUP(E70,Participants!$A$1:$F$798,4,FALSE)</f>
        <v>AAC</v>
      </c>
      <c r="H70" s="51" t="str">
        <f>+VLOOKUP(E70,Participants!$A$1:$F$798,5,FALSE)</f>
        <v>M</v>
      </c>
      <c r="I70" s="51">
        <f>+VLOOKUP(E70,Participants!$A$1:$F$798,3,FALSE)</f>
        <v>7</v>
      </c>
      <c r="J70" s="51" t="str">
        <f>+VLOOKUP(E70,Participants!$A$1:$G$798,7,FALSE)</f>
        <v>VARSITY BOYS</v>
      </c>
      <c r="K70" s="51">
        <f>K69+1</f>
        <v>14</v>
      </c>
      <c r="L70" s="51"/>
    </row>
    <row r="71" spans="1:12" ht="14.25" customHeight="1">
      <c r="A71" s="82"/>
      <c r="B71" s="50"/>
      <c r="C71" s="50"/>
      <c r="D71" s="50"/>
      <c r="E71" s="50"/>
      <c r="F71" s="51"/>
      <c r="G71" s="51"/>
      <c r="H71" s="51"/>
      <c r="I71" s="51"/>
      <c r="J71" s="51"/>
      <c r="K71" s="51"/>
      <c r="L71" s="51"/>
    </row>
    <row r="72" spans="1:12" ht="14.25" customHeight="1">
      <c r="A72" s="82" t="s">
        <v>715</v>
      </c>
      <c r="B72" s="50">
        <v>11</v>
      </c>
      <c r="C72" s="50" t="s">
        <v>970</v>
      </c>
      <c r="D72" s="50">
        <v>3</v>
      </c>
      <c r="E72" s="50">
        <v>682</v>
      </c>
      <c r="F72" s="51" t="str">
        <f>+VLOOKUP(E72,Participants!$A$1:$F$798,2,FALSE)</f>
        <v>Alexa Stoltz</v>
      </c>
      <c r="G72" s="51" t="str">
        <f>+VLOOKUP(E72,Participants!$A$1:$F$798,4,FALSE)</f>
        <v>KIL</v>
      </c>
      <c r="H72" s="51" t="str">
        <f>+VLOOKUP(E72,Participants!$A$1:$F$798,5,FALSE)</f>
        <v>F</v>
      </c>
      <c r="I72" s="51">
        <f>+VLOOKUP(E72,Participants!$A$1:$F$798,3,FALSE)</f>
        <v>8</v>
      </c>
      <c r="J72" s="51" t="str">
        <f>+VLOOKUP(E72,Participants!$A$1:$G$798,7,FALSE)</f>
        <v>VARSITY GIRLS</v>
      </c>
      <c r="K72" s="51">
        <v>1</v>
      </c>
      <c r="L72" s="51">
        <v>10</v>
      </c>
    </row>
    <row r="73" spans="1:12" ht="14.25" customHeight="1">
      <c r="A73" s="82" t="s">
        <v>715</v>
      </c>
      <c r="B73" s="52">
        <v>10</v>
      </c>
      <c r="C73" s="52" t="s">
        <v>967</v>
      </c>
      <c r="D73" s="52">
        <v>3</v>
      </c>
      <c r="E73" s="52">
        <v>876</v>
      </c>
      <c r="F73" s="12" t="str">
        <f>+VLOOKUP(E73,Participants!$A$1:$F$798,2,FALSE)</f>
        <v>Ava Ziemniak</v>
      </c>
      <c r="G73" s="12" t="str">
        <f>+VLOOKUP(E73,Participants!$A$1:$F$798,4,FALSE)</f>
        <v>AGS</v>
      </c>
      <c r="H73" s="12" t="str">
        <f>+VLOOKUP(E73,Participants!$A$1:$F$798,5,FALSE)</f>
        <v>F</v>
      </c>
      <c r="I73" s="12">
        <f>+VLOOKUP(E73,Participants!$A$1:$F$798,3,FALSE)</f>
        <v>7</v>
      </c>
      <c r="J73" s="12" t="str">
        <f>+VLOOKUP(E73,Participants!$A$1:$G$798,7,FALSE)</f>
        <v>VARSITY GIRLS</v>
      </c>
      <c r="K73" s="51">
        <f>K72+1</f>
        <v>2</v>
      </c>
      <c r="L73" s="51">
        <v>8</v>
      </c>
    </row>
    <row r="74" spans="1:12" ht="14.25" customHeight="1">
      <c r="A74" s="82" t="s">
        <v>715</v>
      </c>
      <c r="B74" s="50">
        <v>11</v>
      </c>
      <c r="C74" s="50" t="s">
        <v>971</v>
      </c>
      <c r="D74" s="50">
        <v>7</v>
      </c>
      <c r="E74" s="50">
        <v>619</v>
      </c>
      <c r="F74" s="51" t="str">
        <f>+VLOOKUP(E74,Participants!$A$1:$F$798,2,FALSE)</f>
        <v>Erika Mitchell</v>
      </c>
      <c r="G74" s="51" t="str">
        <f>+VLOOKUP(E74,Participants!$A$1:$F$798,4,FALSE)</f>
        <v>BTA</v>
      </c>
      <c r="H74" s="51" t="str">
        <f>+VLOOKUP(E74,Participants!$A$1:$F$798,5,FALSE)</f>
        <v>F</v>
      </c>
      <c r="I74" s="51">
        <f>+VLOOKUP(E74,Participants!$A$1:$F$798,3,FALSE)</f>
        <v>8</v>
      </c>
      <c r="J74" s="51" t="str">
        <f>+VLOOKUP(E74,Participants!$A$1:$G$798,7,FALSE)</f>
        <v>VARSITY GIRLS</v>
      </c>
      <c r="K74" s="51">
        <f t="shared" ref="K74:K96" si="3">K73+1</f>
        <v>3</v>
      </c>
      <c r="L74" s="51">
        <v>6</v>
      </c>
    </row>
    <row r="75" spans="1:12" ht="14.25" customHeight="1">
      <c r="A75" s="82" t="s">
        <v>715</v>
      </c>
      <c r="B75" s="50">
        <v>11</v>
      </c>
      <c r="C75" s="50" t="s">
        <v>972</v>
      </c>
      <c r="D75" s="50">
        <v>8</v>
      </c>
      <c r="E75" s="50">
        <v>1409</v>
      </c>
      <c r="F75" s="51" t="str">
        <f>+VLOOKUP(E75,Participants!$A$1:$F$798,2,FALSE)</f>
        <v>Lily Narvett</v>
      </c>
      <c r="G75" s="51" t="str">
        <f>+VLOOKUP(E75,Participants!$A$1:$F$798,4,FALSE)</f>
        <v>BFS</v>
      </c>
      <c r="H75" s="51" t="str">
        <f>+VLOOKUP(E75,Participants!$A$1:$F$798,5,FALSE)</f>
        <v>F</v>
      </c>
      <c r="I75" s="51">
        <f>+VLOOKUP(E75,Participants!$A$1:$F$798,3,FALSE)</f>
        <v>7</v>
      </c>
      <c r="J75" s="51" t="str">
        <f>+VLOOKUP(E75,Participants!$A$1:$G$798,7,FALSE)</f>
        <v>VARSITY GIRLS</v>
      </c>
      <c r="K75" s="51">
        <f t="shared" si="3"/>
        <v>4</v>
      </c>
      <c r="L75" s="51">
        <v>5</v>
      </c>
    </row>
    <row r="76" spans="1:12" ht="14.25" customHeight="1">
      <c r="A76" s="82" t="s">
        <v>715</v>
      </c>
      <c r="B76" s="50">
        <v>11</v>
      </c>
      <c r="C76" s="50" t="s">
        <v>973</v>
      </c>
      <c r="D76" s="50">
        <v>2</v>
      </c>
      <c r="E76" s="50">
        <v>865</v>
      </c>
      <c r="F76" s="51" t="str">
        <f>+VLOOKUP(E76,Participants!$A$1:$F$798,2,FALSE)</f>
        <v>Lindsay Bressler</v>
      </c>
      <c r="G76" s="51" t="str">
        <f>+VLOOKUP(E76,Participants!$A$1:$F$798,4,FALSE)</f>
        <v>AGS</v>
      </c>
      <c r="H76" s="51" t="str">
        <f>+VLOOKUP(E76,Participants!$A$1:$F$798,5,FALSE)</f>
        <v>F</v>
      </c>
      <c r="I76" s="51">
        <f>+VLOOKUP(E76,Participants!$A$1:$F$798,3,FALSE)</f>
        <v>8</v>
      </c>
      <c r="J76" s="51" t="str">
        <f>+VLOOKUP(E76,Participants!$A$1:$G$798,7,FALSE)</f>
        <v>VARSITY GIRLS</v>
      </c>
      <c r="K76" s="51">
        <f t="shared" si="3"/>
        <v>5</v>
      </c>
      <c r="L76" s="51">
        <v>4</v>
      </c>
    </row>
    <row r="77" spans="1:12" ht="14.25" customHeight="1">
      <c r="A77" s="82" t="s">
        <v>715</v>
      </c>
      <c r="B77" s="50">
        <v>9</v>
      </c>
      <c r="C77" s="50" t="s">
        <v>960</v>
      </c>
      <c r="D77" s="50">
        <v>5</v>
      </c>
      <c r="E77" s="50">
        <v>685</v>
      </c>
      <c r="F77" s="51" t="str">
        <f>+VLOOKUP(E77,Participants!$A$1:$F$798,2,FALSE)</f>
        <v>Chloe Summerville</v>
      </c>
      <c r="G77" s="51" t="str">
        <f>+VLOOKUP(E77,Participants!$A$1:$F$798,4,FALSE)</f>
        <v>KIL</v>
      </c>
      <c r="H77" s="51" t="str">
        <f>+VLOOKUP(E77,Participants!$A$1:$F$798,5,FALSE)</f>
        <v>F</v>
      </c>
      <c r="I77" s="51">
        <f>+VLOOKUP(E77,Participants!$A$1:$F$798,3,FALSE)</f>
        <v>7</v>
      </c>
      <c r="J77" s="51" t="str">
        <f>+VLOOKUP(E77,Participants!$A$1:$G$798,7,FALSE)</f>
        <v>VARSITY GIRLS</v>
      </c>
      <c r="K77" s="51">
        <f t="shared" si="3"/>
        <v>6</v>
      </c>
      <c r="L77" s="12">
        <v>3</v>
      </c>
    </row>
    <row r="78" spans="1:12" ht="14.25" customHeight="1">
      <c r="A78" s="82" t="s">
        <v>715</v>
      </c>
      <c r="B78" s="50">
        <v>11</v>
      </c>
      <c r="C78" s="50" t="s">
        <v>974</v>
      </c>
      <c r="D78" s="50">
        <v>4</v>
      </c>
      <c r="E78" s="50">
        <v>857</v>
      </c>
      <c r="F78" s="51" t="str">
        <f>+VLOOKUP(E78,Participants!$A$1:$F$798,2,FALSE)</f>
        <v>Lydia Pierce</v>
      </c>
      <c r="G78" s="51" t="str">
        <f>+VLOOKUP(E78,Participants!$A$1:$F$798,4,FALSE)</f>
        <v>GRE</v>
      </c>
      <c r="H78" s="51" t="str">
        <f>+VLOOKUP(E78,Participants!$A$1:$F$798,5,FALSE)</f>
        <v>F</v>
      </c>
      <c r="I78" s="51">
        <f>+VLOOKUP(E78,Participants!$A$1:$F$798,3,FALSE)</f>
        <v>7</v>
      </c>
      <c r="J78" s="51" t="str">
        <f>+VLOOKUP(E78,Participants!$A$1:$G$798,7,FALSE)</f>
        <v>VARSITY GIRLS</v>
      </c>
      <c r="K78" s="51">
        <f t="shared" si="3"/>
        <v>7</v>
      </c>
      <c r="L78" s="12">
        <v>2</v>
      </c>
    </row>
    <row r="79" spans="1:12" ht="14.25" customHeight="1">
      <c r="A79" s="82" t="s">
        <v>715</v>
      </c>
      <c r="B79" s="50">
        <v>9</v>
      </c>
      <c r="C79" s="50" t="s">
        <v>961</v>
      </c>
      <c r="D79" s="50">
        <v>7</v>
      </c>
      <c r="E79" s="50">
        <v>675</v>
      </c>
      <c r="F79" s="51" t="str">
        <f>+VLOOKUP(E79,Participants!$A$1:$F$798,2,FALSE)</f>
        <v>Sofia Pecoraro</v>
      </c>
      <c r="G79" s="51" t="str">
        <f>+VLOOKUP(E79,Participants!$A$1:$F$798,4,FALSE)</f>
        <v>KIL</v>
      </c>
      <c r="H79" s="51" t="str">
        <f>+VLOOKUP(E79,Participants!$A$1:$F$798,5,FALSE)</f>
        <v>F</v>
      </c>
      <c r="I79" s="51">
        <f>+VLOOKUP(E79,Participants!$A$1:$F$798,3,FALSE)</f>
        <v>8</v>
      </c>
      <c r="J79" s="51" t="str">
        <f>+VLOOKUP(E79,Participants!$A$1:$G$798,7,FALSE)</f>
        <v>VARSITY GIRLS</v>
      </c>
      <c r="K79" s="51">
        <f t="shared" si="3"/>
        <v>8</v>
      </c>
      <c r="L79" s="12">
        <v>1</v>
      </c>
    </row>
    <row r="80" spans="1:12" ht="14.25" customHeight="1">
      <c r="A80" s="82" t="s">
        <v>715</v>
      </c>
      <c r="B80" s="52">
        <v>8</v>
      </c>
      <c r="C80" s="52" t="s">
        <v>953</v>
      </c>
      <c r="D80" s="52">
        <v>6</v>
      </c>
      <c r="E80" s="52">
        <v>702</v>
      </c>
      <c r="F80" s="12" t="str">
        <f>+VLOOKUP(E80,Participants!$A$1:$F$798,2,FALSE)</f>
        <v>Arianna Rhedrick</v>
      </c>
      <c r="G80" s="12" t="str">
        <f>+VLOOKUP(E80,Participants!$A$1:$F$798,4,FALSE)</f>
        <v>KIL</v>
      </c>
      <c r="H80" s="12" t="str">
        <f>+VLOOKUP(E80,Participants!$A$1:$F$798,5,FALSE)</f>
        <v>F</v>
      </c>
      <c r="I80" s="12">
        <f>+VLOOKUP(E80,Participants!$A$1:$F$798,3,FALSE)</f>
        <v>8</v>
      </c>
      <c r="J80" s="12" t="str">
        <f>+VLOOKUP(E80,Participants!$A$1:$G$798,7,FALSE)</f>
        <v>VARSITY GIRLS</v>
      </c>
      <c r="K80" s="51">
        <f t="shared" si="3"/>
        <v>9</v>
      </c>
      <c r="L80" s="12"/>
    </row>
    <row r="81" spans="1:12" ht="14.25" customHeight="1">
      <c r="A81" s="82" t="s">
        <v>715</v>
      </c>
      <c r="B81" s="52">
        <v>8</v>
      </c>
      <c r="C81" s="52" t="s">
        <v>909</v>
      </c>
      <c r="D81" s="52">
        <v>7</v>
      </c>
      <c r="E81" s="52">
        <v>688</v>
      </c>
      <c r="F81" s="12" t="str">
        <f>+VLOOKUP(E81,Participants!$A$1:$F$798,2,FALSE)</f>
        <v>Addison Thiel</v>
      </c>
      <c r="G81" s="12" t="str">
        <f>+VLOOKUP(E81,Participants!$A$1:$F$798,4,FALSE)</f>
        <v>KIL</v>
      </c>
      <c r="H81" s="12" t="str">
        <f>+VLOOKUP(E81,Participants!$A$1:$F$798,5,FALSE)</f>
        <v>F</v>
      </c>
      <c r="I81" s="12">
        <f>+VLOOKUP(E81,Participants!$A$1:$F$798,3,FALSE)</f>
        <v>7</v>
      </c>
      <c r="J81" s="12" t="str">
        <f>+VLOOKUP(E81,Participants!$A$1:$G$798,7,FALSE)</f>
        <v>VARSITY GIRLS</v>
      </c>
      <c r="K81" s="51">
        <f t="shared" si="3"/>
        <v>10</v>
      </c>
      <c r="L81" s="12"/>
    </row>
    <row r="82" spans="1:12" ht="14.25" customHeight="1">
      <c r="A82" s="82" t="s">
        <v>715</v>
      </c>
      <c r="B82" s="52">
        <v>10</v>
      </c>
      <c r="C82" s="52" t="s">
        <v>968</v>
      </c>
      <c r="D82" s="52">
        <v>2</v>
      </c>
      <c r="E82" s="52">
        <v>693</v>
      </c>
      <c r="F82" s="12" t="str">
        <f>+VLOOKUP(E82,Participants!$A$1:$F$798,2,FALSE)</f>
        <v>Sophia Deabrunzzo</v>
      </c>
      <c r="G82" s="12" t="str">
        <f>+VLOOKUP(E82,Participants!$A$1:$F$798,4,FALSE)</f>
        <v>KIL</v>
      </c>
      <c r="H82" s="12" t="str">
        <f>+VLOOKUP(E82,Participants!$A$1:$F$798,5,FALSE)</f>
        <v>F</v>
      </c>
      <c r="I82" s="12">
        <f>+VLOOKUP(E82,Participants!$A$1:$F$798,3,FALSE)</f>
        <v>8</v>
      </c>
      <c r="J82" s="12" t="str">
        <f>+VLOOKUP(E82,Participants!$A$1:$G$798,7,FALSE)</f>
        <v>VARSITY GIRLS</v>
      </c>
      <c r="K82" s="51">
        <f t="shared" si="3"/>
        <v>11</v>
      </c>
      <c r="L82" s="12"/>
    </row>
    <row r="83" spans="1:12" ht="14.25" customHeight="1">
      <c r="A83" s="82" t="s">
        <v>715</v>
      </c>
      <c r="B83" s="50">
        <v>9</v>
      </c>
      <c r="C83" s="50" t="s">
        <v>962</v>
      </c>
      <c r="D83" s="50">
        <v>2</v>
      </c>
      <c r="E83" s="50">
        <v>856</v>
      </c>
      <c r="F83" s="51" t="str">
        <f>+VLOOKUP(E83,Participants!$A$1:$F$798,2,FALSE)</f>
        <v>Sara Palmer</v>
      </c>
      <c r="G83" s="51" t="str">
        <f>+VLOOKUP(E83,Participants!$A$1:$F$798,4,FALSE)</f>
        <v>GRE</v>
      </c>
      <c r="H83" s="51" t="str">
        <f>+VLOOKUP(E83,Participants!$A$1:$F$798,5,FALSE)</f>
        <v>F</v>
      </c>
      <c r="I83" s="51">
        <f>+VLOOKUP(E83,Participants!$A$1:$F$798,3,FALSE)</f>
        <v>7</v>
      </c>
      <c r="J83" s="51" t="str">
        <f>+VLOOKUP(E83,Participants!$A$1:$G$798,7,FALSE)</f>
        <v>VARSITY GIRLS</v>
      </c>
      <c r="K83" s="51">
        <f t="shared" si="3"/>
        <v>12</v>
      </c>
      <c r="L83" s="12"/>
    </row>
    <row r="84" spans="1:12" ht="14.25" customHeight="1">
      <c r="A84" s="82" t="s">
        <v>715</v>
      </c>
      <c r="B84" s="50">
        <v>9</v>
      </c>
      <c r="C84" s="50" t="s">
        <v>963</v>
      </c>
      <c r="D84" s="50">
        <v>4</v>
      </c>
      <c r="E84" s="50">
        <v>1440</v>
      </c>
      <c r="F84" s="51" t="str">
        <f>+VLOOKUP(E84,Participants!$A$1:$F$798,2,FALSE)</f>
        <v>Charlotte Liller</v>
      </c>
      <c r="G84" s="51" t="str">
        <f>+VLOOKUP(E84,Participants!$A$1:$F$798,4,FALSE)</f>
        <v>SSPP</v>
      </c>
      <c r="H84" s="51" t="str">
        <f>+VLOOKUP(E84,Participants!$A$1:$F$798,5,FALSE)</f>
        <v>F</v>
      </c>
      <c r="I84" s="51">
        <f>+VLOOKUP(E84,Participants!$A$1:$F$798,3,FALSE)</f>
        <v>8</v>
      </c>
      <c r="J84" s="51" t="str">
        <f>+VLOOKUP(E84,Participants!$A$1:$G$798,7,FALSE)</f>
        <v>VARSITY GIRLS</v>
      </c>
      <c r="K84" s="51">
        <f t="shared" si="3"/>
        <v>13</v>
      </c>
      <c r="L84" s="12"/>
    </row>
    <row r="85" spans="1:12" ht="14.25" customHeight="1">
      <c r="A85" s="82" t="s">
        <v>715</v>
      </c>
      <c r="B85" s="50">
        <v>11</v>
      </c>
      <c r="C85" s="50" t="s">
        <v>975</v>
      </c>
      <c r="D85" s="50">
        <v>1</v>
      </c>
      <c r="E85" s="50">
        <v>1430</v>
      </c>
      <c r="F85" s="51" t="str">
        <f>+VLOOKUP(E85,Participants!$A$1:$F$798,2,FALSE)</f>
        <v>Malissa Martin</v>
      </c>
      <c r="G85" s="51" t="str">
        <f>+VLOOKUP(E85,Participants!$A$1:$F$798,4,FALSE)</f>
        <v>SSPP</v>
      </c>
      <c r="H85" s="51" t="str">
        <f>+VLOOKUP(E85,Participants!$A$1:$F$798,5,FALSE)</f>
        <v>F</v>
      </c>
      <c r="I85" s="51">
        <f>+VLOOKUP(E85,Participants!$A$1:$F$798,3,FALSE)</f>
        <v>8</v>
      </c>
      <c r="J85" s="51" t="str">
        <f>+VLOOKUP(E85,Participants!$A$1:$G$798,7,FALSE)</f>
        <v>VARSITY GIRLS</v>
      </c>
      <c r="K85" s="51">
        <f t="shared" si="3"/>
        <v>14</v>
      </c>
      <c r="L85" s="51"/>
    </row>
    <row r="86" spans="1:12" ht="14.25" customHeight="1">
      <c r="A86" s="82" t="s">
        <v>715</v>
      </c>
      <c r="B86" s="50">
        <v>9</v>
      </c>
      <c r="C86" s="50" t="s">
        <v>964</v>
      </c>
      <c r="D86" s="50">
        <v>1</v>
      </c>
      <c r="E86" s="50">
        <v>1410</v>
      </c>
      <c r="F86" s="51" t="str">
        <f>+VLOOKUP(E86,Participants!$A$1:$F$798,2,FALSE)</f>
        <v>Evelyn Marche</v>
      </c>
      <c r="G86" s="51" t="str">
        <f>+VLOOKUP(E86,Participants!$A$1:$F$798,4,FALSE)</f>
        <v>BFS</v>
      </c>
      <c r="H86" s="51" t="str">
        <f>+VLOOKUP(E86,Participants!$A$1:$F$798,5,FALSE)</f>
        <v>F</v>
      </c>
      <c r="I86" s="51">
        <f>+VLOOKUP(E86,Participants!$A$1:$F$798,3,FALSE)</f>
        <v>7</v>
      </c>
      <c r="J86" s="51" t="str">
        <f>+VLOOKUP(E86,Participants!$A$1:$G$798,7,FALSE)</f>
        <v>VARSITY GIRLS</v>
      </c>
      <c r="K86" s="51">
        <f t="shared" si="3"/>
        <v>15</v>
      </c>
      <c r="L86" s="51"/>
    </row>
    <row r="87" spans="1:12" ht="14.25" customHeight="1">
      <c r="A87" s="82" t="s">
        <v>715</v>
      </c>
      <c r="B87" s="50">
        <v>11</v>
      </c>
      <c r="C87" s="50" t="s">
        <v>976</v>
      </c>
      <c r="D87" s="50">
        <v>5</v>
      </c>
      <c r="E87" s="50">
        <v>646</v>
      </c>
      <c r="F87" s="51" t="str">
        <f>+VLOOKUP(E87,Participants!$A$1:$F$798,2,FALSE)</f>
        <v>Molly Gauntner</v>
      </c>
      <c r="G87" s="51" t="str">
        <f>+VLOOKUP(E87,Participants!$A$1:$F$798,4,FALSE)</f>
        <v>SJS</v>
      </c>
      <c r="H87" s="51" t="str">
        <f>+VLOOKUP(E87,Participants!$A$1:$F$798,5,FALSE)</f>
        <v>F</v>
      </c>
      <c r="I87" s="51">
        <f>+VLOOKUP(E87,Participants!$A$1:$F$798,3,FALSE)</f>
        <v>7</v>
      </c>
      <c r="J87" s="51" t="str">
        <f>+VLOOKUP(E87,Participants!$A$1:$G$798,7,FALSE)</f>
        <v>VARSITY GIRLS</v>
      </c>
      <c r="K87" s="51">
        <f t="shared" si="3"/>
        <v>16</v>
      </c>
      <c r="L87" s="51"/>
    </row>
    <row r="88" spans="1:12" ht="14.25" customHeight="1">
      <c r="A88" s="82" t="s">
        <v>715</v>
      </c>
      <c r="B88" s="52">
        <v>8</v>
      </c>
      <c r="C88" s="52" t="s">
        <v>954</v>
      </c>
      <c r="D88" s="52">
        <v>4</v>
      </c>
      <c r="E88" s="52">
        <v>654</v>
      </c>
      <c r="F88" s="12" t="str">
        <f>+VLOOKUP(E88,Participants!$A$1:$F$798,2,FALSE)</f>
        <v>Faith Williamson</v>
      </c>
      <c r="G88" s="12" t="str">
        <f>+VLOOKUP(E88,Participants!$A$1:$F$798,4,FALSE)</f>
        <v>SJS</v>
      </c>
      <c r="H88" s="12" t="str">
        <f>+VLOOKUP(E88,Participants!$A$1:$F$798,5,FALSE)</f>
        <v>F</v>
      </c>
      <c r="I88" s="12">
        <f>+VLOOKUP(E88,Participants!$A$1:$F$798,3,FALSE)</f>
        <v>8</v>
      </c>
      <c r="J88" s="12" t="str">
        <f>+VLOOKUP(E88,Participants!$A$1:$G$798,7,FALSE)</f>
        <v>VARSITY GIRLS</v>
      </c>
      <c r="K88" s="51">
        <f t="shared" si="3"/>
        <v>17</v>
      </c>
      <c r="L88" s="51"/>
    </row>
    <row r="89" spans="1:12" ht="14.25" customHeight="1">
      <c r="A89" s="82" t="s">
        <v>715</v>
      </c>
      <c r="B89" s="52">
        <v>10</v>
      </c>
      <c r="C89" s="52" t="s">
        <v>969</v>
      </c>
      <c r="D89" s="52">
        <v>1</v>
      </c>
      <c r="E89" s="52">
        <v>1419</v>
      </c>
      <c r="F89" s="12" t="str">
        <f>+VLOOKUP(E89,Participants!$A$1:$F$798,2,FALSE)</f>
        <v>Stella Kunz</v>
      </c>
      <c r="G89" s="12" t="str">
        <f>+VLOOKUP(E89,Participants!$A$1:$F$798,4,FALSE)</f>
        <v>BFS</v>
      </c>
      <c r="H89" s="12" t="str">
        <f>+VLOOKUP(E89,Participants!$A$1:$F$798,5,FALSE)</f>
        <v>F</v>
      </c>
      <c r="I89" s="12">
        <f>+VLOOKUP(E89,Participants!$A$1:$F$798,3,FALSE)</f>
        <v>8</v>
      </c>
      <c r="J89" s="12" t="str">
        <f>+VLOOKUP(E89,Participants!$A$1:$G$798,7,FALSE)</f>
        <v>VARSITY GIRLS</v>
      </c>
      <c r="K89" s="51">
        <f t="shared" si="3"/>
        <v>18</v>
      </c>
      <c r="L89" s="51"/>
    </row>
    <row r="90" spans="1:12" ht="14.25" customHeight="1">
      <c r="A90" s="82" t="s">
        <v>715</v>
      </c>
      <c r="B90" s="52">
        <v>8</v>
      </c>
      <c r="C90" s="52" t="s">
        <v>955</v>
      </c>
      <c r="D90" s="52">
        <v>1</v>
      </c>
      <c r="E90" s="52">
        <v>1412</v>
      </c>
      <c r="F90" s="12" t="str">
        <f>+VLOOKUP(E90,Participants!$A$1:$F$798,2,FALSE)</f>
        <v>Kayla Keefer</v>
      </c>
      <c r="G90" s="12" t="str">
        <f>+VLOOKUP(E90,Participants!$A$1:$F$798,4,FALSE)</f>
        <v>BFS</v>
      </c>
      <c r="H90" s="12" t="str">
        <f>+VLOOKUP(E90,Participants!$A$1:$F$798,5,FALSE)</f>
        <v>F</v>
      </c>
      <c r="I90" s="12">
        <f>+VLOOKUP(E90,Participants!$A$1:$F$798,3,FALSE)</f>
        <v>8</v>
      </c>
      <c r="J90" s="12" t="str">
        <f>+VLOOKUP(E90,Participants!$A$1:$G$798,7,FALSE)</f>
        <v>VARSITY GIRLS</v>
      </c>
      <c r="K90" s="51">
        <f t="shared" si="3"/>
        <v>19</v>
      </c>
      <c r="L90" s="51"/>
    </row>
    <row r="91" spans="1:12" ht="14.25" customHeight="1">
      <c r="A91" s="82" t="s">
        <v>715</v>
      </c>
      <c r="B91" s="50">
        <v>11</v>
      </c>
      <c r="C91" s="50" t="s">
        <v>977</v>
      </c>
      <c r="D91" s="50">
        <v>6</v>
      </c>
      <c r="E91" s="50">
        <v>961</v>
      </c>
      <c r="F91" s="51" t="str">
        <f>+VLOOKUP(E91,Participants!$A$1:$F$798,2,FALSE)</f>
        <v>Foster MacKenzie</v>
      </c>
      <c r="G91" s="51" t="str">
        <f>+VLOOKUP(E91,Participants!$A$1:$F$798,4,FALSE)</f>
        <v>CDT</v>
      </c>
      <c r="H91" s="51" t="str">
        <f>+VLOOKUP(E91,Participants!$A$1:$F$798,5,FALSE)</f>
        <v>F</v>
      </c>
      <c r="I91" s="51">
        <f>+VLOOKUP(E91,Participants!$A$1:$F$798,3,FALSE)</f>
        <v>8</v>
      </c>
      <c r="J91" s="51" t="str">
        <f>+VLOOKUP(E91,Participants!$A$1:$G$798,7,FALSE)</f>
        <v>VARSITY GIRLS</v>
      </c>
      <c r="K91" s="51">
        <f t="shared" si="3"/>
        <v>20</v>
      </c>
      <c r="L91" s="51"/>
    </row>
    <row r="92" spans="1:12" ht="14.25" customHeight="1">
      <c r="A92" s="82" t="s">
        <v>715</v>
      </c>
      <c r="B92" s="50">
        <v>9</v>
      </c>
      <c r="C92" s="50" t="s">
        <v>965</v>
      </c>
      <c r="D92" s="50">
        <v>3</v>
      </c>
      <c r="E92" s="50">
        <v>874</v>
      </c>
      <c r="F92" s="51" t="str">
        <f>+VLOOKUP(E92,Participants!$A$1:$F$798,2,FALSE)</f>
        <v>Elizabeth Tokarczyk</v>
      </c>
      <c r="G92" s="51" t="str">
        <f>+VLOOKUP(E92,Participants!$A$1:$F$798,4,FALSE)</f>
        <v>AGS</v>
      </c>
      <c r="H92" s="51" t="str">
        <f>+VLOOKUP(E92,Participants!$A$1:$F$798,5,FALSE)</f>
        <v>F</v>
      </c>
      <c r="I92" s="51">
        <f>+VLOOKUP(E92,Participants!$A$1:$F$798,3,FALSE)</f>
        <v>7</v>
      </c>
      <c r="J92" s="51" t="str">
        <f>+VLOOKUP(E92,Participants!$A$1:$G$798,7,FALSE)</f>
        <v>VARSITY GIRLS</v>
      </c>
      <c r="K92" s="51">
        <f t="shared" si="3"/>
        <v>21</v>
      </c>
      <c r="L92" s="51"/>
    </row>
    <row r="93" spans="1:12" ht="14.25" customHeight="1">
      <c r="A93" s="82" t="s">
        <v>715</v>
      </c>
      <c r="B93" s="52">
        <v>8</v>
      </c>
      <c r="C93" s="52" t="s">
        <v>957</v>
      </c>
      <c r="D93" s="52">
        <v>5</v>
      </c>
      <c r="E93" s="52">
        <v>686</v>
      </c>
      <c r="F93" s="12" t="str">
        <f>+VLOOKUP(E93,Participants!$A$1:$F$798,2,FALSE)</f>
        <v>Emelia Kapetanos</v>
      </c>
      <c r="G93" s="12" t="str">
        <f>+VLOOKUP(E93,Participants!$A$1:$F$798,4,FALSE)</f>
        <v>KIL</v>
      </c>
      <c r="H93" s="12" t="str">
        <f>+VLOOKUP(E93,Participants!$A$1:$F$798,5,FALSE)</f>
        <v>F</v>
      </c>
      <c r="I93" s="12">
        <f>+VLOOKUP(E93,Participants!$A$1:$F$798,3,FALSE)</f>
        <v>7</v>
      </c>
      <c r="J93" s="12" t="str">
        <f>+VLOOKUP(E93,Participants!$A$1:$G$798,7,FALSE)</f>
        <v>VARSITY GIRLS</v>
      </c>
      <c r="K93" s="51">
        <f t="shared" si="3"/>
        <v>22</v>
      </c>
      <c r="L93" s="12"/>
    </row>
    <row r="94" spans="1:12" ht="14.25" customHeight="1">
      <c r="A94" s="82" t="s">
        <v>715</v>
      </c>
      <c r="B94" s="50">
        <v>9</v>
      </c>
      <c r="C94" s="50" t="s">
        <v>966</v>
      </c>
      <c r="D94" s="50">
        <v>6</v>
      </c>
      <c r="E94" s="50">
        <v>611</v>
      </c>
      <c r="F94" s="51" t="str">
        <f>+VLOOKUP(E94,Participants!$A$1:$F$798,2,FALSE)</f>
        <v>Alaina Long</v>
      </c>
      <c r="G94" s="51" t="str">
        <f>+VLOOKUP(E94,Participants!$A$1:$F$798,4,FALSE)</f>
        <v>BTA</v>
      </c>
      <c r="H94" s="51" t="str">
        <f>+VLOOKUP(E94,Participants!$A$1:$F$798,5,FALSE)</f>
        <v>F</v>
      </c>
      <c r="I94" s="51">
        <f>+VLOOKUP(E94,Participants!$A$1:$F$798,3,FALSE)</f>
        <v>7</v>
      </c>
      <c r="J94" s="51" t="str">
        <f>+VLOOKUP(E94,Participants!$A$1:$G$798,7,FALSE)</f>
        <v>VARSITY GIRLS</v>
      </c>
      <c r="K94" s="51">
        <f t="shared" si="3"/>
        <v>23</v>
      </c>
      <c r="L94" s="12"/>
    </row>
    <row r="95" spans="1:12" ht="14.25" customHeight="1">
      <c r="A95" s="82" t="s">
        <v>715</v>
      </c>
      <c r="B95" s="52">
        <v>8</v>
      </c>
      <c r="C95" s="52" t="s">
        <v>958</v>
      </c>
      <c r="D95" s="52">
        <v>3</v>
      </c>
      <c r="E95" s="52">
        <v>871</v>
      </c>
      <c r="F95" s="12" t="str">
        <f>+VLOOKUP(E95,Participants!$A$1:$F$798,2,FALSE)</f>
        <v>Danica Patterson Nauman</v>
      </c>
      <c r="G95" s="12" t="str">
        <f>+VLOOKUP(E95,Participants!$A$1:$F$798,4,FALSE)</f>
        <v>AGS</v>
      </c>
      <c r="H95" s="12" t="str">
        <f>+VLOOKUP(E95,Participants!$A$1:$F$798,5,FALSE)</f>
        <v>F</v>
      </c>
      <c r="I95" s="12">
        <f>+VLOOKUP(E95,Participants!$A$1:$F$798,3,FALSE)</f>
        <v>8</v>
      </c>
      <c r="J95" s="12" t="str">
        <f>+VLOOKUP(E95,Participants!$A$1:$G$798,7,FALSE)</f>
        <v>VARSITY GIRLS</v>
      </c>
      <c r="K95" s="51">
        <f t="shared" si="3"/>
        <v>24</v>
      </c>
      <c r="L95" s="12"/>
    </row>
    <row r="96" spans="1:12" ht="14.25" customHeight="1">
      <c r="A96" s="82" t="s">
        <v>715</v>
      </c>
      <c r="B96" s="52">
        <v>8</v>
      </c>
      <c r="C96" s="52" t="s">
        <v>959</v>
      </c>
      <c r="D96" s="52">
        <v>2</v>
      </c>
      <c r="E96" s="52">
        <v>858</v>
      </c>
      <c r="F96" s="12" t="str">
        <f>+VLOOKUP(E96,Participants!$A$1:$F$798,2,FALSE)</f>
        <v>Ava Sparacino</v>
      </c>
      <c r="G96" s="12" t="str">
        <f>+VLOOKUP(E96,Participants!$A$1:$F$798,4,FALSE)</f>
        <v>GRE</v>
      </c>
      <c r="H96" s="12" t="str">
        <f>+VLOOKUP(E96,Participants!$A$1:$F$798,5,FALSE)</f>
        <v>F</v>
      </c>
      <c r="I96" s="12">
        <f>+VLOOKUP(E96,Participants!$A$1:$F$798,3,FALSE)</f>
        <v>7</v>
      </c>
      <c r="J96" s="12" t="str">
        <f>+VLOOKUP(E96,Participants!$A$1:$G$798,7,FALSE)</f>
        <v>VARSITY GIRLS</v>
      </c>
      <c r="K96" s="51">
        <f t="shared" si="3"/>
        <v>25</v>
      </c>
      <c r="L96" s="12"/>
    </row>
    <row r="97" spans="1:26" ht="14.25" customHeight="1">
      <c r="A97" s="95"/>
      <c r="B97" s="56"/>
      <c r="C97" s="56"/>
      <c r="D97" s="56"/>
      <c r="E97" s="56"/>
    </row>
    <row r="98" spans="1:26" ht="14.25" customHeight="1">
      <c r="A98" s="95"/>
      <c r="B98" s="56"/>
      <c r="C98" s="56"/>
      <c r="D98" s="56"/>
      <c r="E98" s="56"/>
    </row>
    <row r="99" spans="1:26" ht="14.25" customHeight="1">
      <c r="A99" s="95"/>
      <c r="B99" s="56"/>
      <c r="C99" s="56"/>
      <c r="D99" s="56"/>
      <c r="E99" s="56"/>
    </row>
    <row r="100" spans="1:26" ht="14.25" customHeight="1">
      <c r="A100" s="95"/>
      <c r="B100" s="56"/>
      <c r="C100" s="56"/>
      <c r="D100" s="56"/>
      <c r="E100" s="56"/>
    </row>
    <row r="101" spans="1:26" ht="14.25" customHeight="1">
      <c r="A101" s="95"/>
      <c r="B101" s="56"/>
      <c r="C101" s="56"/>
      <c r="D101" s="56"/>
      <c r="E101" s="56"/>
    </row>
    <row r="102" spans="1:26" ht="14.25" customHeight="1">
      <c r="A102" s="95"/>
      <c r="B102" s="56"/>
      <c r="C102" s="56"/>
      <c r="D102" s="56"/>
      <c r="E102" s="56"/>
    </row>
    <row r="103" spans="1:26" ht="14.25" customHeight="1">
      <c r="E103" s="56"/>
    </row>
    <row r="104" spans="1:26" ht="14.25" customHeight="1">
      <c r="E104" s="56"/>
    </row>
    <row r="105" spans="1:26" ht="14.25" customHeight="1">
      <c r="E105" s="56"/>
    </row>
    <row r="106" spans="1:26" ht="14.25" customHeight="1">
      <c r="E106" s="56"/>
    </row>
    <row r="107" spans="1:26" ht="14.25" customHeight="1">
      <c r="E107" s="56"/>
    </row>
    <row r="108" spans="1:26" ht="14.25" customHeight="1">
      <c r="B108" s="57" t="s">
        <v>8</v>
      </c>
      <c r="C108" s="57" t="s">
        <v>16</v>
      </c>
      <c r="D108" s="57" t="s">
        <v>19</v>
      </c>
      <c r="E108" s="159" t="s">
        <v>24</v>
      </c>
      <c r="F108" s="57" t="s">
        <v>27</v>
      </c>
      <c r="G108" s="57" t="s">
        <v>30</v>
      </c>
      <c r="H108" s="57" t="s">
        <v>33</v>
      </c>
      <c r="I108" s="57" t="s">
        <v>36</v>
      </c>
      <c r="J108" s="57" t="s">
        <v>39</v>
      </c>
      <c r="K108" s="57" t="s">
        <v>42</v>
      </c>
      <c r="L108" s="57" t="s">
        <v>45</v>
      </c>
      <c r="M108" s="57" t="s">
        <v>48</v>
      </c>
      <c r="N108" s="57" t="s">
        <v>51</v>
      </c>
      <c r="O108" s="57" t="s">
        <v>54</v>
      </c>
      <c r="P108" s="57" t="s">
        <v>57</v>
      </c>
      <c r="Q108" s="57" t="s">
        <v>60</v>
      </c>
      <c r="R108" s="57" t="s">
        <v>63</v>
      </c>
      <c r="S108" s="57" t="s">
        <v>66</v>
      </c>
      <c r="T108" s="57" t="s">
        <v>11</v>
      </c>
      <c r="U108" s="57" t="s">
        <v>71</v>
      </c>
      <c r="V108" s="57" t="s">
        <v>74</v>
      </c>
      <c r="W108" s="57" t="s">
        <v>77</v>
      </c>
      <c r="X108" s="57" t="s">
        <v>80</v>
      </c>
      <c r="Y108" s="57" t="s">
        <v>83</v>
      </c>
      <c r="Z108" s="58" t="s">
        <v>681</v>
      </c>
    </row>
    <row r="109" spans="1:26" ht="14.25" customHeight="1">
      <c r="A109" s="7" t="s">
        <v>93</v>
      </c>
      <c r="B109" s="7">
        <f t="shared" ref="B109:K112" si="4">+SUMIFS($L$2:$L$96,$J$2:$J$96,$A109,$G$2:$G$96,B$108)</f>
        <v>0</v>
      </c>
      <c r="C109" s="7">
        <f t="shared" si="4"/>
        <v>0</v>
      </c>
      <c r="D109" s="7">
        <f t="shared" si="4"/>
        <v>0</v>
      </c>
      <c r="E109" s="56">
        <f t="shared" si="4"/>
        <v>0</v>
      </c>
      <c r="F109" s="7">
        <f t="shared" si="4"/>
        <v>25</v>
      </c>
      <c r="G109" s="7">
        <f t="shared" si="4"/>
        <v>0</v>
      </c>
      <c r="H109" s="7">
        <f t="shared" si="4"/>
        <v>0</v>
      </c>
      <c r="I109" s="7">
        <f t="shared" si="4"/>
        <v>0</v>
      </c>
      <c r="J109" s="7">
        <f t="shared" si="4"/>
        <v>0</v>
      </c>
      <c r="K109" s="7">
        <f t="shared" si="4"/>
        <v>0</v>
      </c>
      <c r="L109" s="7">
        <f t="shared" ref="L109:Y112" si="5">+SUMIFS($L$2:$L$96,$J$2:$J$96,$A109,$G$2:$G$96,L$108)</f>
        <v>0</v>
      </c>
      <c r="M109" s="7">
        <f t="shared" si="5"/>
        <v>0</v>
      </c>
      <c r="N109" s="7">
        <f t="shared" si="5"/>
        <v>0</v>
      </c>
      <c r="O109" s="7">
        <f t="shared" si="5"/>
        <v>0</v>
      </c>
      <c r="P109" s="7">
        <f t="shared" si="5"/>
        <v>9</v>
      </c>
      <c r="Q109" s="7">
        <f t="shared" si="5"/>
        <v>0</v>
      </c>
      <c r="R109" s="7">
        <f t="shared" si="5"/>
        <v>0</v>
      </c>
      <c r="S109" s="7">
        <f t="shared" si="5"/>
        <v>0</v>
      </c>
      <c r="T109" s="7">
        <f t="shared" si="5"/>
        <v>5</v>
      </c>
      <c r="U109" s="7">
        <f t="shared" si="5"/>
        <v>0</v>
      </c>
      <c r="V109" s="7">
        <f t="shared" si="5"/>
        <v>0</v>
      </c>
      <c r="W109" s="7">
        <f t="shared" si="5"/>
        <v>0</v>
      </c>
      <c r="X109" s="7">
        <f t="shared" si="5"/>
        <v>0</v>
      </c>
      <c r="Y109" s="7">
        <f t="shared" si="5"/>
        <v>0</v>
      </c>
      <c r="Z109" s="7">
        <f t="shared" ref="Z109:Z112" si="6">SUM(C109:Y109)</f>
        <v>39</v>
      </c>
    </row>
    <row r="110" spans="1:26" ht="14.25" customHeight="1">
      <c r="A110" s="7" t="s">
        <v>90</v>
      </c>
      <c r="B110" s="7">
        <f t="shared" si="4"/>
        <v>5</v>
      </c>
      <c r="C110" s="7">
        <f t="shared" si="4"/>
        <v>1</v>
      </c>
      <c r="D110" s="7">
        <f t="shared" si="4"/>
        <v>0</v>
      </c>
      <c r="E110" s="56">
        <f t="shared" si="4"/>
        <v>0</v>
      </c>
      <c r="F110" s="7">
        <f t="shared" si="4"/>
        <v>6</v>
      </c>
      <c r="G110" s="7">
        <f t="shared" si="4"/>
        <v>0</v>
      </c>
      <c r="H110" s="7">
        <f t="shared" si="4"/>
        <v>0</v>
      </c>
      <c r="I110" s="7">
        <f t="shared" si="4"/>
        <v>0</v>
      </c>
      <c r="J110" s="7">
        <f t="shared" si="4"/>
        <v>0</v>
      </c>
      <c r="K110" s="7">
        <f t="shared" si="4"/>
        <v>8</v>
      </c>
      <c r="L110" s="7">
        <f t="shared" si="5"/>
        <v>0</v>
      </c>
      <c r="M110" s="7">
        <f t="shared" si="5"/>
        <v>0</v>
      </c>
      <c r="N110" s="7">
        <f t="shared" si="5"/>
        <v>0</v>
      </c>
      <c r="O110" s="7">
        <f t="shared" si="5"/>
        <v>6</v>
      </c>
      <c r="P110" s="7">
        <f t="shared" si="5"/>
        <v>13</v>
      </c>
      <c r="Q110" s="7">
        <f t="shared" si="5"/>
        <v>0</v>
      </c>
      <c r="R110" s="7">
        <f t="shared" si="5"/>
        <v>0</v>
      </c>
      <c r="S110" s="7">
        <f t="shared" si="5"/>
        <v>0</v>
      </c>
      <c r="T110" s="7">
        <f t="shared" si="5"/>
        <v>0</v>
      </c>
      <c r="U110" s="7">
        <f t="shared" si="5"/>
        <v>0</v>
      </c>
      <c r="V110" s="7">
        <f t="shared" si="5"/>
        <v>0</v>
      </c>
      <c r="W110" s="7">
        <f t="shared" si="5"/>
        <v>0</v>
      </c>
      <c r="X110" s="7">
        <f t="shared" si="5"/>
        <v>0</v>
      </c>
      <c r="Y110" s="7">
        <f t="shared" si="5"/>
        <v>0</v>
      </c>
      <c r="Z110" s="7">
        <f t="shared" si="6"/>
        <v>34</v>
      </c>
    </row>
    <row r="111" spans="1:26" ht="14.25" customHeight="1">
      <c r="A111" s="7" t="s">
        <v>139</v>
      </c>
      <c r="B111" s="7">
        <f t="shared" si="4"/>
        <v>0</v>
      </c>
      <c r="C111" s="7">
        <f t="shared" si="4"/>
        <v>12</v>
      </c>
      <c r="D111" s="7">
        <f t="shared" si="4"/>
        <v>0</v>
      </c>
      <c r="E111" s="56">
        <f t="shared" si="4"/>
        <v>0</v>
      </c>
      <c r="F111" s="7">
        <f t="shared" si="4"/>
        <v>5</v>
      </c>
      <c r="G111" s="7">
        <f t="shared" si="4"/>
        <v>6</v>
      </c>
      <c r="H111" s="7">
        <f t="shared" si="4"/>
        <v>0</v>
      </c>
      <c r="I111" s="7">
        <f t="shared" si="4"/>
        <v>0</v>
      </c>
      <c r="J111" s="7">
        <f t="shared" si="4"/>
        <v>0</v>
      </c>
      <c r="K111" s="7">
        <f t="shared" si="4"/>
        <v>2</v>
      </c>
      <c r="L111" s="7">
        <f t="shared" si="5"/>
        <v>0</v>
      </c>
      <c r="M111" s="7">
        <f t="shared" si="5"/>
        <v>0</v>
      </c>
      <c r="N111" s="7">
        <f t="shared" si="5"/>
        <v>0</v>
      </c>
      <c r="O111" s="7">
        <f t="shared" si="5"/>
        <v>14</v>
      </c>
      <c r="P111" s="7">
        <f t="shared" si="5"/>
        <v>0</v>
      </c>
      <c r="Q111" s="7">
        <f t="shared" si="5"/>
        <v>0</v>
      </c>
      <c r="R111" s="7">
        <f t="shared" si="5"/>
        <v>0</v>
      </c>
      <c r="S111" s="7">
        <f t="shared" si="5"/>
        <v>0</v>
      </c>
      <c r="T111" s="7">
        <f t="shared" si="5"/>
        <v>0</v>
      </c>
      <c r="U111" s="7">
        <f t="shared" si="5"/>
        <v>0</v>
      </c>
      <c r="V111" s="7">
        <f t="shared" si="5"/>
        <v>0</v>
      </c>
      <c r="W111" s="7">
        <f t="shared" si="5"/>
        <v>0</v>
      </c>
      <c r="X111" s="7">
        <f t="shared" si="5"/>
        <v>0</v>
      </c>
      <c r="Y111" s="7">
        <f t="shared" si="5"/>
        <v>0</v>
      </c>
      <c r="Z111" s="7">
        <f t="shared" si="6"/>
        <v>39</v>
      </c>
    </row>
    <row r="112" spans="1:26" ht="14.25" customHeight="1">
      <c r="A112" s="7" t="s">
        <v>137</v>
      </c>
      <c r="B112" s="7">
        <f t="shared" si="4"/>
        <v>0</v>
      </c>
      <c r="C112" s="7">
        <f t="shared" si="4"/>
        <v>4</v>
      </c>
      <c r="D112" s="7">
        <f t="shared" si="4"/>
        <v>0</v>
      </c>
      <c r="E112" s="56">
        <f t="shared" si="4"/>
        <v>6</v>
      </c>
      <c r="F112" s="7">
        <f t="shared" si="4"/>
        <v>6</v>
      </c>
      <c r="G112" s="7">
        <f t="shared" si="4"/>
        <v>0</v>
      </c>
      <c r="H112" s="7">
        <f t="shared" si="4"/>
        <v>10</v>
      </c>
      <c r="I112" s="7">
        <f t="shared" si="4"/>
        <v>0</v>
      </c>
      <c r="J112" s="7">
        <f t="shared" si="4"/>
        <v>0</v>
      </c>
      <c r="K112" s="7">
        <f t="shared" si="4"/>
        <v>13</v>
      </c>
      <c r="L112" s="7">
        <f t="shared" si="5"/>
        <v>0</v>
      </c>
      <c r="M112" s="7">
        <f t="shared" si="5"/>
        <v>0</v>
      </c>
      <c r="N112" s="7">
        <f t="shared" si="5"/>
        <v>0</v>
      </c>
      <c r="O112" s="7">
        <f t="shared" si="5"/>
        <v>0</v>
      </c>
      <c r="P112" s="7">
        <f t="shared" si="5"/>
        <v>0</v>
      </c>
      <c r="Q112" s="7">
        <f t="shared" si="5"/>
        <v>0</v>
      </c>
      <c r="R112" s="7">
        <f t="shared" si="5"/>
        <v>0</v>
      </c>
      <c r="S112" s="7">
        <f t="shared" si="5"/>
        <v>0</v>
      </c>
      <c r="T112" s="7">
        <f t="shared" si="5"/>
        <v>0</v>
      </c>
      <c r="U112" s="7">
        <f t="shared" si="5"/>
        <v>0</v>
      </c>
      <c r="V112" s="7">
        <f t="shared" si="5"/>
        <v>0</v>
      </c>
      <c r="W112" s="7">
        <f t="shared" si="5"/>
        <v>0</v>
      </c>
      <c r="X112" s="7">
        <f t="shared" si="5"/>
        <v>0</v>
      </c>
      <c r="Y112" s="7">
        <f t="shared" si="5"/>
        <v>0</v>
      </c>
      <c r="Z112" s="7">
        <f t="shared" si="6"/>
        <v>39</v>
      </c>
    </row>
    <row r="113" spans="5:5" ht="14.25" customHeight="1">
      <c r="E113" s="56"/>
    </row>
    <row r="114" spans="5:5" ht="14.25" customHeight="1">
      <c r="E114" s="56"/>
    </row>
    <row r="115" spans="5:5" ht="14.25" customHeight="1">
      <c r="E115" s="56"/>
    </row>
    <row r="116" spans="5:5" ht="14.25" customHeight="1">
      <c r="E116" s="56"/>
    </row>
    <row r="117" spans="5:5" ht="14.25" customHeight="1">
      <c r="E117" s="56"/>
    </row>
    <row r="118" spans="5:5" ht="14.25" customHeight="1">
      <c r="E118" s="56"/>
    </row>
    <row r="119" spans="5:5" ht="14.25" customHeight="1">
      <c r="E119" s="56"/>
    </row>
    <row r="120" spans="5:5" ht="14.25" customHeight="1">
      <c r="E120" s="56"/>
    </row>
    <row r="121" spans="5:5" ht="14.25" customHeight="1">
      <c r="E121" s="56"/>
    </row>
    <row r="122" spans="5:5" ht="14.25" customHeight="1">
      <c r="E122" s="56"/>
    </row>
    <row r="123" spans="5:5" ht="14.25" customHeight="1">
      <c r="E123" s="56"/>
    </row>
    <row r="124" spans="5:5" ht="14.25" customHeight="1">
      <c r="E124" s="56"/>
    </row>
    <row r="125" spans="5:5" ht="14.25" customHeight="1">
      <c r="E125" s="56"/>
    </row>
    <row r="126" spans="5:5" ht="14.25" customHeight="1">
      <c r="E126" s="56"/>
    </row>
    <row r="127" spans="5:5" ht="14.25" customHeight="1">
      <c r="E127" s="56"/>
    </row>
    <row r="128" spans="5:5" ht="14.25" customHeight="1">
      <c r="E128" s="56"/>
    </row>
    <row r="129" spans="5:5" ht="14.25" customHeight="1">
      <c r="E129" s="56"/>
    </row>
    <row r="130" spans="5:5" ht="14.25" customHeight="1">
      <c r="E130" s="56"/>
    </row>
    <row r="131" spans="5:5" ht="14.25" customHeight="1">
      <c r="E131" s="56"/>
    </row>
    <row r="132" spans="5:5" ht="14.25" customHeight="1">
      <c r="E132" s="56"/>
    </row>
    <row r="133" spans="5:5" ht="14.25" customHeight="1">
      <c r="E133" s="56"/>
    </row>
    <row r="134" spans="5:5" ht="14.25" customHeight="1">
      <c r="E134" s="56"/>
    </row>
    <row r="135" spans="5:5" ht="14.25" customHeight="1">
      <c r="E135" s="56"/>
    </row>
    <row r="136" spans="5:5" ht="14.25" customHeight="1">
      <c r="E136" s="56"/>
    </row>
    <row r="137" spans="5:5" ht="14.25" customHeight="1">
      <c r="E137" s="56"/>
    </row>
    <row r="138" spans="5:5" ht="14.25" customHeight="1">
      <c r="E138" s="56"/>
    </row>
    <row r="139" spans="5:5" ht="14.25" customHeight="1">
      <c r="E139" s="56"/>
    </row>
    <row r="140" spans="5:5" ht="14.25" customHeight="1">
      <c r="E140" s="56"/>
    </row>
    <row r="141" spans="5:5" ht="14.25" customHeight="1">
      <c r="E141" s="56"/>
    </row>
    <row r="142" spans="5:5" ht="14.25" customHeight="1">
      <c r="E142" s="56"/>
    </row>
    <row r="143" spans="5:5" ht="14.25" customHeight="1">
      <c r="E143" s="56"/>
    </row>
    <row r="144" spans="5:5" ht="14.25" customHeight="1">
      <c r="E144" s="56"/>
    </row>
    <row r="145" spans="5:5" ht="14.25" customHeight="1">
      <c r="E145" s="56"/>
    </row>
    <row r="146" spans="5:5" ht="14.25" customHeight="1">
      <c r="E146" s="56"/>
    </row>
    <row r="147" spans="5:5" ht="14.25" customHeight="1">
      <c r="E147" s="56"/>
    </row>
    <row r="148" spans="5:5" ht="14.25" customHeight="1">
      <c r="E148" s="56"/>
    </row>
    <row r="149" spans="5:5" ht="14.25" customHeight="1">
      <c r="E149" s="56"/>
    </row>
    <row r="150" spans="5:5" ht="14.25" customHeight="1">
      <c r="E150" s="56"/>
    </row>
    <row r="151" spans="5:5" ht="14.25" customHeight="1">
      <c r="E151" s="56"/>
    </row>
    <row r="152" spans="5:5" ht="14.25" customHeight="1">
      <c r="E152" s="56"/>
    </row>
    <row r="153" spans="5:5" ht="14.25" customHeight="1">
      <c r="E153" s="56"/>
    </row>
    <row r="154" spans="5:5" ht="14.25" customHeight="1">
      <c r="E154" s="56"/>
    </row>
    <row r="155" spans="5:5" ht="14.25" customHeight="1">
      <c r="E155" s="56"/>
    </row>
    <row r="156" spans="5:5" ht="14.25" customHeight="1">
      <c r="E156" s="56"/>
    </row>
    <row r="157" spans="5:5" ht="14.25" customHeight="1">
      <c r="E157" s="56"/>
    </row>
    <row r="158" spans="5:5" ht="14.25" customHeight="1">
      <c r="E158" s="56"/>
    </row>
    <row r="159" spans="5:5" ht="14.25" customHeight="1">
      <c r="E159" s="56"/>
    </row>
    <row r="160" spans="5:5" ht="14.25" customHeight="1">
      <c r="E160" s="56"/>
    </row>
    <row r="161" spans="5:5" ht="14.25" customHeight="1">
      <c r="E161" s="56"/>
    </row>
    <row r="162" spans="5:5" ht="14.25" customHeight="1">
      <c r="E162" s="56"/>
    </row>
    <row r="163" spans="5:5" ht="14.25" customHeight="1">
      <c r="E163" s="56"/>
    </row>
    <row r="164" spans="5:5" ht="14.25" customHeight="1">
      <c r="E164" s="56"/>
    </row>
    <row r="165" spans="5:5" ht="14.25" customHeight="1">
      <c r="E165" s="56"/>
    </row>
    <row r="166" spans="5:5" ht="14.25" customHeight="1">
      <c r="E166" s="56"/>
    </row>
    <row r="167" spans="5:5" ht="14.25" customHeight="1">
      <c r="E167" s="56"/>
    </row>
    <row r="168" spans="5:5" ht="14.25" customHeight="1">
      <c r="E168" s="56"/>
    </row>
    <row r="169" spans="5:5" ht="14.25" customHeight="1">
      <c r="E169" s="56"/>
    </row>
    <row r="170" spans="5:5" ht="14.25" customHeight="1">
      <c r="E170" s="56"/>
    </row>
    <row r="171" spans="5:5" ht="14.25" customHeight="1">
      <c r="E171" s="56"/>
    </row>
    <row r="172" spans="5:5" ht="14.25" customHeight="1">
      <c r="E172" s="56"/>
    </row>
    <row r="173" spans="5:5" ht="14.25" customHeight="1">
      <c r="E173" s="56"/>
    </row>
    <row r="174" spans="5:5" ht="14.25" customHeight="1">
      <c r="E174" s="56"/>
    </row>
    <row r="175" spans="5:5" ht="14.25" customHeight="1">
      <c r="E175" s="56"/>
    </row>
    <row r="176" spans="5:5" ht="14.25" customHeight="1">
      <c r="E176" s="56"/>
    </row>
    <row r="177" spans="5:5" ht="14.25" customHeight="1">
      <c r="E177" s="56"/>
    </row>
    <row r="178" spans="5:5" ht="14.25" customHeight="1">
      <c r="E178" s="56"/>
    </row>
    <row r="179" spans="5:5" ht="14.25" customHeight="1">
      <c r="E179" s="56"/>
    </row>
    <row r="180" spans="5:5" ht="14.25" customHeight="1">
      <c r="E180" s="56"/>
    </row>
    <row r="181" spans="5:5" ht="14.25" customHeight="1">
      <c r="E181" s="56"/>
    </row>
    <row r="182" spans="5:5" ht="14.25" customHeight="1">
      <c r="E182" s="56"/>
    </row>
    <row r="183" spans="5:5" ht="14.25" customHeight="1">
      <c r="E183" s="56"/>
    </row>
    <row r="184" spans="5:5" ht="14.25" customHeight="1">
      <c r="E184" s="56"/>
    </row>
    <row r="185" spans="5:5" ht="14.25" customHeight="1">
      <c r="E185" s="56"/>
    </row>
    <row r="186" spans="5:5" ht="14.25" customHeight="1">
      <c r="E186" s="56"/>
    </row>
    <row r="187" spans="5:5" ht="14.25" customHeight="1">
      <c r="E187" s="56"/>
    </row>
    <row r="188" spans="5:5" ht="14.25" customHeight="1">
      <c r="E188" s="56"/>
    </row>
    <row r="189" spans="5:5" ht="14.25" customHeight="1">
      <c r="E189" s="56"/>
    </row>
    <row r="190" spans="5:5" ht="14.25" customHeight="1">
      <c r="E190" s="56"/>
    </row>
    <row r="191" spans="5:5" ht="14.25" customHeight="1">
      <c r="E191" s="56"/>
    </row>
    <row r="192" spans="5:5" ht="14.25" customHeight="1">
      <c r="E192" s="56"/>
    </row>
    <row r="193" spans="5:5" ht="14.25" customHeight="1">
      <c r="E193" s="56"/>
    </row>
    <row r="194" spans="5:5" ht="14.25" customHeight="1">
      <c r="E194" s="56"/>
    </row>
    <row r="195" spans="5:5" ht="14.25" customHeight="1">
      <c r="E195" s="56"/>
    </row>
    <row r="196" spans="5:5" ht="14.25" customHeight="1">
      <c r="E196" s="56"/>
    </row>
    <row r="197" spans="5:5" ht="14.25" customHeight="1">
      <c r="E197" s="56"/>
    </row>
    <row r="198" spans="5:5" ht="14.25" customHeight="1">
      <c r="E198" s="56"/>
    </row>
    <row r="199" spans="5:5" ht="14.25" customHeight="1">
      <c r="E199" s="56"/>
    </row>
    <row r="200" spans="5:5" ht="14.25" customHeight="1">
      <c r="E200" s="56"/>
    </row>
    <row r="201" spans="5:5" ht="14.25" customHeight="1">
      <c r="E201" s="56"/>
    </row>
    <row r="202" spans="5:5" ht="14.25" customHeight="1">
      <c r="E202" s="56"/>
    </row>
    <row r="203" spans="5:5" ht="14.25" customHeight="1">
      <c r="E203" s="56"/>
    </row>
    <row r="204" spans="5:5" ht="14.25" customHeight="1">
      <c r="E204" s="56"/>
    </row>
    <row r="205" spans="5:5" ht="14.25" customHeight="1">
      <c r="E205" s="56"/>
    </row>
    <row r="206" spans="5:5" ht="14.25" customHeight="1">
      <c r="E206" s="56"/>
    </row>
    <row r="207" spans="5:5" ht="14.25" customHeight="1">
      <c r="E207" s="56"/>
    </row>
    <row r="208" spans="5:5" ht="14.25" customHeight="1">
      <c r="E208" s="56"/>
    </row>
    <row r="209" spans="5:5" ht="14.25" customHeight="1">
      <c r="E209" s="56"/>
    </row>
    <row r="210" spans="5:5" ht="14.25" customHeight="1">
      <c r="E210" s="56"/>
    </row>
    <row r="211" spans="5:5" ht="14.25" customHeight="1">
      <c r="E211" s="56"/>
    </row>
    <row r="212" spans="5:5" ht="14.25" customHeight="1">
      <c r="E212" s="56"/>
    </row>
    <row r="213" spans="5:5" ht="14.25" customHeight="1">
      <c r="E213" s="56"/>
    </row>
    <row r="214" spans="5:5" ht="14.25" customHeight="1">
      <c r="E214" s="56"/>
    </row>
    <row r="215" spans="5:5" ht="14.25" customHeight="1">
      <c r="E215" s="56"/>
    </row>
    <row r="216" spans="5:5" ht="14.25" customHeight="1">
      <c r="E216" s="56"/>
    </row>
    <row r="217" spans="5:5" ht="14.25" customHeight="1">
      <c r="E217" s="56"/>
    </row>
    <row r="218" spans="5:5" ht="14.25" customHeight="1">
      <c r="E218" s="56"/>
    </row>
    <row r="219" spans="5:5" ht="14.25" customHeight="1">
      <c r="E219" s="56"/>
    </row>
    <row r="220" spans="5:5" ht="14.25" customHeight="1">
      <c r="E220" s="56"/>
    </row>
    <row r="221" spans="5:5" ht="14.25" customHeight="1">
      <c r="E221" s="56"/>
    </row>
    <row r="222" spans="5:5" ht="14.25" customHeight="1">
      <c r="E222" s="56"/>
    </row>
    <row r="223" spans="5:5" ht="14.25" customHeight="1">
      <c r="E223" s="56"/>
    </row>
    <row r="224" spans="5:5" ht="14.25" customHeight="1">
      <c r="E224" s="56"/>
    </row>
    <row r="225" spans="5:5" ht="14.25" customHeight="1">
      <c r="E225" s="56"/>
    </row>
    <row r="226" spans="5:5" ht="14.25" customHeight="1">
      <c r="E226" s="56"/>
    </row>
    <row r="227" spans="5:5" ht="14.25" customHeight="1">
      <c r="E227" s="56"/>
    </row>
    <row r="228" spans="5:5" ht="14.25" customHeight="1">
      <c r="E228" s="56"/>
    </row>
    <row r="229" spans="5:5" ht="14.25" customHeight="1">
      <c r="E229" s="56"/>
    </row>
    <row r="230" spans="5:5" ht="14.25" customHeight="1">
      <c r="E230" s="56"/>
    </row>
    <row r="231" spans="5:5" ht="14.25" customHeight="1">
      <c r="E231" s="56"/>
    </row>
    <row r="232" spans="5:5" ht="14.25" customHeight="1">
      <c r="E232" s="56"/>
    </row>
    <row r="233" spans="5:5" ht="14.25" customHeight="1">
      <c r="E233" s="56"/>
    </row>
    <row r="234" spans="5:5" ht="14.25" customHeight="1">
      <c r="E234" s="56"/>
    </row>
    <row r="235" spans="5:5" ht="14.25" customHeight="1">
      <c r="E235" s="56"/>
    </row>
    <row r="236" spans="5:5" ht="14.25" customHeight="1">
      <c r="E236" s="56"/>
    </row>
    <row r="237" spans="5:5" ht="14.25" customHeight="1">
      <c r="E237" s="56"/>
    </row>
    <row r="238" spans="5:5" ht="14.25" customHeight="1">
      <c r="E238" s="56"/>
    </row>
    <row r="239" spans="5:5" ht="14.25" customHeight="1">
      <c r="E239" s="56"/>
    </row>
    <row r="240" spans="5:5" ht="14.25" customHeight="1">
      <c r="E240" s="56"/>
    </row>
    <row r="241" spans="5:5" ht="14.25" customHeight="1">
      <c r="E241" s="56"/>
    </row>
    <row r="242" spans="5:5" ht="14.25" customHeight="1">
      <c r="E242" s="56"/>
    </row>
    <row r="243" spans="5:5" ht="14.25" customHeight="1">
      <c r="E243" s="56"/>
    </row>
    <row r="244" spans="5:5" ht="14.25" customHeight="1">
      <c r="E244" s="56"/>
    </row>
    <row r="245" spans="5:5" ht="14.25" customHeight="1">
      <c r="E245" s="56"/>
    </row>
    <row r="246" spans="5:5" ht="14.25" customHeight="1">
      <c r="E246" s="56"/>
    </row>
    <row r="247" spans="5:5" ht="14.25" customHeight="1">
      <c r="E247" s="56"/>
    </row>
    <row r="248" spans="5:5" ht="14.25" customHeight="1">
      <c r="E248" s="56"/>
    </row>
    <row r="249" spans="5:5" ht="14.25" customHeight="1">
      <c r="E249" s="56"/>
    </row>
    <row r="250" spans="5:5" ht="14.25" customHeight="1">
      <c r="E250" s="56"/>
    </row>
    <row r="251" spans="5:5" ht="14.25" customHeight="1">
      <c r="E251" s="56"/>
    </row>
    <row r="252" spans="5:5" ht="14.25" customHeight="1">
      <c r="E252" s="56"/>
    </row>
    <row r="253" spans="5:5" ht="14.25" customHeight="1">
      <c r="E253" s="56"/>
    </row>
    <row r="254" spans="5:5" ht="14.25" customHeight="1">
      <c r="E254" s="56"/>
    </row>
    <row r="255" spans="5:5" ht="14.25" customHeight="1">
      <c r="E255" s="56"/>
    </row>
    <row r="256" spans="5:5" ht="14.25" customHeight="1">
      <c r="E256" s="56"/>
    </row>
    <row r="257" spans="5:5" ht="14.25" customHeight="1">
      <c r="E257" s="56"/>
    </row>
    <row r="258" spans="5:5" ht="14.25" customHeight="1">
      <c r="E258" s="56"/>
    </row>
    <row r="259" spans="5:5" ht="14.25" customHeight="1">
      <c r="E259" s="56"/>
    </row>
    <row r="260" spans="5:5" ht="14.25" customHeight="1">
      <c r="E260" s="56"/>
    </row>
    <row r="261" spans="5:5" ht="14.25" customHeight="1">
      <c r="E261" s="56"/>
    </row>
    <row r="262" spans="5:5" ht="14.25" customHeight="1">
      <c r="E262" s="56"/>
    </row>
    <row r="263" spans="5:5" ht="14.25" customHeight="1">
      <c r="E263" s="56"/>
    </row>
    <row r="264" spans="5:5" ht="14.25" customHeight="1">
      <c r="E264" s="56"/>
    </row>
    <row r="265" spans="5:5" ht="14.25" customHeight="1">
      <c r="E265" s="56"/>
    </row>
    <row r="266" spans="5:5" ht="14.25" customHeight="1">
      <c r="E266" s="56"/>
    </row>
    <row r="267" spans="5:5" ht="14.25" customHeight="1">
      <c r="E267" s="56"/>
    </row>
    <row r="268" spans="5:5" ht="14.25" customHeight="1">
      <c r="E268" s="56"/>
    </row>
    <row r="269" spans="5:5" ht="14.25" customHeight="1">
      <c r="E269" s="56"/>
    </row>
    <row r="270" spans="5:5" ht="14.25" customHeight="1">
      <c r="E270" s="56"/>
    </row>
    <row r="271" spans="5:5" ht="14.25" customHeight="1">
      <c r="E271" s="56"/>
    </row>
    <row r="272" spans="5:5" ht="14.25" customHeight="1">
      <c r="E272" s="56"/>
    </row>
    <row r="273" spans="5:5" ht="14.25" customHeight="1">
      <c r="E273" s="56"/>
    </row>
    <row r="274" spans="5:5" ht="14.25" customHeight="1">
      <c r="E274" s="56"/>
    </row>
    <row r="275" spans="5:5" ht="14.25" customHeight="1">
      <c r="E275" s="56"/>
    </row>
    <row r="276" spans="5:5" ht="14.25" customHeight="1">
      <c r="E276" s="56"/>
    </row>
    <row r="277" spans="5:5" ht="14.25" customHeight="1">
      <c r="E277" s="56"/>
    </row>
    <row r="278" spans="5:5" ht="14.25" customHeight="1">
      <c r="E278" s="56"/>
    </row>
    <row r="279" spans="5:5" ht="14.25" customHeight="1">
      <c r="E279" s="56"/>
    </row>
    <row r="280" spans="5:5" ht="14.25" customHeight="1">
      <c r="E280" s="56"/>
    </row>
    <row r="281" spans="5:5" ht="14.25" customHeight="1">
      <c r="E281" s="56"/>
    </row>
    <row r="282" spans="5:5" ht="14.25" customHeight="1">
      <c r="E282" s="56"/>
    </row>
    <row r="283" spans="5:5" ht="14.25" customHeight="1">
      <c r="E283" s="56"/>
    </row>
    <row r="284" spans="5:5" ht="14.25" customHeight="1">
      <c r="E284" s="56"/>
    </row>
    <row r="285" spans="5:5" ht="14.25" customHeight="1">
      <c r="E285" s="56"/>
    </row>
    <row r="286" spans="5:5" ht="14.25" customHeight="1">
      <c r="E286" s="56"/>
    </row>
    <row r="287" spans="5:5" ht="14.25" customHeight="1">
      <c r="E287" s="56"/>
    </row>
    <row r="288" spans="5:5" ht="14.25" customHeight="1">
      <c r="E288" s="56"/>
    </row>
    <row r="289" spans="5:5" ht="14.25" customHeight="1">
      <c r="E289" s="56"/>
    </row>
    <row r="290" spans="5:5" ht="14.25" customHeight="1">
      <c r="E290" s="56"/>
    </row>
    <row r="291" spans="5:5" ht="14.25" customHeight="1">
      <c r="E291" s="56"/>
    </row>
    <row r="292" spans="5:5" ht="14.25" customHeight="1">
      <c r="E292" s="56"/>
    </row>
    <row r="293" spans="5:5" ht="14.25" customHeight="1">
      <c r="E293" s="56"/>
    </row>
    <row r="294" spans="5:5" ht="14.25" customHeight="1">
      <c r="E294" s="56"/>
    </row>
    <row r="295" spans="5:5" ht="14.25" customHeight="1">
      <c r="E295" s="56"/>
    </row>
    <row r="296" spans="5:5" ht="14.25" customHeight="1">
      <c r="E296" s="56"/>
    </row>
    <row r="297" spans="5:5" ht="14.25" customHeight="1">
      <c r="E297" s="56"/>
    </row>
    <row r="298" spans="5:5" ht="14.25" customHeight="1">
      <c r="E298" s="56"/>
    </row>
    <row r="299" spans="5:5" ht="14.25" customHeight="1">
      <c r="E299" s="56"/>
    </row>
    <row r="300" spans="5:5" ht="14.25" customHeight="1">
      <c r="E300" s="56"/>
    </row>
    <row r="301" spans="5:5" ht="14.25" customHeight="1">
      <c r="E301" s="56"/>
    </row>
    <row r="302" spans="5:5" ht="14.25" customHeight="1">
      <c r="E302" s="56"/>
    </row>
    <row r="303" spans="5:5" ht="14.25" customHeight="1">
      <c r="E303" s="56"/>
    </row>
    <row r="304" spans="5:5" ht="14.25" customHeight="1">
      <c r="E304" s="56"/>
    </row>
    <row r="305" spans="5:5" ht="14.25" customHeight="1">
      <c r="E305" s="56"/>
    </row>
    <row r="306" spans="5:5" ht="14.25" customHeight="1">
      <c r="E306" s="56"/>
    </row>
    <row r="307" spans="5:5" ht="14.25" customHeight="1">
      <c r="E307" s="56"/>
    </row>
    <row r="308" spans="5:5" ht="14.25" customHeight="1">
      <c r="E308" s="56"/>
    </row>
    <row r="309" spans="5:5" ht="14.25" customHeight="1">
      <c r="E309" s="56"/>
    </row>
    <row r="310" spans="5:5" ht="14.25" customHeight="1">
      <c r="E310" s="56"/>
    </row>
    <row r="311" spans="5:5" ht="14.25" customHeight="1">
      <c r="E311" s="56"/>
    </row>
    <row r="312" spans="5:5" ht="14.25" customHeight="1">
      <c r="E312" s="56"/>
    </row>
    <row r="313" spans="5:5" ht="15.75" customHeight="1"/>
    <row r="314" spans="5:5" ht="15.75" customHeight="1"/>
    <row r="315" spans="5:5" ht="15.75" customHeight="1"/>
    <row r="316" spans="5:5" ht="15.75" customHeight="1"/>
    <row r="317" spans="5:5" ht="15.75" customHeight="1"/>
    <row r="318" spans="5:5" ht="15.75" customHeight="1"/>
    <row r="319" spans="5:5" ht="15.75" customHeight="1"/>
    <row r="320" spans="5: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</sheetData>
  <sortState xmlns:xlrd2="http://schemas.microsoft.com/office/spreadsheetml/2017/richdata2" ref="B2:J96">
    <sortCondition ref="J2:J96"/>
    <sortCondition ref="C2:C96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59"/>
  <sheetViews>
    <sheetView workbookViewId="0">
      <pane ySplit="1" topLeftCell="A2" activePane="bottomLeft" state="frozen"/>
      <selection pane="bottomLeft" activeCell="A33" sqref="A33:XFD276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6" t="s">
        <v>716</v>
      </c>
      <c r="B1" s="96" t="s">
        <v>674</v>
      </c>
      <c r="C1" s="96" t="s">
        <v>675</v>
      </c>
      <c r="D1" s="96" t="s">
        <v>676</v>
      </c>
      <c r="E1" s="96" t="s">
        <v>677</v>
      </c>
      <c r="F1" s="96" t="s">
        <v>1</v>
      </c>
      <c r="G1" s="96" t="s">
        <v>3</v>
      </c>
      <c r="H1" s="96" t="s">
        <v>678</v>
      </c>
      <c r="I1" s="96" t="s">
        <v>2</v>
      </c>
      <c r="J1" s="96" t="s">
        <v>5</v>
      </c>
      <c r="K1" s="96" t="s">
        <v>679</v>
      </c>
      <c r="L1" s="96" t="s">
        <v>680</v>
      </c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27" ht="14.25" customHeight="1">
      <c r="A2" s="98" t="s">
        <v>716</v>
      </c>
      <c r="B2" s="52">
        <v>4</v>
      </c>
      <c r="C2" s="52">
        <v>37.96</v>
      </c>
      <c r="D2" s="52">
        <v>4</v>
      </c>
      <c r="E2" s="52">
        <v>1361</v>
      </c>
      <c r="F2" s="12" t="str">
        <f>+VLOOKUP(E2,Participants!$A$1:$F$798,2,FALSE)</f>
        <v>Carter Trout</v>
      </c>
      <c r="G2" s="12" t="str">
        <f>+VLOOKUP(E2,Participants!$A$1:$F$798,4,FALSE)</f>
        <v>BFS</v>
      </c>
      <c r="H2" s="12" t="str">
        <f>+VLOOKUP(E2,Participants!$A$1:$F$798,5,FALSE)</f>
        <v>M</v>
      </c>
      <c r="I2" s="12">
        <f>+VLOOKUP(E2,Participants!$A$1:$F$798,3,FALSE)</f>
        <v>6</v>
      </c>
      <c r="J2" s="12" t="str">
        <f>+VLOOKUP(E2,Participants!$A$1:$G$798,7,FALSE)</f>
        <v>JV BOYS</v>
      </c>
      <c r="K2" s="51">
        <v>1</v>
      </c>
      <c r="L2" s="51">
        <v>10</v>
      </c>
    </row>
    <row r="3" spans="1:27" ht="14.25" customHeight="1">
      <c r="A3" s="98" t="s">
        <v>716</v>
      </c>
      <c r="B3" s="50">
        <v>5</v>
      </c>
      <c r="C3" s="50">
        <v>38.39</v>
      </c>
      <c r="D3" s="50">
        <v>2</v>
      </c>
      <c r="E3" s="50">
        <v>899</v>
      </c>
      <c r="F3" s="51" t="str">
        <f>+VLOOKUP(E3,Participants!$A$1:$F$798,2,FALSE)</f>
        <v>Nicholas Rohrdanz</v>
      </c>
      <c r="G3" s="51" t="str">
        <f>+VLOOKUP(E3,Participants!$A$1:$F$798,4,FALSE)</f>
        <v>AGS</v>
      </c>
      <c r="H3" s="51" t="str">
        <f>+VLOOKUP(E3,Participants!$A$1:$F$798,5,FALSE)</f>
        <v>M</v>
      </c>
      <c r="I3" s="51">
        <f>+VLOOKUP(E3,Participants!$A$1:$F$798,3,FALSE)</f>
        <v>5</v>
      </c>
      <c r="J3" s="51" t="str">
        <f>+VLOOKUP(E3,Participants!$A$1:$G$798,7,FALSE)</f>
        <v>JV BOYS</v>
      </c>
      <c r="K3" s="51">
        <v>2</v>
      </c>
      <c r="L3" s="51">
        <v>8</v>
      </c>
    </row>
    <row r="4" spans="1:27" ht="14.25" customHeight="1">
      <c r="A4" s="98" t="s">
        <v>716</v>
      </c>
      <c r="B4" s="52">
        <v>4</v>
      </c>
      <c r="C4" s="52">
        <v>41.19</v>
      </c>
      <c r="D4" s="52">
        <v>2</v>
      </c>
      <c r="E4" s="52">
        <v>897</v>
      </c>
      <c r="F4" s="12" t="str">
        <f>+VLOOKUP(E4,Participants!$A$1:$F$798,2,FALSE)</f>
        <v>Christopher Kacsur</v>
      </c>
      <c r="G4" s="12" t="str">
        <f>+VLOOKUP(E4,Participants!$A$1:$F$798,4,FALSE)</f>
        <v>AGS</v>
      </c>
      <c r="H4" s="12" t="str">
        <f>+VLOOKUP(E4,Participants!$A$1:$F$798,5,FALSE)</f>
        <v>M</v>
      </c>
      <c r="I4" s="12">
        <f>+VLOOKUP(E4,Participants!$A$1:$F$798,3,FALSE)</f>
        <v>5</v>
      </c>
      <c r="J4" s="12" t="str">
        <f>+VLOOKUP(E4,Participants!$A$1:$G$798,7,FALSE)</f>
        <v>JV BOYS</v>
      </c>
      <c r="K4" s="51">
        <v>3</v>
      </c>
      <c r="L4" s="51">
        <v>6</v>
      </c>
    </row>
    <row r="5" spans="1:27" ht="14.25" customHeight="1">
      <c r="A5" s="98" t="s">
        <v>716</v>
      </c>
      <c r="B5" s="50">
        <v>5</v>
      </c>
      <c r="C5" s="50">
        <v>41.46</v>
      </c>
      <c r="D5" s="50">
        <v>4</v>
      </c>
      <c r="E5" s="50">
        <v>755</v>
      </c>
      <c r="F5" s="51" t="str">
        <f>+VLOOKUP(E5,Participants!$A$1:$F$798,2,FALSE)</f>
        <v>Jack Masuga</v>
      </c>
      <c r="G5" s="51" t="str">
        <f>+VLOOKUP(E5,Participants!$A$1:$F$798,4,FALSE)</f>
        <v>KIL</v>
      </c>
      <c r="H5" s="51" t="str">
        <f>+VLOOKUP(E5,Participants!$A$1:$F$798,5,FALSE)</f>
        <v>M</v>
      </c>
      <c r="I5" s="51">
        <f>+VLOOKUP(E5,Participants!$A$1:$F$798,3,FALSE)</f>
        <v>6</v>
      </c>
      <c r="J5" s="51" t="str">
        <f>+VLOOKUP(E5,Participants!$A$1:$G$798,7,FALSE)</f>
        <v>JV BOYS</v>
      </c>
      <c r="K5" s="51">
        <v>4</v>
      </c>
      <c r="L5" s="51">
        <v>5</v>
      </c>
    </row>
    <row r="6" spans="1:27" ht="14.25" customHeight="1">
      <c r="A6" s="98" t="s">
        <v>716</v>
      </c>
      <c r="B6" s="52">
        <v>4</v>
      </c>
      <c r="C6" s="52">
        <v>46.36</v>
      </c>
      <c r="D6" s="52">
        <v>6</v>
      </c>
      <c r="E6" s="52">
        <v>733</v>
      </c>
      <c r="F6" s="12" t="str">
        <f>+VLOOKUP(E6,Participants!$A$1:$F$798,2,FALSE)</f>
        <v>Michael Scaltz</v>
      </c>
      <c r="G6" s="12" t="str">
        <f>+VLOOKUP(E6,Participants!$A$1:$F$798,4,FALSE)</f>
        <v>KIL</v>
      </c>
      <c r="H6" s="12" t="str">
        <f>+VLOOKUP(E6,Participants!$A$1:$F$798,5,FALSE)</f>
        <v>M</v>
      </c>
      <c r="I6" s="12">
        <f>+VLOOKUP(E6,Participants!$A$1:$F$798,3,FALSE)</f>
        <v>5</v>
      </c>
      <c r="J6" s="12" t="str">
        <f>+VLOOKUP(E6,Participants!$A$1:$G$798,7,FALSE)</f>
        <v>JV BOYS</v>
      </c>
      <c r="K6" s="51">
        <v>5</v>
      </c>
      <c r="L6" s="51">
        <v>4</v>
      </c>
    </row>
    <row r="7" spans="1:27" ht="14.25" customHeight="1">
      <c r="A7" s="98"/>
      <c r="B7" s="52"/>
      <c r="C7" s="52"/>
      <c r="D7" s="52"/>
      <c r="E7" s="52"/>
      <c r="F7" s="12"/>
      <c r="G7" s="12"/>
      <c r="H7" s="12"/>
      <c r="I7" s="12"/>
      <c r="J7" s="12"/>
      <c r="K7" s="51"/>
      <c r="L7" s="51"/>
    </row>
    <row r="8" spans="1:27" ht="14.25" customHeight="1">
      <c r="A8" s="98" t="s">
        <v>716</v>
      </c>
      <c r="B8" s="52">
        <v>2</v>
      </c>
      <c r="C8" s="52">
        <v>38.18</v>
      </c>
      <c r="D8" s="52">
        <v>2</v>
      </c>
      <c r="E8" s="52">
        <v>1381</v>
      </c>
      <c r="F8" s="12" t="str">
        <f>+VLOOKUP(E8,Participants!$A$1:$F$798,2,FALSE)</f>
        <v>Claire Karsman</v>
      </c>
      <c r="G8" s="12" t="str">
        <f>+VLOOKUP(E8,Participants!$A$1:$F$798,4,FALSE)</f>
        <v>BFS</v>
      </c>
      <c r="H8" s="12" t="str">
        <f>+VLOOKUP(E8,Participants!$A$1:$F$798,5,FALSE)</f>
        <v>F</v>
      </c>
      <c r="I8" s="12">
        <f>+VLOOKUP(E8,Participants!$A$1:$F$798,3,FALSE)</f>
        <v>6</v>
      </c>
      <c r="J8" s="12" t="str">
        <f>+VLOOKUP(E8,Participants!$A$1:$G$798,7,FALSE)</f>
        <v>JV GIRLS</v>
      </c>
      <c r="K8" s="51">
        <v>1</v>
      </c>
      <c r="L8" s="51">
        <v>10</v>
      </c>
    </row>
    <row r="9" spans="1:27" ht="14.25" customHeight="1">
      <c r="A9" s="98" t="s">
        <v>716</v>
      </c>
      <c r="B9" s="50">
        <v>3</v>
      </c>
      <c r="C9" s="50">
        <v>40.36</v>
      </c>
      <c r="D9" s="50">
        <v>2</v>
      </c>
      <c r="E9" s="50">
        <v>1378</v>
      </c>
      <c r="F9" s="51" t="str">
        <f>+VLOOKUP(E9,Participants!$A$1:$F$798,2,FALSE)</f>
        <v>Morgan Kane</v>
      </c>
      <c r="G9" s="51" t="str">
        <f>+VLOOKUP(E9,Participants!$A$1:$F$798,4,FALSE)</f>
        <v>BFS</v>
      </c>
      <c r="H9" s="51" t="str">
        <f>+VLOOKUP(E9,Participants!$A$1:$F$798,5,FALSE)</f>
        <v>F</v>
      </c>
      <c r="I9" s="51">
        <f>+VLOOKUP(E9,Participants!$A$1:$F$798,3,FALSE)</f>
        <v>6</v>
      </c>
      <c r="J9" s="51" t="str">
        <f>+VLOOKUP(E9,Participants!$A$1:$G$798,7,FALSE)</f>
        <v>JV GIRLS</v>
      </c>
      <c r="K9" s="51">
        <f>K8+1</f>
        <v>2</v>
      </c>
      <c r="L9" s="51">
        <v>8</v>
      </c>
    </row>
    <row r="10" spans="1:27" ht="14.25" customHeight="1">
      <c r="A10" s="98" t="s">
        <v>716</v>
      </c>
      <c r="B10" s="52">
        <v>2</v>
      </c>
      <c r="C10" s="52">
        <v>40.98</v>
      </c>
      <c r="D10" s="52">
        <v>6</v>
      </c>
      <c r="E10" s="52">
        <v>969</v>
      </c>
      <c r="F10" s="12" t="str">
        <f>+VLOOKUP(E10,Participants!$A$1:$F$798,2,FALSE)</f>
        <v>Stiger Norah</v>
      </c>
      <c r="G10" s="12" t="str">
        <f>+VLOOKUP(E10,Participants!$A$1:$F$798,4,FALSE)</f>
        <v>CDT</v>
      </c>
      <c r="H10" s="12" t="str">
        <f>+VLOOKUP(E10,Participants!$A$1:$F$798,5,FALSE)</f>
        <v>F</v>
      </c>
      <c r="I10" s="12">
        <f>+VLOOKUP(E10,Participants!$A$1:$F$798,3,FALSE)</f>
        <v>5</v>
      </c>
      <c r="J10" s="12" t="str">
        <f>+VLOOKUP(E10,Participants!$A$1:$G$798,7,FALSE)</f>
        <v>JV GIRLS</v>
      </c>
      <c r="K10" s="51">
        <f t="shared" ref="K10:K15" si="0">K9+1</f>
        <v>3</v>
      </c>
      <c r="L10" s="51">
        <v>6</v>
      </c>
    </row>
    <row r="11" spans="1:27" ht="14.25" customHeight="1">
      <c r="A11" s="98" t="s">
        <v>716</v>
      </c>
      <c r="B11" s="50">
        <v>3</v>
      </c>
      <c r="C11" s="50">
        <v>41.75</v>
      </c>
      <c r="D11" s="50">
        <v>4</v>
      </c>
      <c r="E11" s="50">
        <v>1373</v>
      </c>
      <c r="F11" s="51" t="str">
        <f>+VLOOKUP(E11,Participants!$A$1:$F$798,2,FALSE)</f>
        <v>Kate Mulzet</v>
      </c>
      <c r="G11" s="51" t="str">
        <f>+VLOOKUP(E11,Participants!$A$1:$F$798,4,FALSE)</f>
        <v>BFS</v>
      </c>
      <c r="H11" s="51" t="str">
        <f>+VLOOKUP(E11,Participants!$A$1:$F$798,5,FALSE)</f>
        <v>F</v>
      </c>
      <c r="I11" s="51">
        <f>+VLOOKUP(E11,Participants!$A$1:$F$798,3,FALSE)</f>
        <v>6</v>
      </c>
      <c r="J11" s="51" t="str">
        <f>+VLOOKUP(E11,Participants!$A$1:$G$798,7,FALSE)</f>
        <v>JV GIRLS</v>
      </c>
      <c r="K11" s="51">
        <f t="shared" si="0"/>
        <v>4</v>
      </c>
      <c r="L11" s="12">
        <v>5</v>
      </c>
    </row>
    <row r="12" spans="1:27" ht="14.25" customHeight="1">
      <c r="A12" s="98" t="s">
        <v>716</v>
      </c>
      <c r="B12" s="50">
        <v>1</v>
      </c>
      <c r="C12" s="50">
        <v>42.76</v>
      </c>
      <c r="D12" s="50">
        <v>4</v>
      </c>
      <c r="E12" s="51">
        <v>738</v>
      </c>
      <c r="F12" s="51" t="str">
        <f>+VLOOKUP(E12,Participants!$A$1:$F$798,2,FALSE)</f>
        <v>Olivia Colangelo</v>
      </c>
      <c r="G12" s="51" t="str">
        <f>+VLOOKUP(E12,Participants!$A$1:$F$798,4,FALSE)</f>
        <v>KIL</v>
      </c>
      <c r="H12" s="51" t="str">
        <f>+VLOOKUP(E12,Participants!$A$1:$F$798,5,FALSE)</f>
        <v>F</v>
      </c>
      <c r="I12" s="51">
        <f>+VLOOKUP(E12,Participants!$A$1:$F$798,3,FALSE)</f>
        <v>5</v>
      </c>
      <c r="J12" s="51" t="str">
        <f>+VLOOKUP(E12,Participants!$A$1:$G$798,7,FALSE)</f>
        <v>JV GIRLS</v>
      </c>
      <c r="K12" s="51">
        <f t="shared" si="0"/>
        <v>5</v>
      </c>
      <c r="L12" s="12">
        <v>4</v>
      </c>
    </row>
    <row r="13" spans="1:27" ht="14.25" customHeight="1">
      <c r="A13" s="98" t="s">
        <v>716</v>
      </c>
      <c r="B13" s="52">
        <v>2</v>
      </c>
      <c r="C13" s="52">
        <v>43.89</v>
      </c>
      <c r="D13" s="52">
        <v>4</v>
      </c>
      <c r="E13" s="52">
        <v>739</v>
      </c>
      <c r="F13" s="12" t="str">
        <f>+VLOOKUP(E13,Participants!$A$1:$F$798,2,FALSE)</f>
        <v>Sophia Colangelo</v>
      </c>
      <c r="G13" s="12" t="str">
        <f>+VLOOKUP(E13,Participants!$A$1:$F$798,4,FALSE)</f>
        <v>KIL</v>
      </c>
      <c r="H13" s="12" t="str">
        <f>+VLOOKUP(E13,Participants!$A$1:$F$798,5,FALSE)</f>
        <v>F</v>
      </c>
      <c r="I13" s="12">
        <f>+VLOOKUP(E13,Participants!$A$1:$F$798,3,FALSE)</f>
        <v>5</v>
      </c>
      <c r="J13" s="12" t="str">
        <f>+VLOOKUP(E13,Participants!$A$1:$G$798,7,FALSE)</f>
        <v>JV GIRLS</v>
      </c>
      <c r="K13" s="51">
        <f t="shared" si="0"/>
        <v>6</v>
      </c>
      <c r="L13" s="12">
        <v>3</v>
      </c>
    </row>
    <row r="14" spans="1:27" ht="14.25" customHeight="1">
      <c r="A14" s="98" t="s">
        <v>716</v>
      </c>
      <c r="B14" s="50">
        <v>1</v>
      </c>
      <c r="C14" s="50">
        <v>45.82</v>
      </c>
      <c r="D14" s="50">
        <v>6</v>
      </c>
      <c r="E14" s="50">
        <v>484</v>
      </c>
      <c r="F14" s="51" t="str">
        <f>+VLOOKUP(E14,Participants!$A$1:$F$798,2,FALSE)</f>
        <v>Emily Graff</v>
      </c>
      <c r="G14" s="51" t="str">
        <f>+VLOOKUP(E14,Participants!$A$1:$F$798,4,FALSE)</f>
        <v>BCS</v>
      </c>
      <c r="H14" s="51" t="str">
        <f>+VLOOKUP(E14,Participants!$A$1:$F$798,5,FALSE)</f>
        <v>F</v>
      </c>
      <c r="I14" s="51">
        <f>+VLOOKUP(E14,Participants!$A$1:$F$798,3,FALSE)</f>
        <v>5</v>
      </c>
      <c r="J14" s="51" t="str">
        <f>+VLOOKUP(E14,Participants!$A$1:$G$798,7,FALSE)</f>
        <v>JV GIRLS</v>
      </c>
      <c r="K14" s="51">
        <f t="shared" si="0"/>
        <v>7</v>
      </c>
      <c r="L14" s="12">
        <v>2</v>
      </c>
    </row>
    <row r="15" spans="1:27" ht="14.25" customHeight="1">
      <c r="A15" s="98" t="s">
        <v>716</v>
      </c>
      <c r="B15" s="50">
        <v>1</v>
      </c>
      <c r="C15" s="50">
        <v>49.66</v>
      </c>
      <c r="D15" s="50">
        <v>2</v>
      </c>
      <c r="E15" s="51">
        <v>886</v>
      </c>
      <c r="F15" s="51" t="str">
        <f>+VLOOKUP(E15,Participants!$A$1:$F$798,2,FALSE)</f>
        <v>Vivienne Cavicchia</v>
      </c>
      <c r="G15" s="51" t="str">
        <f>+VLOOKUP(E15,Participants!$A$1:$F$798,4,FALSE)</f>
        <v>AGS</v>
      </c>
      <c r="H15" s="51" t="str">
        <f>+VLOOKUP(E15,Participants!$A$1:$F$798,5,FALSE)</f>
        <v>F</v>
      </c>
      <c r="I15" s="51">
        <f>+VLOOKUP(E15,Participants!$A$1:$F$798,3,FALSE)</f>
        <v>5</v>
      </c>
      <c r="J15" s="51" t="str">
        <f>+VLOOKUP(E15,Participants!$A$1:$G$798,7,FALSE)</f>
        <v>JV GIRLS</v>
      </c>
      <c r="K15" s="51">
        <f t="shared" si="0"/>
        <v>8</v>
      </c>
      <c r="L15" s="12">
        <v>1</v>
      </c>
    </row>
    <row r="16" spans="1:27" ht="14.25" customHeight="1">
      <c r="A16" s="98"/>
      <c r="B16" s="50"/>
      <c r="C16" s="50"/>
      <c r="D16" s="50"/>
      <c r="E16" s="51"/>
      <c r="F16" s="51"/>
      <c r="G16" s="51"/>
      <c r="H16" s="51"/>
      <c r="I16" s="51"/>
      <c r="J16" s="51"/>
      <c r="K16" s="12"/>
      <c r="L16" s="12"/>
    </row>
    <row r="17" spans="1:12" ht="14.25" customHeight="1">
      <c r="A17" s="98" t="s">
        <v>716</v>
      </c>
      <c r="B17" s="52">
        <v>10</v>
      </c>
      <c r="C17" s="52">
        <v>29.76</v>
      </c>
      <c r="D17" s="52">
        <v>2</v>
      </c>
      <c r="E17" s="52">
        <v>657</v>
      </c>
      <c r="F17" s="12" t="str">
        <f>+VLOOKUP(E17,Participants!$A$1:$F$798,2,FALSE)</f>
        <v>Killian O'Halloran</v>
      </c>
      <c r="G17" s="12" t="str">
        <f>+VLOOKUP(E17,Participants!$A$1:$F$798,4,FALSE)</f>
        <v>SJS</v>
      </c>
      <c r="H17" s="12" t="str">
        <f>+VLOOKUP(E17,Participants!$A$1:$F$798,5,FALSE)</f>
        <v>M</v>
      </c>
      <c r="I17" s="12">
        <f>+VLOOKUP(E17,Participants!$A$1:$F$798,3,FALSE)</f>
        <v>8</v>
      </c>
      <c r="J17" s="12" t="str">
        <f>+VLOOKUP(E17,Participants!$A$1:$G$798,7,FALSE)</f>
        <v>VARSITY BOYS</v>
      </c>
      <c r="K17" s="12">
        <v>1</v>
      </c>
      <c r="L17" s="12">
        <v>10</v>
      </c>
    </row>
    <row r="18" spans="1:12" ht="14.25" customHeight="1">
      <c r="A18" s="98" t="s">
        <v>716</v>
      </c>
      <c r="B18" s="50">
        <v>9</v>
      </c>
      <c r="C18" s="50">
        <v>29.81</v>
      </c>
      <c r="D18" s="50">
        <v>2</v>
      </c>
      <c r="E18" s="50">
        <v>656</v>
      </c>
      <c r="F18" s="51" t="str">
        <f>+VLOOKUP(E18,Participants!$A$1:$F$798,2,FALSE)</f>
        <v>Tiernan McCullough</v>
      </c>
      <c r="G18" s="51" t="str">
        <f>+VLOOKUP(E18,Participants!$A$1:$F$798,4,FALSE)</f>
        <v>SJS</v>
      </c>
      <c r="H18" s="51" t="str">
        <f>+VLOOKUP(E18,Participants!$A$1:$F$798,5,FALSE)</f>
        <v>M</v>
      </c>
      <c r="I18" s="51">
        <f>+VLOOKUP(E18,Participants!$A$1:$F$798,3,FALSE)</f>
        <v>8</v>
      </c>
      <c r="J18" s="51" t="str">
        <f>+VLOOKUP(E18,Participants!$A$1:$G$798,7,FALSE)</f>
        <v>VARSITY BOYS</v>
      </c>
      <c r="K18" s="12">
        <v>2</v>
      </c>
      <c r="L18" s="12">
        <v>8</v>
      </c>
    </row>
    <row r="19" spans="1:12" ht="14.25" customHeight="1">
      <c r="A19" s="98" t="s">
        <v>716</v>
      </c>
      <c r="B19" s="50">
        <v>9</v>
      </c>
      <c r="C19" s="50">
        <v>30.48</v>
      </c>
      <c r="D19" s="50">
        <v>6</v>
      </c>
      <c r="E19" s="50">
        <v>1394</v>
      </c>
      <c r="F19" s="51" t="str">
        <f>+VLOOKUP(E19,Participants!$A$1:$F$798,2,FALSE)</f>
        <v>Anthony Farrah</v>
      </c>
      <c r="G19" s="51" t="str">
        <f>+VLOOKUP(E19,Participants!$A$1:$F$798,4,FALSE)</f>
        <v>BFS</v>
      </c>
      <c r="H19" s="51" t="str">
        <f>+VLOOKUP(E19,Participants!$A$1:$F$798,5,FALSE)</f>
        <v>M</v>
      </c>
      <c r="I19" s="51">
        <f>+VLOOKUP(E19,Participants!$A$1:$F$798,3,FALSE)</f>
        <v>8</v>
      </c>
      <c r="J19" s="51" t="str">
        <f>+VLOOKUP(E19,Participants!$A$1:$G$798,7,FALSE)</f>
        <v>VARSITY BOYS</v>
      </c>
      <c r="K19" s="12">
        <v>3</v>
      </c>
      <c r="L19" s="12">
        <v>6</v>
      </c>
    </row>
    <row r="20" spans="1:12" ht="14.25" customHeight="1">
      <c r="A20" s="98" t="s">
        <v>716</v>
      </c>
      <c r="B20" s="52">
        <v>10</v>
      </c>
      <c r="C20" s="52">
        <v>32.67</v>
      </c>
      <c r="D20" s="52">
        <v>4</v>
      </c>
      <c r="E20" s="52">
        <v>1451</v>
      </c>
      <c r="F20" s="12" t="str">
        <f>+VLOOKUP(E20,Participants!$A$1:$F$798,2,FALSE)</f>
        <v>Aiden Ochtun</v>
      </c>
      <c r="G20" s="12" t="str">
        <f>+VLOOKUP(E20,Participants!$A$1:$F$798,4,FALSE)</f>
        <v>SSPP</v>
      </c>
      <c r="H20" s="12" t="str">
        <f>+VLOOKUP(E20,Participants!$A$1:$F$798,5,FALSE)</f>
        <v>M</v>
      </c>
      <c r="I20" s="12">
        <f>+VLOOKUP(E20,Participants!$A$1:$F$798,3,FALSE)</f>
        <v>8</v>
      </c>
      <c r="J20" s="12" t="str">
        <f>+VLOOKUP(E20,Participants!$A$1:$G$798,7,FALSE)</f>
        <v>VARSITY BOYS</v>
      </c>
      <c r="K20" s="51">
        <v>4</v>
      </c>
      <c r="L20" s="51">
        <v>5</v>
      </c>
    </row>
    <row r="21" spans="1:12" ht="14.25" customHeight="1">
      <c r="A21" s="98" t="s">
        <v>716</v>
      </c>
      <c r="B21" s="50">
        <v>9</v>
      </c>
      <c r="C21" s="50">
        <v>35.590000000000003</v>
      </c>
      <c r="D21" s="50">
        <v>4</v>
      </c>
      <c r="E21" s="50">
        <v>679</v>
      </c>
      <c r="F21" s="51" t="str">
        <f>+VLOOKUP(E21,Participants!$A$1:$F$798,2,FALSE)</f>
        <v>Gavin Bartus</v>
      </c>
      <c r="G21" s="51" t="str">
        <f>+VLOOKUP(E21,Participants!$A$1:$F$798,4,FALSE)</f>
        <v>KIL</v>
      </c>
      <c r="H21" s="51" t="str">
        <f>+VLOOKUP(E21,Participants!$A$1:$F$798,5,FALSE)</f>
        <v>M</v>
      </c>
      <c r="I21" s="51">
        <f>+VLOOKUP(E21,Participants!$A$1:$F$798,3,FALSE)</f>
        <v>7</v>
      </c>
      <c r="J21" s="51" t="str">
        <f>+VLOOKUP(E21,Participants!$A$1:$G$798,7,FALSE)</f>
        <v>VARSITY BOYS</v>
      </c>
      <c r="K21" s="51">
        <v>5</v>
      </c>
      <c r="L21" s="51">
        <v>4</v>
      </c>
    </row>
    <row r="22" spans="1:12" ht="14.25" customHeight="1">
      <c r="A22" s="98"/>
      <c r="B22" s="50"/>
      <c r="C22" s="50"/>
      <c r="D22" s="50"/>
      <c r="E22" s="50"/>
      <c r="F22" s="51"/>
      <c r="G22" s="51"/>
      <c r="H22" s="51"/>
      <c r="I22" s="51"/>
      <c r="J22" s="51"/>
      <c r="K22" s="51"/>
      <c r="L22" s="51"/>
    </row>
    <row r="23" spans="1:12" ht="14.25" customHeight="1">
      <c r="A23" s="98" t="s">
        <v>716</v>
      </c>
      <c r="B23" s="50">
        <v>7</v>
      </c>
      <c r="C23" s="50">
        <v>34.590000000000003</v>
      </c>
      <c r="D23" s="50">
        <v>2</v>
      </c>
      <c r="E23" s="50">
        <v>685</v>
      </c>
      <c r="F23" s="51" t="str">
        <f>+VLOOKUP(E23,Participants!$A$1:$F$798,2,FALSE)</f>
        <v>Chloe Summerville</v>
      </c>
      <c r="G23" s="51" t="str">
        <f>+VLOOKUP(E23,Participants!$A$1:$F$798,4,FALSE)</f>
        <v>KIL</v>
      </c>
      <c r="H23" s="51" t="str">
        <f>+VLOOKUP(E23,Participants!$A$1:$F$798,5,FALSE)</f>
        <v>F</v>
      </c>
      <c r="I23" s="51">
        <f>+VLOOKUP(E23,Participants!$A$1:$F$798,3,FALSE)</f>
        <v>7</v>
      </c>
      <c r="J23" s="51" t="str">
        <f>+VLOOKUP(E23,Participants!$A$1:$G$798,7,FALSE)</f>
        <v>VARSITY GIRLS</v>
      </c>
      <c r="K23" s="51">
        <v>1</v>
      </c>
      <c r="L23" s="51">
        <v>10</v>
      </c>
    </row>
    <row r="24" spans="1:12" ht="14.25" customHeight="1">
      <c r="A24" s="98" t="s">
        <v>716</v>
      </c>
      <c r="B24" s="50">
        <v>7</v>
      </c>
      <c r="C24" s="50">
        <v>36.15</v>
      </c>
      <c r="D24" s="50">
        <v>6</v>
      </c>
      <c r="E24" s="50">
        <v>695</v>
      </c>
      <c r="F24" s="51" t="str">
        <f>+VLOOKUP(E24,Participants!$A$1:$F$798,2,FALSE)</f>
        <v>Gracie Plastino</v>
      </c>
      <c r="G24" s="51" t="str">
        <f>+VLOOKUP(E24,Participants!$A$1:$F$798,4,FALSE)</f>
        <v>KIL</v>
      </c>
      <c r="H24" s="51" t="str">
        <f>+VLOOKUP(E24,Participants!$A$1:$F$798,5,FALSE)</f>
        <v>F</v>
      </c>
      <c r="I24" s="51">
        <f>+VLOOKUP(E24,Participants!$A$1:$F$798,3,FALSE)</f>
        <v>8</v>
      </c>
      <c r="J24" s="51" t="str">
        <f>+VLOOKUP(E24,Participants!$A$1:$G$798,7,FALSE)</f>
        <v>VARSITY GIRLS</v>
      </c>
      <c r="K24" s="51">
        <f>K23+1</f>
        <v>2</v>
      </c>
      <c r="L24" s="51">
        <v>8</v>
      </c>
    </row>
    <row r="25" spans="1:12" ht="14.25" customHeight="1">
      <c r="A25" s="98" t="s">
        <v>716</v>
      </c>
      <c r="B25" s="52">
        <v>8</v>
      </c>
      <c r="C25" s="52">
        <v>36.380000000000003</v>
      </c>
      <c r="D25" s="52">
        <v>2</v>
      </c>
      <c r="E25" s="52">
        <v>667</v>
      </c>
      <c r="F25" s="12" t="str">
        <f>+VLOOKUP(E25,Participants!$A$1:$F$798,2,FALSE)</f>
        <v>Kassidy Flynn</v>
      </c>
      <c r="G25" s="12" t="str">
        <f>+VLOOKUP(E25,Participants!$A$1:$F$798,4,FALSE)</f>
        <v>KIL</v>
      </c>
      <c r="H25" s="12" t="str">
        <f>+VLOOKUP(E25,Participants!$A$1:$F$798,5,FALSE)</f>
        <v>F</v>
      </c>
      <c r="I25" s="12">
        <f>+VLOOKUP(E25,Participants!$A$1:$F$798,3,FALSE)</f>
        <v>8</v>
      </c>
      <c r="J25" s="12" t="str">
        <f>+VLOOKUP(E25,Participants!$A$1:$G$798,7,FALSE)</f>
        <v>VARSITY GIRLS</v>
      </c>
      <c r="K25" s="51">
        <f t="shared" ref="K25:K32" si="1">K24+1</f>
        <v>3</v>
      </c>
      <c r="L25" s="51">
        <v>6</v>
      </c>
    </row>
    <row r="26" spans="1:12" ht="14.25" customHeight="1">
      <c r="A26" s="98" t="s">
        <v>716</v>
      </c>
      <c r="B26" s="52">
        <v>8</v>
      </c>
      <c r="C26" s="52">
        <v>37.909999999999997</v>
      </c>
      <c r="D26" s="52">
        <v>4</v>
      </c>
      <c r="E26" s="52">
        <v>1404</v>
      </c>
      <c r="F26" s="12" t="str">
        <f>+VLOOKUP(E26,Participants!$A$1:$F$798,2,FALSE)</f>
        <v>Anne Puhalla</v>
      </c>
      <c r="G26" s="12" t="str">
        <f>+VLOOKUP(E26,Participants!$A$1:$F$798,4,FALSE)</f>
        <v>BFS</v>
      </c>
      <c r="H26" s="12" t="str">
        <f>+VLOOKUP(E26,Participants!$A$1:$F$798,5,FALSE)</f>
        <v>F</v>
      </c>
      <c r="I26" s="12">
        <f>+VLOOKUP(E26,Participants!$A$1:$F$798,3,FALSE)</f>
        <v>7</v>
      </c>
      <c r="J26" s="12" t="str">
        <f>+VLOOKUP(E26,Participants!$A$1:$G$798,7,FALSE)</f>
        <v>VARSITY GIRLS</v>
      </c>
      <c r="K26" s="51">
        <f t="shared" si="1"/>
        <v>4</v>
      </c>
      <c r="L26" s="51">
        <v>5</v>
      </c>
    </row>
    <row r="27" spans="1:12" ht="14.25" customHeight="1">
      <c r="A27" s="98" t="s">
        <v>716</v>
      </c>
      <c r="B27" s="52">
        <v>6</v>
      </c>
      <c r="C27" s="52">
        <v>38.47</v>
      </c>
      <c r="D27" s="52">
        <v>2</v>
      </c>
      <c r="E27" s="52">
        <v>693</v>
      </c>
      <c r="F27" s="12" t="str">
        <f>+VLOOKUP(E27,Participants!$A$1:$F$798,2,FALSE)</f>
        <v>Sophia Deabrunzzo</v>
      </c>
      <c r="G27" s="12" t="str">
        <f>+VLOOKUP(E27,Participants!$A$1:$F$798,4,FALSE)</f>
        <v>KIL</v>
      </c>
      <c r="H27" s="12" t="str">
        <f>+VLOOKUP(E27,Participants!$A$1:$F$798,5,FALSE)</f>
        <v>F</v>
      </c>
      <c r="I27" s="12">
        <f>+VLOOKUP(E27,Participants!$A$1:$F$798,3,FALSE)</f>
        <v>8</v>
      </c>
      <c r="J27" s="12" t="str">
        <f>+VLOOKUP(E27,Participants!$A$1:$G$798,7,FALSE)</f>
        <v>VARSITY GIRLS</v>
      </c>
      <c r="K27" s="51">
        <f t="shared" si="1"/>
        <v>5</v>
      </c>
      <c r="L27" s="51">
        <v>4</v>
      </c>
    </row>
    <row r="28" spans="1:12" ht="14.25" customHeight="1">
      <c r="A28" s="98" t="s">
        <v>716</v>
      </c>
      <c r="B28" s="50">
        <v>7</v>
      </c>
      <c r="C28" s="50">
        <v>38.58</v>
      </c>
      <c r="D28" s="50">
        <v>4</v>
      </c>
      <c r="E28" s="50">
        <v>1413</v>
      </c>
      <c r="F28" s="51" t="str">
        <f>+VLOOKUP(E28,Participants!$A$1:$F$798,2,FALSE)</f>
        <v>Juliana Lehman</v>
      </c>
      <c r="G28" s="51" t="str">
        <f>+VLOOKUP(E28,Participants!$A$1:$F$798,4,FALSE)</f>
        <v>BFS</v>
      </c>
      <c r="H28" s="51" t="str">
        <f>+VLOOKUP(E28,Participants!$A$1:$F$798,5,FALSE)</f>
        <v>F</v>
      </c>
      <c r="I28" s="51">
        <f>+VLOOKUP(E28,Participants!$A$1:$F$798,3,FALSE)</f>
        <v>8</v>
      </c>
      <c r="J28" s="51" t="str">
        <f>+VLOOKUP(E28,Participants!$A$1:$G$798,7,FALSE)</f>
        <v>VARSITY GIRLS</v>
      </c>
      <c r="K28" s="51">
        <f t="shared" si="1"/>
        <v>6</v>
      </c>
      <c r="L28" s="51">
        <v>3</v>
      </c>
    </row>
    <row r="29" spans="1:12" ht="14.25" customHeight="1">
      <c r="A29" s="98" t="s">
        <v>716</v>
      </c>
      <c r="B29" s="52">
        <v>6</v>
      </c>
      <c r="C29" s="52">
        <v>39.75</v>
      </c>
      <c r="D29" s="52">
        <v>8</v>
      </c>
      <c r="E29" s="52">
        <v>1417</v>
      </c>
      <c r="F29" s="12" t="str">
        <f>+VLOOKUP(E29,Participants!$A$1:$F$798,2,FALSE)</f>
        <v>Celeste Isacco</v>
      </c>
      <c r="G29" s="12" t="str">
        <f>+VLOOKUP(E29,Participants!$A$1:$F$798,4,FALSE)</f>
        <v>BFS</v>
      </c>
      <c r="H29" s="12" t="str">
        <f>+VLOOKUP(E29,Participants!$A$1:$F$798,5,FALSE)</f>
        <v>F</v>
      </c>
      <c r="I29" s="12">
        <f>+VLOOKUP(E29,Participants!$A$1:$F$798,3,FALSE)</f>
        <v>8</v>
      </c>
      <c r="J29" s="12" t="str">
        <f>+VLOOKUP(E29,Participants!$A$1:$G$798,7,FALSE)</f>
        <v>VARSITY GIRLS</v>
      </c>
      <c r="K29" s="51">
        <f t="shared" si="1"/>
        <v>7</v>
      </c>
      <c r="L29" s="12">
        <v>2</v>
      </c>
    </row>
    <row r="30" spans="1:12" ht="14.25" customHeight="1">
      <c r="A30" s="98" t="s">
        <v>716</v>
      </c>
      <c r="B30" s="52">
        <v>6</v>
      </c>
      <c r="C30" s="52">
        <v>39.82</v>
      </c>
      <c r="D30" s="52">
        <v>4</v>
      </c>
      <c r="E30" s="52">
        <v>1405</v>
      </c>
      <c r="F30" s="12" t="str">
        <f>+VLOOKUP(E30,Participants!$A$1:$F$798,2,FALSE)</f>
        <v>Mary Kennedy</v>
      </c>
      <c r="G30" s="12" t="str">
        <f>+VLOOKUP(E30,Participants!$A$1:$F$798,4,FALSE)</f>
        <v>BFS</v>
      </c>
      <c r="H30" s="12" t="str">
        <f>+VLOOKUP(E30,Participants!$A$1:$F$798,5,FALSE)</f>
        <v>F</v>
      </c>
      <c r="I30" s="12">
        <f>+VLOOKUP(E30,Participants!$A$1:$F$798,3,FALSE)</f>
        <v>7</v>
      </c>
      <c r="J30" s="12" t="str">
        <f>+VLOOKUP(E30,Participants!$A$1:$G$798,7,FALSE)</f>
        <v>VARSITY GIRLS</v>
      </c>
      <c r="K30" s="51">
        <f t="shared" si="1"/>
        <v>8</v>
      </c>
      <c r="L30" s="12">
        <v>1</v>
      </c>
    </row>
    <row r="31" spans="1:12" ht="14.25" customHeight="1">
      <c r="A31" s="98" t="s">
        <v>716</v>
      </c>
      <c r="B31" s="52">
        <v>6</v>
      </c>
      <c r="C31" s="52">
        <v>39.97</v>
      </c>
      <c r="D31" s="52">
        <v>6</v>
      </c>
      <c r="E31" s="52">
        <v>869</v>
      </c>
      <c r="F31" s="12" t="str">
        <f>+VLOOKUP(E31,Participants!$A$1:$F$798,2,FALSE)</f>
        <v>Kate Lucas</v>
      </c>
      <c r="G31" s="12" t="str">
        <f>+VLOOKUP(E31,Participants!$A$1:$F$798,4,FALSE)</f>
        <v>AGS</v>
      </c>
      <c r="H31" s="12" t="str">
        <f>+VLOOKUP(E31,Participants!$A$1:$F$798,5,FALSE)</f>
        <v>F</v>
      </c>
      <c r="I31" s="12">
        <f>+VLOOKUP(E31,Participants!$A$1:$F$798,3,FALSE)</f>
        <v>8</v>
      </c>
      <c r="J31" s="12" t="str">
        <f>+VLOOKUP(E31,Participants!$A$1:$G$798,7,FALSE)</f>
        <v>VARSITY GIRLS</v>
      </c>
      <c r="K31" s="51">
        <f t="shared" si="1"/>
        <v>9</v>
      </c>
      <c r="L31" s="12"/>
    </row>
    <row r="32" spans="1:12" ht="14.25" customHeight="1">
      <c r="A32" s="98" t="s">
        <v>716</v>
      </c>
      <c r="B32" s="50">
        <v>7</v>
      </c>
      <c r="C32" s="50">
        <v>43.67</v>
      </c>
      <c r="D32" s="50">
        <v>8</v>
      </c>
      <c r="E32" s="50">
        <v>1409</v>
      </c>
      <c r="F32" s="51" t="str">
        <f>+VLOOKUP(E32,Participants!$A$1:$F$798,2,FALSE)</f>
        <v>Lily Narvett</v>
      </c>
      <c r="G32" s="51" t="str">
        <f>+VLOOKUP(E32,Participants!$A$1:$F$798,4,FALSE)</f>
        <v>BFS</v>
      </c>
      <c r="H32" s="51" t="str">
        <f>+VLOOKUP(E32,Participants!$A$1:$F$798,5,FALSE)</f>
        <v>F</v>
      </c>
      <c r="I32" s="51">
        <f>+VLOOKUP(E32,Participants!$A$1:$F$798,3,FALSE)</f>
        <v>7</v>
      </c>
      <c r="J32" s="51" t="str">
        <f>+VLOOKUP(E32,Participants!$A$1:$G$798,7,FALSE)</f>
        <v>VARSITY GIRLS</v>
      </c>
      <c r="K32" s="51">
        <f t="shared" si="1"/>
        <v>10</v>
      </c>
      <c r="L32" s="12"/>
    </row>
    <row r="33" spans="1:26" ht="14.25" customHeight="1">
      <c r="E33" s="56"/>
    </row>
    <row r="34" spans="1:26" ht="14.25" customHeight="1">
      <c r="E34" s="56"/>
    </row>
    <row r="35" spans="1:26" ht="14.25" customHeight="1">
      <c r="B35" s="57" t="s">
        <v>8</v>
      </c>
      <c r="C35" s="57" t="s">
        <v>16</v>
      </c>
      <c r="D35" s="57" t="s">
        <v>19</v>
      </c>
      <c r="E35" s="57" t="s">
        <v>24</v>
      </c>
      <c r="F35" s="57" t="s">
        <v>27</v>
      </c>
      <c r="G35" s="57" t="s">
        <v>30</v>
      </c>
      <c r="H35" s="57" t="s">
        <v>33</v>
      </c>
      <c r="I35" s="57" t="s">
        <v>36</v>
      </c>
      <c r="J35" s="57" t="s">
        <v>39</v>
      </c>
      <c r="K35" s="57" t="s">
        <v>42</v>
      </c>
      <c r="L35" s="57" t="s">
        <v>45</v>
      </c>
      <c r="M35" s="57" t="s">
        <v>48</v>
      </c>
      <c r="N35" s="57" t="s">
        <v>51</v>
      </c>
      <c r="O35" s="57" t="s">
        <v>54</v>
      </c>
      <c r="P35" s="57" t="s">
        <v>57</v>
      </c>
      <c r="Q35" s="57" t="s">
        <v>60</v>
      </c>
      <c r="R35" s="57" t="s">
        <v>63</v>
      </c>
      <c r="S35" s="57" t="s">
        <v>66</v>
      </c>
      <c r="T35" s="57" t="s">
        <v>11</v>
      </c>
      <c r="U35" s="57" t="s">
        <v>71</v>
      </c>
      <c r="V35" s="57" t="s">
        <v>74</v>
      </c>
      <c r="W35" s="57" t="s">
        <v>77</v>
      </c>
      <c r="X35" s="57" t="s">
        <v>80</v>
      </c>
      <c r="Y35" s="57" t="s">
        <v>83</v>
      </c>
      <c r="Z35" s="58" t="s">
        <v>681</v>
      </c>
    </row>
    <row r="36" spans="1:26" ht="14.25" customHeight="1">
      <c r="A36" s="7" t="s">
        <v>93</v>
      </c>
      <c r="B36" s="7">
        <f t="shared" ref="B36:K39" si="2">+SUMIFS($L$2:$L$32,$J$2:$J$32,$A36,$G$2:$G$32,B$35)</f>
        <v>0</v>
      </c>
      <c r="C36" s="7">
        <f t="shared" si="2"/>
        <v>1</v>
      </c>
      <c r="D36" s="7">
        <f t="shared" si="2"/>
        <v>0</v>
      </c>
      <c r="E36" s="7">
        <f t="shared" si="2"/>
        <v>2</v>
      </c>
      <c r="F36" s="7">
        <f t="shared" si="2"/>
        <v>23</v>
      </c>
      <c r="G36" s="7">
        <f t="shared" si="2"/>
        <v>0</v>
      </c>
      <c r="H36" s="7">
        <f t="shared" si="2"/>
        <v>6</v>
      </c>
      <c r="I36" s="7">
        <f t="shared" si="2"/>
        <v>0</v>
      </c>
      <c r="J36" s="7">
        <f t="shared" si="2"/>
        <v>0</v>
      </c>
      <c r="K36" s="7">
        <f t="shared" si="2"/>
        <v>0</v>
      </c>
      <c r="L36" s="7">
        <f t="shared" ref="L36:Y39" si="3">+SUMIFS($L$2:$L$32,$J$2:$J$32,$A36,$G$2:$G$32,L$35)</f>
        <v>0</v>
      </c>
      <c r="M36" s="7">
        <f t="shared" si="3"/>
        <v>0</v>
      </c>
      <c r="N36" s="7">
        <f t="shared" si="3"/>
        <v>0</v>
      </c>
      <c r="O36" s="7">
        <f t="shared" si="3"/>
        <v>7</v>
      </c>
      <c r="P36" s="7">
        <f t="shared" si="3"/>
        <v>0</v>
      </c>
      <c r="Q36" s="7">
        <f t="shared" si="3"/>
        <v>0</v>
      </c>
      <c r="R36" s="7">
        <f t="shared" si="3"/>
        <v>0</v>
      </c>
      <c r="S36" s="7">
        <f t="shared" si="3"/>
        <v>0</v>
      </c>
      <c r="T36" s="7">
        <f t="shared" si="3"/>
        <v>0</v>
      </c>
      <c r="U36" s="7">
        <f t="shared" si="3"/>
        <v>0</v>
      </c>
      <c r="V36" s="7">
        <f t="shared" si="3"/>
        <v>0</v>
      </c>
      <c r="W36" s="7">
        <f t="shared" si="3"/>
        <v>0</v>
      </c>
      <c r="X36" s="7">
        <f t="shared" si="3"/>
        <v>0</v>
      </c>
      <c r="Y36" s="7">
        <f t="shared" si="3"/>
        <v>0</v>
      </c>
      <c r="Z36" s="7">
        <f t="shared" ref="Z36:Z39" si="4">SUM(C36:Y36)</f>
        <v>39</v>
      </c>
    </row>
    <row r="37" spans="1:26" ht="14.25" customHeight="1">
      <c r="A37" s="7" t="s">
        <v>90</v>
      </c>
      <c r="B37" s="7">
        <f t="shared" si="2"/>
        <v>0</v>
      </c>
      <c r="C37" s="7">
        <f t="shared" si="2"/>
        <v>14</v>
      </c>
      <c r="D37" s="7">
        <f t="shared" si="2"/>
        <v>0</v>
      </c>
      <c r="E37" s="7">
        <f t="shared" si="2"/>
        <v>0</v>
      </c>
      <c r="F37" s="7">
        <f t="shared" si="2"/>
        <v>10</v>
      </c>
      <c r="G37" s="7">
        <f t="shared" si="2"/>
        <v>0</v>
      </c>
      <c r="H37" s="7">
        <f t="shared" si="2"/>
        <v>0</v>
      </c>
      <c r="I37" s="7">
        <f t="shared" si="2"/>
        <v>0</v>
      </c>
      <c r="J37" s="7">
        <f t="shared" si="2"/>
        <v>0</v>
      </c>
      <c r="K37" s="7">
        <f t="shared" si="2"/>
        <v>0</v>
      </c>
      <c r="L37" s="7">
        <f t="shared" si="3"/>
        <v>0</v>
      </c>
      <c r="M37" s="7">
        <f t="shared" si="3"/>
        <v>0</v>
      </c>
      <c r="N37" s="7">
        <f t="shared" si="3"/>
        <v>0</v>
      </c>
      <c r="O37" s="7">
        <f t="shared" si="3"/>
        <v>9</v>
      </c>
      <c r="P37" s="7">
        <f t="shared" si="3"/>
        <v>0</v>
      </c>
      <c r="Q37" s="7">
        <f t="shared" si="3"/>
        <v>0</v>
      </c>
      <c r="R37" s="7">
        <f t="shared" si="3"/>
        <v>0</v>
      </c>
      <c r="S37" s="7">
        <f t="shared" si="3"/>
        <v>0</v>
      </c>
      <c r="T37" s="7">
        <f t="shared" si="3"/>
        <v>0</v>
      </c>
      <c r="U37" s="7">
        <f t="shared" si="3"/>
        <v>0</v>
      </c>
      <c r="V37" s="7">
        <f t="shared" si="3"/>
        <v>0</v>
      </c>
      <c r="W37" s="7">
        <f t="shared" si="3"/>
        <v>0</v>
      </c>
      <c r="X37" s="7">
        <f t="shared" si="3"/>
        <v>0</v>
      </c>
      <c r="Y37" s="7">
        <f t="shared" si="3"/>
        <v>0</v>
      </c>
      <c r="Z37" s="7">
        <f t="shared" si="4"/>
        <v>33</v>
      </c>
    </row>
    <row r="38" spans="1:26" ht="14.25" customHeight="1">
      <c r="A38" s="7" t="s">
        <v>139</v>
      </c>
      <c r="B38" s="7">
        <f t="shared" si="2"/>
        <v>0</v>
      </c>
      <c r="C38" s="7">
        <f t="shared" si="2"/>
        <v>0</v>
      </c>
      <c r="D38" s="7">
        <f t="shared" si="2"/>
        <v>0</v>
      </c>
      <c r="E38" s="7">
        <f t="shared" si="2"/>
        <v>0</v>
      </c>
      <c r="F38" s="7">
        <f t="shared" si="2"/>
        <v>11</v>
      </c>
      <c r="G38" s="7">
        <f t="shared" si="2"/>
        <v>0</v>
      </c>
      <c r="H38" s="7">
        <f t="shared" si="2"/>
        <v>0</v>
      </c>
      <c r="I38" s="7">
        <f t="shared" si="2"/>
        <v>0</v>
      </c>
      <c r="J38" s="7">
        <f t="shared" si="2"/>
        <v>0</v>
      </c>
      <c r="K38" s="7">
        <f t="shared" si="2"/>
        <v>0</v>
      </c>
      <c r="L38" s="7">
        <f t="shared" si="3"/>
        <v>0</v>
      </c>
      <c r="M38" s="7">
        <f t="shared" si="3"/>
        <v>0</v>
      </c>
      <c r="N38" s="7">
        <f t="shared" si="3"/>
        <v>0</v>
      </c>
      <c r="O38" s="7">
        <f t="shared" si="3"/>
        <v>28</v>
      </c>
      <c r="P38" s="7">
        <f t="shared" si="3"/>
        <v>0</v>
      </c>
      <c r="Q38" s="7">
        <f t="shared" si="3"/>
        <v>0</v>
      </c>
      <c r="R38" s="7">
        <f t="shared" si="3"/>
        <v>0</v>
      </c>
      <c r="S38" s="7">
        <f t="shared" si="3"/>
        <v>0</v>
      </c>
      <c r="T38" s="7">
        <f t="shared" si="3"/>
        <v>0</v>
      </c>
      <c r="U38" s="7">
        <f t="shared" si="3"/>
        <v>0</v>
      </c>
      <c r="V38" s="7">
        <f t="shared" si="3"/>
        <v>0</v>
      </c>
      <c r="W38" s="7">
        <f t="shared" si="3"/>
        <v>0</v>
      </c>
      <c r="X38" s="7">
        <f t="shared" si="3"/>
        <v>0</v>
      </c>
      <c r="Y38" s="7">
        <f t="shared" si="3"/>
        <v>0</v>
      </c>
      <c r="Z38" s="7">
        <f t="shared" si="4"/>
        <v>39</v>
      </c>
    </row>
    <row r="39" spans="1:26" ht="14.25" customHeight="1">
      <c r="A39" s="7" t="s">
        <v>137</v>
      </c>
      <c r="B39" s="7">
        <f t="shared" si="2"/>
        <v>0</v>
      </c>
      <c r="C39" s="7">
        <f t="shared" si="2"/>
        <v>0</v>
      </c>
      <c r="D39" s="7">
        <f t="shared" si="2"/>
        <v>0</v>
      </c>
      <c r="E39" s="7">
        <f t="shared" si="2"/>
        <v>0</v>
      </c>
      <c r="F39" s="7">
        <f t="shared" si="2"/>
        <v>6</v>
      </c>
      <c r="G39" s="7">
        <f t="shared" si="2"/>
        <v>0</v>
      </c>
      <c r="H39" s="7">
        <f t="shared" si="2"/>
        <v>0</v>
      </c>
      <c r="I39" s="7">
        <f t="shared" si="2"/>
        <v>0</v>
      </c>
      <c r="J39" s="7">
        <f t="shared" si="2"/>
        <v>0</v>
      </c>
      <c r="K39" s="7">
        <f t="shared" si="2"/>
        <v>0</v>
      </c>
      <c r="L39" s="7">
        <f t="shared" si="3"/>
        <v>0</v>
      </c>
      <c r="M39" s="7">
        <f t="shared" si="3"/>
        <v>18</v>
      </c>
      <c r="N39" s="7">
        <f t="shared" si="3"/>
        <v>0</v>
      </c>
      <c r="O39" s="7">
        <f t="shared" si="3"/>
        <v>4</v>
      </c>
      <c r="P39" s="7">
        <f t="shared" si="3"/>
        <v>0</v>
      </c>
      <c r="Q39" s="7">
        <f t="shared" si="3"/>
        <v>0</v>
      </c>
      <c r="R39" s="7">
        <f t="shared" si="3"/>
        <v>0</v>
      </c>
      <c r="S39" s="7">
        <f t="shared" si="3"/>
        <v>0</v>
      </c>
      <c r="T39" s="7">
        <f t="shared" si="3"/>
        <v>0</v>
      </c>
      <c r="U39" s="7">
        <f t="shared" si="3"/>
        <v>0</v>
      </c>
      <c r="V39" s="7">
        <f t="shared" si="3"/>
        <v>0</v>
      </c>
      <c r="W39" s="7">
        <f t="shared" si="3"/>
        <v>5</v>
      </c>
      <c r="X39" s="7">
        <f t="shared" si="3"/>
        <v>0</v>
      </c>
      <c r="Y39" s="7">
        <f t="shared" si="3"/>
        <v>0</v>
      </c>
      <c r="Z39" s="7">
        <f t="shared" si="4"/>
        <v>33</v>
      </c>
    </row>
    <row r="40" spans="1:26" ht="14.25" customHeight="1">
      <c r="E40" s="56"/>
    </row>
    <row r="41" spans="1:26" ht="14.25" customHeight="1">
      <c r="E41" s="56"/>
    </row>
    <row r="42" spans="1:26" ht="14.25" customHeight="1">
      <c r="E42" s="56"/>
    </row>
    <row r="43" spans="1:26" ht="14.25" customHeight="1">
      <c r="E43" s="56"/>
    </row>
    <row r="44" spans="1:26" ht="14.25" customHeight="1">
      <c r="E44" s="56"/>
    </row>
    <row r="45" spans="1:26" ht="14.25" customHeight="1">
      <c r="E45" s="56"/>
    </row>
    <row r="46" spans="1:26" ht="14.25" customHeight="1">
      <c r="E46" s="56"/>
    </row>
    <row r="47" spans="1:26" ht="14.25" customHeight="1">
      <c r="E47" s="56"/>
    </row>
    <row r="48" spans="1:26" ht="14.25" customHeight="1">
      <c r="E48" s="56"/>
    </row>
    <row r="49" spans="5:5" ht="14.25" customHeight="1">
      <c r="E49" s="56"/>
    </row>
    <row r="50" spans="5:5" ht="14.25" customHeight="1">
      <c r="E50" s="56"/>
    </row>
    <row r="51" spans="5:5" ht="14.25" customHeight="1">
      <c r="E51" s="56"/>
    </row>
    <row r="52" spans="5:5" ht="14.25" customHeight="1">
      <c r="E52" s="56"/>
    </row>
    <row r="53" spans="5:5" ht="14.25" customHeight="1">
      <c r="E53" s="56"/>
    </row>
    <row r="54" spans="5:5" ht="14.25" customHeight="1">
      <c r="E54" s="56"/>
    </row>
    <row r="55" spans="5:5" ht="14.25" customHeight="1">
      <c r="E55" s="56"/>
    </row>
    <row r="56" spans="5:5" ht="14.25" customHeight="1">
      <c r="E56" s="56"/>
    </row>
    <row r="57" spans="5:5" ht="14.25" customHeight="1">
      <c r="E57" s="56"/>
    </row>
    <row r="58" spans="5:5" ht="14.25" customHeight="1">
      <c r="E58" s="56"/>
    </row>
    <row r="59" spans="5:5" ht="14.25" customHeight="1">
      <c r="E59" s="56"/>
    </row>
    <row r="60" spans="5:5" ht="14.25" customHeight="1">
      <c r="E60" s="56"/>
    </row>
    <row r="61" spans="5:5" ht="14.25" customHeight="1">
      <c r="E61" s="56"/>
    </row>
    <row r="62" spans="5:5" ht="14.25" customHeight="1">
      <c r="E62" s="56"/>
    </row>
    <row r="63" spans="5:5" ht="14.25" customHeight="1">
      <c r="E63" s="56"/>
    </row>
    <row r="64" spans="5:5" ht="14.25" customHeight="1">
      <c r="E64" s="56"/>
    </row>
    <row r="65" spans="5:5" ht="14.25" customHeight="1">
      <c r="E65" s="56"/>
    </row>
    <row r="66" spans="5:5" ht="14.25" customHeight="1">
      <c r="E66" s="56"/>
    </row>
    <row r="67" spans="5:5" ht="14.25" customHeight="1">
      <c r="E67" s="56"/>
    </row>
    <row r="68" spans="5:5" ht="14.25" customHeight="1">
      <c r="E68" s="56"/>
    </row>
    <row r="69" spans="5:5" ht="14.25" customHeight="1">
      <c r="E69" s="56"/>
    </row>
    <row r="70" spans="5:5" ht="14.25" customHeight="1">
      <c r="E70" s="56"/>
    </row>
    <row r="71" spans="5:5" ht="14.25" customHeight="1">
      <c r="E71" s="56"/>
    </row>
    <row r="72" spans="5:5" ht="14.25" customHeight="1">
      <c r="E72" s="56"/>
    </row>
    <row r="73" spans="5:5" ht="14.25" customHeight="1">
      <c r="E73" s="56"/>
    </row>
    <row r="74" spans="5:5" ht="14.25" customHeight="1">
      <c r="E74" s="56"/>
    </row>
    <row r="75" spans="5:5" ht="14.25" customHeight="1">
      <c r="E75" s="56"/>
    </row>
    <row r="76" spans="5:5" ht="14.25" customHeight="1">
      <c r="E76" s="56"/>
    </row>
    <row r="77" spans="5:5" ht="14.25" customHeight="1">
      <c r="E77" s="56"/>
    </row>
    <row r="78" spans="5:5" ht="14.25" customHeight="1">
      <c r="E78" s="56"/>
    </row>
    <row r="79" spans="5:5" ht="14.25" customHeight="1">
      <c r="E79" s="56"/>
    </row>
    <row r="80" spans="5:5" ht="14.25" customHeight="1">
      <c r="E80" s="56"/>
    </row>
    <row r="81" spans="5:5" ht="14.25" customHeight="1">
      <c r="E81" s="56"/>
    </row>
    <row r="82" spans="5:5" ht="14.25" customHeight="1">
      <c r="E82" s="56"/>
    </row>
    <row r="83" spans="5:5" ht="14.25" customHeight="1">
      <c r="E83" s="56"/>
    </row>
    <row r="84" spans="5:5" ht="14.25" customHeight="1">
      <c r="E84" s="56"/>
    </row>
    <row r="85" spans="5:5" ht="14.25" customHeight="1">
      <c r="E85" s="56"/>
    </row>
    <row r="86" spans="5:5" ht="14.25" customHeight="1">
      <c r="E86" s="56"/>
    </row>
    <row r="87" spans="5:5" ht="14.25" customHeight="1">
      <c r="E87" s="56"/>
    </row>
    <row r="88" spans="5:5" ht="14.25" customHeight="1">
      <c r="E88" s="56"/>
    </row>
    <row r="89" spans="5:5" ht="14.25" customHeight="1">
      <c r="E89" s="56"/>
    </row>
    <row r="90" spans="5:5" ht="14.25" customHeight="1">
      <c r="E90" s="56"/>
    </row>
    <row r="91" spans="5:5" ht="14.25" customHeight="1">
      <c r="E91" s="56"/>
    </row>
    <row r="92" spans="5:5" ht="14.25" customHeight="1">
      <c r="E92" s="56"/>
    </row>
    <row r="93" spans="5:5" ht="14.25" customHeight="1">
      <c r="E93" s="56"/>
    </row>
    <row r="94" spans="5:5" ht="14.25" customHeight="1">
      <c r="E94" s="56"/>
    </row>
    <row r="95" spans="5:5" ht="14.25" customHeight="1">
      <c r="E95" s="56"/>
    </row>
    <row r="96" spans="5:5" ht="14.25" customHeight="1">
      <c r="E96" s="56"/>
    </row>
    <row r="97" spans="5:5" ht="14.25" customHeight="1">
      <c r="E97" s="56"/>
    </row>
    <row r="98" spans="5:5" ht="14.25" customHeight="1">
      <c r="E98" s="56"/>
    </row>
    <row r="99" spans="5:5" ht="14.25" customHeight="1">
      <c r="E99" s="56"/>
    </row>
    <row r="100" spans="5:5" ht="14.25" customHeight="1">
      <c r="E100" s="56"/>
    </row>
    <row r="101" spans="5:5" ht="14.25" customHeight="1">
      <c r="E101" s="56"/>
    </row>
    <row r="102" spans="5:5" ht="14.25" customHeight="1">
      <c r="E102" s="56"/>
    </row>
    <row r="103" spans="5:5" ht="14.25" customHeight="1">
      <c r="E103" s="56"/>
    </row>
    <row r="104" spans="5:5" ht="14.25" customHeight="1">
      <c r="E104" s="56"/>
    </row>
    <row r="105" spans="5:5" ht="14.25" customHeight="1">
      <c r="E105" s="56"/>
    </row>
    <row r="106" spans="5:5" ht="14.25" customHeight="1">
      <c r="E106" s="56"/>
    </row>
    <row r="107" spans="5:5" ht="14.25" customHeight="1">
      <c r="E107" s="56"/>
    </row>
    <row r="108" spans="5:5" ht="14.25" customHeight="1">
      <c r="E108" s="56"/>
    </row>
    <row r="109" spans="5:5" ht="14.25" customHeight="1">
      <c r="E109" s="56"/>
    </row>
    <row r="110" spans="5:5" ht="14.25" customHeight="1">
      <c r="E110" s="56"/>
    </row>
    <row r="111" spans="5:5" ht="14.25" customHeight="1">
      <c r="E111" s="56"/>
    </row>
    <row r="112" spans="5:5" ht="14.25" customHeight="1">
      <c r="E112" s="56"/>
    </row>
    <row r="113" spans="5:5" ht="14.25" customHeight="1">
      <c r="E113" s="56"/>
    </row>
    <row r="114" spans="5:5" ht="14.25" customHeight="1">
      <c r="E114" s="56"/>
    </row>
    <row r="115" spans="5:5" ht="14.25" customHeight="1">
      <c r="E115" s="56"/>
    </row>
    <row r="116" spans="5:5" ht="14.25" customHeight="1">
      <c r="E116" s="56"/>
    </row>
    <row r="117" spans="5:5" ht="14.25" customHeight="1">
      <c r="E117" s="56"/>
    </row>
    <row r="118" spans="5:5" ht="14.25" customHeight="1">
      <c r="E118" s="56"/>
    </row>
    <row r="119" spans="5:5" ht="14.25" customHeight="1">
      <c r="E119" s="56"/>
    </row>
    <row r="120" spans="5:5" ht="14.25" customHeight="1">
      <c r="E120" s="56"/>
    </row>
    <row r="121" spans="5:5" ht="14.25" customHeight="1">
      <c r="E121" s="56"/>
    </row>
    <row r="122" spans="5:5" ht="14.25" customHeight="1">
      <c r="E122" s="56"/>
    </row>
    <row r="123" spans="5:5" ht="14.25" customHeight="1">
      <c r="E123" s="56"/>
    </row>
    <row r="124" spans="5:5" ht="14.25" customHeight="1">
      <c r="E124" s="56"/>
    </row>
    <row r="125" spans="5:5" ht="14.25" customHeight="1">
      <c r="E125" s="56"/>
    </row>
    <row r="126" spans="5:5" ht="14.25" customHeight="1">
      <c r="E126" s="56"/>
    </row>
    <row r="127" spans="5:5" ht="14.25" customHeight="1">
      <c r="E127" s="56"/>
    </row>
    <row r="128" spans="5:5" ht="14.25" customHeight="1">
      <c r="E128" s="56"/>
    </row>
    <row r="129" spans="5:5" ht="14.25" customHeight="1">
      <c r="E129" s="56"/>
    </row>
    <row r="130" spans="5:5" ht="14.25" customHeight="1">
      <c r="E130" s="56"/>
    </row>
    <row r="131" spans="5:5" ht="14.25" customHeight="1">
      <c r="E131" s="56"/>
    </row>
    <row r="132" spans="5:5" ht="14.25" customHeight="1">
      <c r="E132" s="56"/>
    </row>
    <row r="133" spans="5:5" ht="14.25" customHeight="1">
      <c r="E133" s="56"/>
    </row>
    <row r="134" spans="5:5" ht="14.25" customHeight="1">
      <c r="E134" s="56"/>
    </row>
    <row r="135" spans="5:5" ht="14.25" customHeight="1">
      <c r="E135" s="56"/>
    </row>
    <row r="136" spans="5:5" ht="14.25" customHeight="1">
      <c r="E136" s="56"/>
    </row>
    <row r="137" spans="5:5" ht="14.25" customHeight="1">
      <c r="E137" s="56"/>
    </row>
    <row r="138" spans="5:5" ht="14.25" customHeight="1">
      <c r="E138" s="56"/>
    </row>
    <row r="139" spans="5:5" ht="14.25" customHeight="1">
      <c r="E139" s="56"/>
    </row>
    <row r="140" spans="5:5" ht="14.25" customHeight="1">
      <c r="E140" s="56"/>
    </row>
    <row r="141" spans="5:5" ht="14.25" customHeight="1">
      <c r="E141" s="56"/>
    </row>
    <row r="142" spans="5:5" ht="14.25" customHeight="1">
      <c r="E142" s="56"/>
    </row>
    <row r="143" spans="5:5" ht="14.25" customHeight="1">
      <c r="E143" s="56"/>
    </row>
    <row r="144" spans="5:5" ht="14.25" customHeight="1">
      <c r="E144" s="56"/>
    </row>
    <row r="145" spans="5:5" ht="14.25" customHeight="1">
      <c r="E145" s="56"/>
    </row>
    <row r="146" spans="5:5" ht="14.25" customHeight="1">
      <c r="E146" s="56"/>
    </row>
    <row r="147" spans="5:5" ht="14.25" customHeight="1">
      <c r="E147" s="56"/>
    </row>
    <row r="148" spans="5:5" ht="14.25" customHeight="1">
      <c r="E148" s="56"/>
    </row>
    <row r="149" spans="5:5" ht="14.25" customHeight="1">
      <c r="E149" s="56"/>
    </row>
    <row r="150" spans="5:5" ht="14.25" customHeight="1">
      <c r="E150" s="56"/>
    </row>
    <row r="151" spans="5:5" ht="14.25" customHeight="1">
      <c r="E151" s="56"/>
    </row>
    <row r="152" spans="5:5" ht="14.25" customHeight="1">
      <c r="E152" s="56"/>
    </row>
    <row r="153" spans="5:5" ht="14.25" customHeight="1">
      <c r="E153" s="56"/>
    </row>
    <row r="154" spans="5:5" ht="14.25" customHeight="1">
      <c r="E154" s="56"/>
    </row>
    <row r="155" spans="5:5" ht="14.25" customHeight="1">
      <c r="E155" s="56"/>
    </row>
    <row r="156" spans="5:5" ht="14.25" customHeight="1">
      <c r="E156" s="56"/>
    </row>
    <row r="157" spans="5:5" ht="14.25" customHeight="1">
      <c r="E157" s="56"/>
    </row>
    <row r="158" spans="5:5" ht="14.25" customHeight="1">
      <c r="E158" s="56"/>
    </row>
    <row r="159" spans="5:5" ht="14.25" customHeight="1">
      <c r="E159" s="56"/>
    </row>
    <row r="160" spans="5:5" ht="14.25" customHeight="1">
      <c r="E160" s="56"/>
    </row>
    <row r="161" spans="5:5" ht="14.25" customHeight="1">
      <c r="E161" s="56"/>
    </row>
    <row r="162" spans="5:5" ht="14.25" customHeight="1">
      <c r="E162" s="56"/>
    </row>
    <row r="163" spans="5:5" ht="14.25" customHeight="1">
      <c r="E163" s="56"/>
    </row>
    <row r="164" spans="5:5" ht="14.25" customHeight="1">
      <c r="E164" s="56"/>
    </row>
    <row r="165" spans="5:5" ht="14.25" customHeight="1">
      <c r="E165" s="56"/>
    </row>
    <row r="166" spans="5:5" ht="14.25" customHeight="1">
      <c r="E166" s="56"/>
    </row>
    <row r="167" spans="5:5" ht="14.25" customHeight="1">
      <c r="E167" s="56"/>
    </row>
    <row r="168" spans="5:5" ht="14.25" customHeight="1">
      <c r="E168" s="56"/>
    </row>
    <row r="169" spans="5:5" ht="14.25" customHeight="1">
      <c r="E169" s="56"/>
    </row>
    <row r="170" spans="5:5" ht="14.25" customHeight="1">
      <c r="E170" s="56"/>
    </row>
    <row r="171" spans="5:5" ht="14.25" customHeight="1">
      <c r="E171" s="56"/>
    </row>
    <row r="172" spans="5:5" ht="14.25" customHeight="1">
      <c r="E172" s="56"/>
    </row>
    <row r="173" spans="5:5" ht="14.25" customHeight="1">
      <c r="E173" s="56"/>
    </row>
    <row r="174" spans="5:5" ht="14.25" customHeight="1">
      <c r="E174" s="56"/>
    </row>
    <row r="175" spans="5:5" ht="14.25" customHeight="1">
      <c r="E175" s="56"/>
    </row>
    <row r="176" spans="5:5" ht="14.25" customHeight="1">
      <c r="E176" s="56"/>
    </row>
    <row r="177" spans="5:5" ht="14.25" customHeight="1">
      <c r="E177" s="56"/>
    </row>
    <row r="178" spans="5:5" ht="14.25" customHeight="1">
      <c r="E178" s="56"/>
    </row>
    <row r="179" spans="5:5" ht="14.25" customHeight="1">
      <c r="E179" s="56"/>
    </row>
    <row r="180" spans="5:5" ht="14.25" customHeight="1">
      <c r="E180" s="56"/>
    </row>
    <row r="181" spans="5:5" ht="14.25" customHeight="1">
      <c r="E181" s="56"/>
    </row>
    <row r="182" spans="5:5" ht="14.25" customHeight="1">
      <c r="E182" s="56"/>
    </row>
    <row r="183" spans="5:5" ht="14.25" customHeight="1">
      <c r="E183" s="56"/>
    </row>
    <row r="184" spans="5:5" ht="14.25" customHeight="1">
      <c r="E184" s="56"/>
    </row>
    <row r="185" spans="5:5" ht="14.25" customHeight="1">
      <c r="E185" s="56"/>
    </row>
    <row r="186" spans="5:5" ht="14.25" customHeight="1">
      <c r="E186" s="56"/>
    </row>
    <row r="187" spans="5:5" ht="14.25" customHeight="1">
      <c r="E187" s="56"/>
    </row>
    <row r="188" spans="5:5" ht="14.25" customHeight="1">
      <c r="E188" s="56"/>
    </row>
    <row r="189" spans="5:5" ht="14.25" customHeight="1">
      <c r="E189" s="56"/>
    </row>
    <row r="190" spans="5:5" ht="14.25" customHeight="1">
      <c r="E190" s="56"/>
    </row>
    <row r="191" spans="5:5" ht="14.25" customHeight="1">
      <c r="E191" s="56"/>
    </row>
    <row r="192" spans="5:5" ht="14.25" customHeight="1">
      <c r="E192" s="56"/>
    </row>
    <row r="193" spans="5:5" ht="14.25" customHeight="1">
      <c r="E193" s="56"/>
    </row>
    <row r="194" spans="5:5" ht="14.25" customHeight="1">
      <c r="E194" s="56"/>
    </row>
    <row r="195" spans="5:5" ht="14.25" customHeight="1">
      <c r="E195" s="56"/>
    </row>
    <row r="196" spans="5:5" ht="14.25" customHeight="1">
      <c r="E196" s="56"/>
    </row>
    <row r="197" spans="5:5" ht="14.25" customHeight="1">
      <c r="E197" s="56"/>
    </row>
    <row r="198" spans="5:5" ht="14.25" customHeight="1">
      <c r="E198" s="56"/>
    </row>
    <row r="199" spans="5:5" ht="14.25" customHeight="1">
      <c r="E199" s="56"/>
    </row>
    <row r="200" spans="5:5" ht="14.25" customHeight="1">
      <c r="E200" s="56"/>
    </row>
    <row r="201" spans="5:5" ht="14.25" customHeight="1">
      <c r="E201" s="56"/>
    </row>
    <row r="202" spans="5:5" ht="14.25" customHeight="1">
      <c r="E202" s="56"/>
    </row>
    <row r="203" spans="5:5" ht="14.25" customHeight="1">
      <c r="E203" s="56"/>
    </row>
    <row r="204" spans="5:5" ht="14.25" customHeight="1">
      <c r="E204" s="56"/>
    </row>
    <row r="205" spans="5:5" ht="14.25" customHeight="1">
      <c r="E205" s="56"/>
    </row>
    <row r="206" spans="5:5" ht="14.25" customHeight="1">
      <c r="E206" s="56"/>
    </row>
    <row r="207" spans="5:5" ht="14.25" customHeight="1">
      <c r="E207" s="56"/>
    </row>
    <row r="208" spans="5:5" ht="14.25" customHeight="1">
      <c r="E208" s="56"/>
    </row>
    <row r="209" spans="5:5" ht="14.25" customHeight="1">
      <c r="E209" s="56"/>
    </row>
    <row r="210" spans="5:5" ht="14.25" customHeight="1">
      <c r="E210" s="56"/>
    </row>
    <row r="211" spans="5:5" ht="14.25" customHeight="1">
      <c r="E211" s="56"/>
    </row>
    <row r="212" spans="5:5" ht="14.25" customHeight="1">
      <c r="E212" s="56"/>
    </row>
    <row r="213" spans="5:5" ht="14.25" customHeight="1">
      <c r="E213" s="56"/>
    </row>
    <row r="214" spans="5:5" ht="14.25" customHeight="1">
      <c r="E214" s="56"/>
    </row>
    <row r="215" spans="5:5" ht="14.25" customHeight="1">
      <c r="E215" s="56"/>
    </row>
    <row r="216" spans="5:5" ht="14.25" customHeight="1">
      <c r="E216" s="56"/>
    </row>
    <row r="217" spans="5:5" ht="14.25" customHeight="1">
      <c r="E217" s="56"/>
    </row>
    <row r="218" spans="5:5" ht="14.25" customHeight="1">
      <c r="E218" s="56"/>
    </row>
    <row r="219" spans="5:5" ht="14.25" customHeight="1">
      <c r="E219" s="56"/>
    </row>
    <row r="220" spans="5:5" ht="14.25" customHeight="1">
      <c r="E220" s="56"/>
    </row>
    <row r="221" spans="5:5" ht="14.25" customHeight="1">
      <c r="E221" s="56"/>
    </row>
    <row r="222" spans="5:5" ht="14.25" customHeight="1">
      <c r="E222" s="56"/>
    </row>
    <row r="223" spans="5:5" ht="14.25" customHeight="1">
      <c r="E223" s="56"/>
    </row>
    <row r="224" spans="5:5" ht="14.25" customHeight="1">
      <c r="E224" s="56"/>
    </row>
    <row r="225" spans="5:5" ht="14.25" customHeight="1">
      <c r="E225" s="56"/>
    </row>
    <row r="226" spans="5:5" ht="14.25" customHeight="1">
      <c r="E226" s="56"/>
    </row>
    <row r="227" spans="5:5" ht="14.25" customHeight="1">
      <c r="E227" s="56"/>
    </row>
    <row r="228" spans="5:5" ht="14.25" customHeight="1">
      <c r="E228" s="56"/>
    </row>
    <row r="229" spans="5:5" ht="14.25" customHeight="1">
      <c r="E229" s="56"/>
    </row>
    <row r="230" spans="5:5" ht="14.25" customHeight="1">
      <c r="E230" s="56"/>
    </row>
    <row r="231" spans="5:5" ht="14.25" customHeight="1">
      <c r="E231" s="56"/>
    </row>
    <row r="232" spans="5:5" ht="14.25" customHeight="1">
      <c r="E232" s="56"/>
    </row>
    <row r="233" spans="5:5" ht="14.25" customHeight="1">
      <c r="E233" s="56"/>
    </row>
    <row r="234" spans="5:5" ht="14.25" customHeight="1">
      <c r="E234" s="56"/>
    </row>
    <row r="235" spans="5:5" ht="14.25" customHeight="1">
      <c r="E235" s="56"/>
    </row>
    <row r="236" spans="5:5" ht="14.25" customHeight="1">
      <c r="E236" s="56"/>
    </row>
    <row r="237" spans="5:5" ht="14.25" customHeight="1">
      <c r="E237" s="56"/>
    </row>
    <row r="238" spans="5:5" ht="14.25" customHeight="1">
      <c r="E238" s="56"/>
    </row>
    <row r="239" spans="5:5" ht="14.25" customHeight="1">
      <c r="E239" s="56"/>
    </row>
    <row r="240" spans="5:5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</sheetData>
  <sortState xmlns:xlrd2="http://schemas.microsoft.com/office/spreadsheetml/2017/richdata2" ref="B2:J32">
    <sortCondition ref="J2:J32"/>
    <sortCondition ref="C2:C32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895"/>
  <sheetViews>
    <sheetView workbookViewId="0">
      <pane ySplit="1" topLeftCell="A2" activePane="bottomLeft" state="frozen"/>
      <selection pane="bottomLeft" activeCell="C14" sqref="C14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50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4" t="s">
        <v>717</v>
      </c>
      <c r="B1" s="94" t="s">
        <v>674</v>
      </c>
      <c r="C1" s="94" t="s">
        <v>675</v>
      </c>
      <c r="D1" s="94" t="s">
        <v>676</v>
      </c>
      <c r="E1" s="171" t="s">
        <v>677</v>
      </c>
      <c r="F1" s="94" t="s">
        <v>1</v>
      </c>
      <c r="G1" s="94" t="s">
        <v>3</v>
      </c>
      <c r="H1" s="94" t="s">
        <v>678</v>
      </c>
      <c r="I1" s="94" t="s">
        <v>2</v>
      </c>
      <c r="J1" s="94" t="s">
        <v>5</v>
      </c>
      <c r="K1" s="94" t="s">
        <v>679</v>
      </c>
      <c r="L1" s="94" t="s">
        <v>680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4.25" customHeight="1">
      <c r="A2" s="82" t="s">
        <v>717</v>
      </c>
      <c r="B2" s="50">
        <v>2</v>
      </c>
      <c r="C2" s="50" t="s">
        <v>999</v>
      </c>
      <c r="D2" s="73"/>
      <c r="E2" s="71">
        <v>752</v>
      </c>
      <c r="F2" s="51" t="str">
        <f>+VLOOKUP(E2,Participants!$A$1:$F$798,2,FALSE)</f>
        <v>Jack Croft</v>
      </c>
      <c r="G2" s="51" t="str">
        <f>+VLOOKUP(E2,Participants!$A$1:$F$798,4,FALSE)</f>
        <v>KIL</v>
      </c>
      <c r="H2" s="51" t="str">
        <f>+VLOOKUP(E2,Participants!$A$1:$F$798,5,FALSE)</f>
        <v>M</v>
      </c>
      <c r="I2" s="51">
        <f>+VLOOKUP(E2,Participants!$A$1:$F$798,3,FALSE)</f>
        <v>6</v>
      </c>
      <c r="J2" s="51" t="str">
        <f>+VLOOKUP(E2,Participants!$A$1:$G$798,7,FALSE)</f>
        <v>JV BOYS</v>
      </c>
      <c r="K2" s="51">
        <v>1</v>
      </c>
      <c r="L2" s="51">
        <v>10</v>
      </c>
    </row>
    <row r="3" spans="1:27" ht="14.25" customHeight="1">
      <c r="A3" s="82" t="s">
        <v>717</v>
      </c>
      <c r="B3" s="50">
        <v>2</v>
      </c>
      <c r="C3" s="50" t="s">
        <v>1000</v>
      </c>
      <c r="D3" s="73"/>
      <c r="E3" s="71">
        <v>236</v>
      </c>
      <c r="F3" s="51" t="str">
        <f>+VLOOKUP(E3,Participants!$A$1:$F$798,2,FALSE)</f>
        <v>Roman Spagnolo</v>
      </c>
      <c r="G3" s="51" t="str">
        <f>+VLOOKUP(E3,Participants!$A$1:$F$798,4,FALSE)</f>
        <v>HCA</v>
      </c>
      <c r="H3" s="51" t="str">
        <f>+VLOOKUP(E3,Participants!$A$1:$F$798,5,FALSE)</f>
        <v>M</v>
      </c>
      <c r="I3" s="51">
        <f>+VLOOKUP(E3,Participants!$A$1:$F$798,3,FALSE)</f>
        <v>6</v>
      </c>
      <c r="J3" s="51" t="str">
        <f>+VLOOKUP(E3,Participants!$A$1:$G$798,7,FALSE)</f>
        <v>JV BOYS</v>
      </c>
      <c r="K3" s="51">
        <f>K2+1</f>
        <v>2</v>
      </c>
      <c r="L3" s="51">
        <v>8</v>
      </c>
    </row>
    <row r="4" spans="1:27" ht="14.25" customHeight="1">
      <c r="A4" s="82" t="s">
        <v>717</v>
      </c>
      <c r="B4" s="50">
        <v>2</v>
      </c>
      <c r="C4" s="50" t="s">
        <v>1001</v>
      </c>
      <c r="D4" s="73"/>
      <c r="E4" s="71">
        <v>851</v>
      </c>
      <c r="F4" s="51" t="str">
        <f>+VLOOKUP(E4,Participants!$A$1:$F$798,2,FALSE)</f>
        <v>Andrew Deem</v>
      </c>
      <c r="G4" s="51" t="str">
        <f>+VLOOKUP(E4,Participants!$A$1:$F$798,4,FALSE)</f>
        <v>GRE</v>
      </c>
      <c r="H4" s="51" t="str">
        <f>+VLOOKUP(E4,Participants!$A$1:$F$798,5,FALSE)</f>
        <v>M</v>
      </c>
      <c r="I4" s="51">
        <f>+VLOOKUP(E4,Participants!$A$1:$F$798,3,FALSE)</f>
        <v>6</v>
      </c>
      <c r="J4" s="51" t="str">
        <f>+VLOOKUP(E4,Participants!$A$1:$G$798,7,FALSE)</f>
        <v>JV BOYS</v>
      </c>
      <c r="K4" s="51">
        <f t="shared" ref="K4:K14" si="0">K3+1</f>
        <v>3</v>
      </c>
      <c r="L4" s="51">
        <v>6</v>
      </c>
    </row>
    <row r="5" spans="1:27" ht="14.25" customHeight="1">
      <c r="A5" s="82" t="s">
        <v>717</v>
      </c>
      <c r="B5" s="50">
        <v>2</v>
      </c>
      <c r="C5" s="50" t="s">
        <v>1002</v>
      </c>
      <c r="D5" s="73"/>
      <c r="E5" s="71">
        <v>1348</v>
      </c>
      <c r="F5" s="51" t="str">
        <f>+VLOOKUP(E5,Participants!$A$1:$F$798,2,FALSE)</f>
        <v>Mason Moritz</v>
      </c>
      <c r="G5" s="51" t="str">
        <f>+VLOOKUP(E5,Participants!$A$1:$F$798,4,FALSE)</f>
        <v>BFS</v>
      </c>
      <c r="H5" s="51" t="str">
        <f>+VLOOKUP(E5,Participants!$A$1:$F$798,5,FALSE)</f>
        <v>M</v>
      </c>
      <c r="I5" s="51">
        <f>+VLOOKUP(E5,Participants!$A$1:$F$798,3,FALSE)</f>
        <v>5</v>
      </c>
      <c r="J5" s="51" t="str">
        <f>+VLOOKUP(E5,Participants!$A$1:$G$798,7,FALSE)</f>
        <v>JV BOYS</v>
      </c>
      <c r="K5" s="51">
        <f t="shared" si="0"/>
        <v>4</v>
      </c>
      <c r="L5" s="51">
        <v>5</v>
      </c>
    </row>
    <row r="6" spans="1:27" ht="14.25" customHeight="1">
      <c r="A6" s="82" t="s">
        <v>717</v>
      </c>
      <c r="B6" s="50">
        <v>2</v>
      </c>
      <c r="C6" s="50" t="s">
        <v>1003</v>
      </c>
      <c r="D6" s="73"/>
      <c r="E6" s="71">
        <v>238</v>
      </c>
      <c r="F6" s="51" t="str">
        <f>+VLOOKUP(E6,Participants!$A$1:$F$798,2,FALSE)</f>
        <v>Willie Mahoney</v>
      </c>
      <c r="G6" s="51" t="str">
        <f>+VLOOKUP(E6,Participants!$A$1:$F$798,4,FALSE)</f>
        <v>HCA</v>
      </c>
      <c r="H6" s="51" t="str">
        <f>+VLOOKUP(E6,Participants!$A$1:$F$798,5,FALSE)</f>
        <v>M</v>
      </c>
      <c r="I6" s="51">
        <f>+VLOOKUP(E6,Participants!$A$1:$F$798,3,FALSE)</f>
        <v>6</v>
      </c>
      <c r="J6" s="51" t="str">
        <f>+VLOOKUP(E6,Participants!$A$1:$G$798,7,FALSE)</f>
        <v>JV BOYS</v>
      </c>
      <c r="K6" s="51">
        <f t="shared" si="0"/>
        <v>5</v>
      </c>
      <c r="L6" s="51">
        <v>4</v>
      </c>
    </row>
    <row r="7" spans="1:27" ht="14.25" customHeight="1">
      <c r="A7" s="82" t="s">
        <v>717</v>
      </c>
      <c r="B7" s="50">
        <v>2</v>
      </c>
      <c r="C7" s="50" t="s">
        <v>1004</v>
      </c>
      <c r="D7" s="73"/>
      <c r="E7" s="71">
        <v>898</v>
      </c>
      <c r="F7" s="51" t="str">
        <f>+VLOOKUP(E7,Participants!$A$1:$F$798,2,FALSE)</f>
        <v>Nolan Meyer</v>
      </c>
      <c r="G7" s="51" t="str">
        <f>+VLOOKUP(E7,Participants!$A$1:$F$798,4,FALSE)</f>
        <v>AGS</v>
      </c>
      <c r="H7" s="51" t="str">
        <f>+VLOOKUP(E7,Participants!$A$1:$F$798,5,FALSE)</f>
        <v>M</v>
      </c>
      <c r="I7" s="51">
        <f>+VLOOKUP(E7,Participants!$A$1:$F$798,3,FALSE)</f>
        <v>6</v>
      </c>
      <c r="J7" s="51" t="str">
        <f>+VLOOKUP(E7,Participants!$A$1:$G$798,7,FALSE)</f>
        <v>JV BOYS</v>
      </c>
      <c r="K7" s="51">
        <f t="shared" si="0"/>
        <v>6</v>
      </c>
      <c r="L7" s="51">
        <v>3</v>
      </c>
    </row>
    <row r="8" spans="1:27" ht="14.25" customHeight="1">
      <c r="A8" s="82" t="s">
        <v>717</v>
      </c>
      <c r="B8" s="50">
        <v>2</v>
      </c>
      <c r="C8" s="50" t="s">
        <v>1005</v>
      </c>
      <c r="D8" s="73"/>
      <c r="E8" s="71">
        <v>1229</v>
      </c>
      <c r="F8" s="51" t="str">
        <f>+VLOOKUP(E8,Participants!$A$1:$F$798,2,FALSE)</f>
        <v>Max Predis</v>
      </c>
      <c r="G8" s="51" t="str">
        <f>+VLOOKUP(E8,Participants!$A$1:$F$798,4,FALSE)</f>
        <v>AAC</v>
      </c>
      <c r="H8" s="51" t="str">
        <f>+VLOOKUP(E8,Participants!$A$1:$F$798,5,FALSE)</f>
        <v>M</v>
      </c>
      <c r="I8" s="51">
        <f>+VLOOKUP(E8,Participants!$A$1:$F$798,3,FALSE)</f>
        <v>5</v>
      </c>
      <c r="J8" s="51" t="str">
        <f>+VLOOKUP(E8,Participants!$A$1:$G$798,7,FALSE)</f>
        <v>JV BOYS</v>
      </c>
      <c r="K8" s="51">
        <f t="shared" si="0"/>
        <v>7</v>
      </c>
      <c r="L8" s="51">
        <v>2</v>
      </c>
    </row>
    <row r="9" spans="1:27" ht="14.25" customHeight="1">
      <c r="A9" s="82" t="s">
        <v>717</v>
      </c>
      <c r="B9" s="50">
        <v>2</v>
      </c>
      <c r="C9" s="50" t="s">
        <v>1006</v>
      </c>
      <c r="D9" s="73"/>
      <c r="E9" s="71">
        <v>488</v>
      </c>
      <c r="F9" s="51" t="str">
        <f>+VLOOKUP(E9,Participants!$A$1:$F$798,2,FALSE)</f>
        <v>Thomas Edwards</v>
      </c>
      <c r="G9" s="51" t="str">
        <f>+VLOOKUP(E9,Participants!$A$1:$F$798,4,FALSE)</f>
        <v>BCS</v>
      </c>
      <c r="H9" s="51" t="str">
        <f>+VLOOKUP(E9,Participants!$A$1:$F$798,5,FALSE)</f>
        <v>M</v>
      </c>
      <c r="I9" s="51">
        <f>+VLOOKUP(E9,Participants!$A$1:$F$798,3,FALSE)</f>
        <v>6</v>
      </c>
      <c r="J9" s="51" t="str">
        <f>+VLOOKUP(E9,Participants!$A$1:$G$798,7,FALSE)</f>
        <v>JV BOYS</v>
      </c>
      <c r="K9" s="51">
        <f t="shared" si="0"/>
        <v>8</v>
      </c>
      <c r="L9" s="51">
        <v>1</v>
      </c>
    </row>
    <row r="10" spans="1:27" ht="14.25" customHeight="1">
      <c r="A10" s="82" t="s">
        <v>717</v>
      </c>
      <c r="B10" s="50">
        <v>2</v>
      </c>
      <c r="C10" s="50" t="s">
        <v>1007</v>
      </c>
      <c r="D10" s="73"/>
      <c r="E10" s="71">
        <v>733</v>
      </c>
      <c r="F10" s="51" t="str">
        <f>+VLOOKUP(E10,Participants!$A$1:$F$798,2,FALSE)</f>
        <v>Michael Scaltz</v>
      </c>
      <c r="G10" s="51" t="str">
        <f>+VLOOKUP(E10,Participants!$A$1:$F$798,4,FALSE)</f>
        <v>KIL</v>
      </c>
      <c r="H10" s="51" t="str">
        <f>+VLOOKUP(E10,Participants!$A$1:$F$798,5,FALSE)</f>
        <v>M</v>
      </c>
      <c r="I10" s="51">
        <f>+VLOOKUP(E10,Participants!$A$1:$F$798,3,FALSE)</f>
        <v>5</v>
      </c>
      <c r="J10" s="51" t="str">
        <f>+VLOOKUP(E10,Participants!$A$1:$G$798,7,FALSE)</f>
        <v>JV BOYS</v>
      </c>
      <c r="K10" s="51">
        <f t="shared" si="0"/>
        <v>9</v>
      </c>
      <c r="L10" s="51"/>
    </row>
    <row r="11" spans="1:27" ht="14.25" customHeight="1">
      <c r="A11" s="82" t="s">
        <v>717</v>
      </c>
      <c r="B11" s="50">
        <v>2</v>
      </c>
      <c r="C11" s="50" t="s">
        <v>1008</v>
      </c>
      <c r="D11" s="73"/>
      <c r="E11" s="71">
        <v>854</v>
      </c>
      <c r="F11" s="51" t="str">
        <f>+VLOOKUP(E11,Participants!$A$1:$F$798,2,FALSE)</f>
        <v>Dylan Sparacino</v>
      </c>
      <c r="G11" s="51" t="str">
        <f>+VLOOKUP(E11,Participants!$A$1:$F$798,4,FALSE)</f>
        <v>GRE</v>
      </c>
      <c r="H11" s="51" t="str">
        <f>+VLOOKUP(E11,Participants!$A$1:$F$798,5,FALSE)</f>
        <v>M</v>
      </c>
      <c r="I11" s="51">
        <f>+VLOOKUP(E11,Participants!$A$1:$F$798,3,FALSE)</f>
        <v>5</v>
      </c>
      <c r="J11" s="51" t="str">
        <f>+VLOOKUP(E11,Participants!$A$1:$G$798,7,FALSE)</f>
        <v>JV BOYS</v>
      </c>
      <c r="K11" s="51">
        <f t="shared" si="0"/>
        <v>10</v>
      </c>
      <c r="L11" s="51"/>
    </row>
    <row r="12" spans="1:27" ht="14.25" customHeight="1">
      <c r="A12" s="82" t="s">
        <v>717</v>
      </c>
      <c r="B12" s="50">
        <v>2</v>
      </c>
      <c r="C12" s="50" t="s">
        <v>1009</v>
      </c>
      <c r="D12" s="73"/>
      <c r="E12" s="71">
        <v>1351</v>
      </c>
      <c r="F12" s="51" t="str">
        <f>+VLOOKUP(E12,Participants!$A$1:$F$798,2,FALSE)</f>
        <v>Charlie Martin</v>
      </c>
      <c r="G12" s="51" t="str">
        <f>+VLOOKUP(E12,Participants!$A$1:$F$798,4,FALSE)</f>
        <v>BFS</v>
      </c>
      <c r="H12" s="51" t="str">
        <f>+VLOOKUP(E12,Participants!$A$1:$F$798,5,FALSE)</f>
        <v>M</v>
      </c>
      <c r="I12" s="51">
        <f>+VLOOKUP(E12,Participants!$A$1:$F$798,3,FALSE)</f>
        <v>5</v>
      </c>
      <c r="J12" s="51" t="str">
        <f>+VLOOKUP(E12,Participants!$A$1:$G$798,7,FALSE)</f>
        <v>JV BOYS</v>
      </c>
      <c r="K12" s="51">
        <f t="shared" si="0"/>
        <v>11</v>
      </c>
      <c r="L12" s="51"/>
    </row>
    <row r="13" spans="1:27" ht="14.25" customHeight="1">
      <c r="A13" s="82" t="s">
        <v>717</v>
      </c>
      <c r="B13" s="50">
        <v>2</v>
      </c>
      <c r="C13" s="50" t="s">
        <v>1010</v>
      </c>
      <c r="D13" s="73"/>
      <c r="E13" s="71">
        <v>1352</v>
      </c>
      <c r="F13" s="51" t="str">
        <f>+VLOOKUP(E13,Participants!$A$1:$F$798,2,FALSE)</f>
        <v>Parker Skrastins</v>
      </c>
      <c r="G13" s="51" t="str">
        <f>+VLOOKUP(E13,Participants!$A$1:$F$798,4,FALSE)</f>
        <v>BFS</v>
      </c>
      <c r="H13" s="51" t="str">
        <f>+VLOOKUP(E13,Participants!$A$1:$F$798,5,FALSE)</f>
        <v>M</v>
      </c>
      <c r="I13" s="51">
        <f>+VLOOKUP(E13,Participants!$A$1:$F$798,3,FALSE)</f>
        <v>5</v>
      </c>
      <c r="J13" s="51" t="str">
        <f>+VLOOKUP(E13,Participants!$A$1:$G$798,7,FALSE)</f>
        <v>JV BOYS</v>
      </c>
      <c r="K13" s="51">
        <f t="shared" si="0"/>
        <v>12</v>
      </c>
      <c r="L13" s="51"/>
    </row>
    <row r="14" spans="1:27" ht="14.25" customHeight="1">
      <c r="A14" s="82" t="s">
        <v>717</v>
      </c>
      <c r="B14" s="50">
        <v>2</v>
      </c>
      <c r="C14" s="50" t="s">
        <v>1011</v>
      </c>
      <c r="D14" s="73"/>
      <c r="E14" s="71">
        <v>751</v>
      </c>
      <c r="F14" s="51" t="str">
        <f>+VLOOKUP(E14,Participants!$A$1:$F$798,2,FALSE)</f>
        <v>Xavier Kush</v>
      </c>
      <c r="G14" s="51" t="str">
        <f>+VLOOKUP(E14,Participants!$A$1:$F$798,4,FALSE)</f>
        <v>KIL</v>
      </c>
      <c r="H14" s="51" t="str">
        <f>+VLOOKUP(E14,Participants!$A$1:$F$798,5,FALSE)</f>
        <v>M</v>
      </c>
      <c r="I14" s="51">
        <f>+VLOOKUP(E14,Participants!$A$1:$F$798,3,FALSE)</f>
        <v>5</v>
      </c>
      <c r="J14" s="51" t="str">
        <f>+VLOOKUP(E14,Participants!$A$1:$G$798,7,FALSE)</f>
        <v>JV BOYS</v>
      </c>
      <c r="K14" s="51">
        <f t="shared" si="0"/>
        <v>13</v>
      </c>
      <c r="L14" s="51"/>
    </row>
    <row r="15" spans="1:27" ht="14.25" customHeight="1">
      <c r="A15" s="82" t="s">
        <v>717</v>
      </c>
      <c r="B15" s="52">
        <v>1</v>
      </c>
      <c r="C15" s="52" t="s">
        <v>991</v>
      </c>
      <c r="D15" s="79"/>
      <c r="E15" s="77">
        <v>170</v>
      </c>
      <c r="F15" s="12" t="str">
        <f>+VLOOKUP(E15,Participants!$A$1:$F$798,2,FALSE)</f>
        <v>Ellie Green</v>
      </c>
      <c r="G15" s="12" t="str">
        <f>+VLOOKUP(E15,Participants!$A$1:$F$798,4,FALSE)</f>
        <v>NCA</v>
      </c>
      <c r="H15" s="12" t="str">
        <f>+VLOOKUP(E15,Participants!$A$1:$F$798,5,FALSE)</f>
        <v>F</v>
      </c>
      <c r="I15" s="12">
        <f>+VLOOKUP(E15,Participants!$A$1:$F$798,3,FALSE)</f>
        <v>5</v>
      </c>
      <c r="J15" s="12" t="str">
        <f>+VLOOKUP(E15,Participants!$A$1:$G$798,7,FALSE)</f>
        <v>JV GIRLS</v>
      </c>
      <c r="K15" s="12">
        <v>1</v>
      </c>
      <c r="L15" s="12">
        <v>10</v>
      </c>
    </row>
    <row r="16" spans="1:27" ht="14.25" customHeight="1">
      <c r="A16" s="82" t="s">
        <v>717</v>
      </c>
      <c r="B16" s="52">
        <v>1</v>
      </c>
      <c r="C16" s="52" t="s">
        <v>992</v>
      </c>
      <c r="D16" s="79"/>
      <c r="E16" s="77">
        <v>1366</v>
      </c>
      <c r="F16" s="12" t="str">
        <f>+VLOOKUP(E16,Participants!$A$1:$F$798,2,FALSE)</f>
        <v>Ella Schweikert</v>
      </c>
      <c r="G16" s="12" t="str">
        <f>+VLOOKUP(E16,Participants!$A$1:$F$798,4,FALSE)</f>
        <v>BFS</v>
      </c>
      <c r="H16" s="12" t="str">
        <f>+VLOOKUP(E16,Participants!$A$1:$F$798,5,FALSE)</f>
        <v>F</v>
      </c>
      <c r="I16" s="12">
        <f>+VLOOKUP(E16,Participants!$A$1:$F$798,3,FALSE)</f>
        <v>5</v>
      </c>
      <c r="J16" s="12" t="str">
        <f>+VLOOKUP(E16,Participants!$A$1:$G$798,7,FALSE)</f>
        <v>JV GIRLS</v>
      </c>
      <c r="K16" s="12">
        <v>2</v>
      </c>
      <c r="L16" s="12">
        <v>8</v>
      </c>
    </row>
    <row r="17" spans="1:12" ht="14.25" customHeight="1">
      <c r="A17" s="82" t="s">
        <v>717</v>
      </c>
      <c r="B17" s="52">
        <v>1</v>
      </c>
      <c r="C17" s="52" t="s">
        <v>993</v>
      </c>
      <c r="D17" s="79"/>
      <c r="E17" s="77">
        <v>1365</v>
      </c>
      <c r="F17" s="12" t="str">
        <f>+VLOOKUP(E17,Participants!$A$1:$F$798,2,FALSE)</f>
        <v>Lexie Miller</v>
      </c>
      <c r="G17" s="12" t="str">
        <f>+VLOOKUP(E17,Participants!$A$1:$F$798,4,FALSE)</f>
        <v>BFS</v>
      </c>
      <c r="H17" s="12" t="str">
        <f>+VLOOKUP(E17,Participants!$A$1:$F$798,5,FALSE)</f>
        <v>F</v>
      </c>
      <c r="I17" s="12">
        <f>+VLOOKUP(E17,Participants!$A$1:$F$798,3,FALSE)</f>
        <v>5</v>
      </c>
      <c r="J17" s="12" t="str">
        <f>+VLOOKUP(E17,Participants!$A$1:$G$798,7,FALSE)</f>
        <v>JV GIRLS</v>
      </c>
      <c r="K17" s="12">
        <v>3</v>
      </c>
      <c r="L17" s="12">
        <v>6</v>
      </c>
    </row>
    <row r="18" spans="1:12" ht="14.25" customHeight="1">
      <c r="A18" s="82" t="s">
        <v>717</v>
      </c>
      <c r="B18" s="52">
        <v>1</v>
      </c>
      <c r="C18" s="52" t="s">
        <v>994</v>
      </c>
      <c r="D18" s="79"/>
      <c r="E18" s="77">
        <v>746</v>
      </c>
      <c r="F18" s="12" t="str">
        <f>+VLOOKUP(E18,Participants!$A$1:$F$798,2,FALSE)</f>
        <v>Elle Degnan</v>
      </c>
      <c r="G18" s="12" t="str">
        <f>+VLOOKUP(E18,Participants!$A$1:$F$798,4,FALSE)</f>
        <v>KIL</v>
      </c>
      <c r="H18" s="12" t="str">
        <f>+VLOOKUP(E18,Participants!$A$1:$F$798,5,FALSE)</f>
        <v>F</v>
      </c>
      <c r="I18" s="12">
        <f>+VLOOKUP(E18,Participants!$A$1:$F$798,3,FALSE)</f>
        <v>6</v>
      </c>
      <c r="J18" s="12" t="str">
        <f>+VLOOKUP(E18,Participants!$A$1:$G$798,7,FALSE)</f>
        <v>JV GIRLS</v>
      </c>
      <c r="K18" s="12">
        <v>4</v>
      </c>
      <c r="L18" s="12">
        <v>5</v>
      </c>
    </row>
    <row r="19" spans="1:12" ht="14.25" customHeight="1">
      <c r="A19" s="82" t="s">
        <v>717</v>
      </c>
      <c r="B19" s="52">
        <v>1</v>
      </c>
      <c r="C19" s="52" t="s">
        <v>995</v>
      </c>
      <c r="D19" s="79"/>
      <c r="E19" s="77">
        <v>888</v>
      </c>
      <c r="F19" s="12" t="str">
        <f>+VLOOKUP(E19,Participants!$A$1:$F$798,2,FALSE)</f>
        <v>Heidi Surlow</v>
      </c>
      <c r="G19" s="12" t="str">
        <f>+VLOOKUP(E19,Participants!$A$1:$F$798,4,FALSE)</f>
        <v>AGS</v>
      </c>
      <c r="H19" s="12" t="str">
        <f>+VLOOKUP(E19,Participants!$A$1:$F$798,5,FALSE)</f>
        <v>F</v>
      </c>
      <c r="I19" s="12">
        <f>+VLOOKUP(E19,Participants!$A$1:$F$798,3,FALSE)</f>
        <v>5</v>
      </c>
      <c r="J19" s="12" t="str">
        <f>+VLOOKUP(E19,Participants!$A$1:$G$798,7,FALSE)</f>
        <v>JV GIRLS</v>
      </c>
      <c r="K19" s="12">
        <v>5</v>
      </c>
      <c r="L19" s="12">
        <v>4</v>
      </c>
    </row>
    <row r="20" spans="1:12" ht="14.25" customHeight="1">
      <c r="A20" s="82" t="s">
        <v>717</v>
      </c>
      <c r="B20" s="52">
        <v>1</v>
      </c>
      <c r="C20" s="52" t="s">
        <v>996</v>
      </c>
      <c r="D20" s="79"/>
      <c r="E20" s="77">
        <v>1384</v>
      </c>
      <c r="F20" s="12" t="str">
        <f>+VLOOKUP(E20,Participants!$A$1:$F$798,2,FALSE)</f>
        <v>Allison Kiley</v>
      </c>
      <c r="G20" s="12" t="str">
        <f>+VLOOKUP(E20,Participants!$A$1:$F$798,4,FALSE)</f>
        <v>BFS</v>
      </c>
      <c r="H20" s="12" t="str">
        <f>+VLOOKUP(E20,Participants!$A$1:$F$798,5,FALSE)</f>
        <v>F</v>
      </c>
      <c r="I20" s="12">
        <f>+VLOOKUP(E20,Participants!$A$1:$F$798,3,FALSE)</f>
        <v>6</v>
      </c>
      <c r="J20" s="12" t="str">
        <f>+VLOOKUP(E20,Participants!$A$1:$G$798,7,FALSE)</f>
        <v>JV GIRLS</v>
      </c>
      <c r="K20" s="12">
        <v>6</v>
      </c>
      <c r="L20" s="12">
        <v>3</v>
      </c>
    </row>
    <row r="21" spans="1:12" ht="14.25" customHeight="1">
      <c r="A21" s="82" t="s">
        <v>717</v>
      </c>
      <c r="B21" s="52">
        <v>1</v>
      </c>
      <c r="C21" s="52" t="s">
        <v>997</v>
      </c>
      <c r="D21" s="79"/>
      <c r="E21" s="71">
        <v>486</v>
      </c>
      <c r="F21" s="12" t="str">
        <f>+VLOOKUP(E21,Participants!$A$1:$F$798,2,FALSE)</f>
        <v>Megan Eicher</v>
      </c>
      <c r="G21" s="12" t="str">
        <f>+VLOOKUP(E21,Participants!$A$1:$F$798,4,FALSE)</f>
        <v>BCS</v>
      </c>
      <c r="H21" s="12" t="str">
        <f>+VLOOKUP(E21,Participants!$A$1:$F$798,5,FALSE)</f>
        <v>F</v>
      </c>
      <c r="I21" s="12">
        <f>+VLOOKUP(E21,Participants!$A$1:$F$798,3,FALSE)</f>
        <v>6</v>
      </c>
      <c r="J21" s="12" t="str">
        <f>+VLOOKUP(E21,Participants!$A$1:$G$798,7,FALSE)</f>
        <v>JV GIRLS</v>
      </c>
      <c r="K21" s="12">
        <v>7</v>
      </c>
      <c r="L21" s="12">
        <v>2</v>
      </c>
    </row>
    <row r="22" spans="1:12" ht="14.25" customHeight="1">
      <c r="A22" s="82" t="s">
        <v>717</v>
      </c>
      <c r="B22" s="52">
        <v>1</v>
      </c>
      <c r="C22" s="52" t="s">
        <v>998</v>
      </c>
      <c r="D22" s="79"/>
      <c r="E22" s="71">
        <v>1199</v>
      </c>
      <c r="F22" s="12" t="str">
        <f>+VLOOKUP(E22,Participants!$A$1:$F$798,2,FALSE)</f>
        <v>Lizzie Austin</v>
      </c>
      <c r="G22" s="12" t="str">
        <f>+VLOOKUP(E22,Participants!$A$1:$F$798,4,FALSE)</f>
        <v>AAC</v>
      </c>
      <c r="H22" s="12" t="str">
        <f>+VLOOKUP(E22,Participants!$A$1:$F$798,5,FALSE)</f>
        <v>F</v>
      </c>
      <c r="I22" s="12">
        <f>+VLOOKUP(E22,Participants!$A$1:$F$798,3,FALSE)</f>
        <v>6</v>
      </c>
      <c r="J22" s="12" t="str">
        <f>+VLOOKUP(E22,Participants!$A$1:$G$798,7,FALSE)</f>
        <v>JV GIRLS</v>
      </c>
      <c r="K22" s="12">
        <v>8</v>
      </c>
      <c r="L22" s="12">
        <v>1</v>
      </c>
    </row>
    <row r="23" spans="1:12" ht="14.25" customHeight="1">
      <c r="A23" s="82" t="s">
        <v>717</v>
      </c>
      <c r="B23" s="50">
        <v>4</v>
      </c>
      <c r="C23" s="50" t="s">
        <v>1028</v>
      </c>
      <c r="D23" s="73"/>
      <c r="E23" s="71">
        <v>493</v>
      </c>
      <c r="F23" s="51" t="str">
        <f>+VLOOKUP(E23,Participants!$A$1:$F$798,2,FALSE)</f>
        <v>Brendan Eicher</v>
      </c>
      <c r="G23" s="51" t="str">
        <f>+VLOOKUP(E23,Participants!$A$1:$F$798,4,FALSE)</f>
        <v>BCS</v>
      </c>
      <c r="H23" s="51" t="str">
        <f>+VLOOKUP(E23,Participants!$A$1:$F$798,5,FALSE)</f>
        <v>M</v>
      </c>
      <c r="I23" s="51">
        <f>+VLOOKUP(E23,Participants!$A$1:$F$798,3,FALSE)</f>
        <v>8</v>
      </c>
      <c r="J23" s="51" t="str">
        <f>+VLOOKUP(E23,Participants!$A$1:$G$798,7,FALSE)</f>
        <v>VARSITY BOYS</v>
      </c>
      <c r="K23" s="51">
        <v>1</v>
      </c>
      <c r="L23" s="51">
        <v>10</v>
      </c>
    </row>
    <row r="24" spans="1:12" ht="14.25" customHeight="1">
      <c r="A24" s="82" t="s">
        <v>717</v>
      </c>
      <c r="B24" s="50">
        <v>4</v>
      </c>
      <c r="C24" s="50" t="s">
        <v>956</v>
      </c>
      <c r="D24" s="73"/>
      <c r="E24" s="71">
        <v>1390</v>
      </c>
      <c r="F24" s="51" t="str">
        <f>+VLOOKUP(E24,Participants!$A$1:$F$798,2,FALSE)</f>
        <v>Victor Wagner</v>
      </c>
      <c r="G24" s="51" t="str">
        <f>+VLOOKUP(E24,Participants!$A$1:$F$798,4,FALSE)</f>
        <v>BFS</v>
      </c>
      <c r="H24" s="51" t="str">
        <f>+VLOOKUP(E24,Participants!$A$1:$F$798,5,FALSE)</f>
        <v>M</v>
      </c>
      <c r="I24" s="51">
        <f>+VLOOKUP(E24,Participants!$A$1:$F$798,3,FALSE)</f>
        <v>8</v>
      </c>
      <c r="J24" s="51" t="str">
        <f>+VLOOKUP(E24,Participants!$A$1:$G$798,7,FALSE)</f>
        <v>VARSITY BOYS</v>
      </c>
      <c r="K24" s="51">
        <f>K23+1</f>
        <v>2</v>
      </c>
      <c r="L24" s="51">
        <v>8</v>
      </c>
    </row>
    <row r="25" spans="1:12" ht="14.25" customHeight="1">
      <c r="A25" s="82" t="s">
        <v>717</v>
      </c>
      <c r="B25" s="50">
        <v>4</v>
      </c>
      <c r="C25" s="50" t="s">
        <v>1029</v>
      </c>
      <c r="D25" s="73"/>
      <c r="E25" s="71">
        <v>967</v>
      </c>
      <c r="F25" s="51" t="str">
        <f>+VLOOKUP(E25,Participants!$A$1:$F$798,2,FALSE)</f>
        <v>Tunno Nathaniel</v>
      </c>
      <c r="G25" s="51" t="str">
        <f>+VLOOKUP(E25,Participants!$A$1:$F$798,4,FALSE)</f>
        <v>CDT</v>
      </c>
      <c r="H25" s="51" t="str">
        <f>+VLOOKUP(E25,Participants!$A$1:$F$798,5,FALSE)</f>
        <v>M</v>
      </c>
      <c r="I25" s="51">
        <f>+VLOOKUP(E25,Participants!$A$1:$F$798,3,FALSE)</f>
        <v>8</v>
      </c>
      <c r="J25" s="51" t="str">
        <f>+VLOOKUP(E25,Participants!$A$1:$G$798,7,FALSE)</f>
        <v>VARSITY BOYS</v>
      </c>
      <c r="K25" s="51">
        <f t="shared" ref="K25:K31" si="1">K24+1</f>
        <v>3</v>
      </c>
      <c r="L25" s="51">
        <v>6</v>
      </c>
    </row>
    <row r="26" spans="1:12" ht="14.25" customHeight="1">
      <c r="A26" s="82" t="s">
        <v>717</v>
      </c>
      <c r="B26" s="50">
        <v>4</v>
      </c>
      <c r="C26" s="50" t="s">
        <v>1030</v>
      </c>
      <c r="D26" s="73"/>
      <c r="E26" s="71">
        <v>1392</v>
      </c>
      <c r="F26" s="51" t="str">
        <f>+VLOOKUP(E26,Participants!$A$1:$F$798,2,FALSE)</f>
        <v>Erik Lindenfelser</v>
      </c>
      <c r="G26" s="51" t="str">
        <f>+VLOOKUP(E26,Participants!$A$1:$F$798,4,FALSE)</f>
        <v>BFS</v>
      </c>
      <c r="H26" s="51" t="str">
        <f>+VLOOKUP(E26,Participants!$A$1:$F$798,5,FALSE)</f>
        <v>M</v>
      </c>
      <c r="I26" s="51">
        <f>+VLOOKUP(E26,Participants!$A$1:$F$798,3,FALSE)</f>
        <v>8</v>
      </c>
      <c r="J26" s="51" t="str">
        <f>+VLOOKUP(E26,Participants!$A$1:$G$798,7,FALSE)</f>
        <v>VARSITY BOYS</v>
      </c>
      <c r="K26" s="51">
        <f t="shared" si="1"/>
        <v>4</v>
      </c>
      <c r="L26" s="51">
        <v>5</v>
      </c>
    </row>
    <row r="27" spans="1:12" ht="14.25" customHeight="1">
      <c r="A27" s="82" t="s">
        <v>717</v>
      </c>
      <c r="B27" s="50">
        <v>4</v>
      </c>
      <c r="C27" s="50" t="s">
        <v>1031</v>
      </c>
      <c r="D27" s="73"/>
      <c r="E27" s="71">
        <v>1387</v>
      </c>
      <c r="F27" s="51" t="str">
        <f>+VLOOKUP(E27,Participants!$A$1:$F$798,2,FALSE)</f>
        <v>Rylan Greene</v>
      </c>
      <c r="G27" s="51" t="str">
        <f>+VLOOKUP(E27,Participants!$A$1:$F$798,4,FALSE)</f>
        <v>BFS</v>
      </c>
      <c r="H27" s="51" t="str">
        <f>+VLOOKUP(E27,Participants!$A$1:$F$798,5,FALSE)</f>
        <v>M</v>
      </c>
      <c r="I27" s="51">
        <f>+VLOOKUP(E27,Participants!$A$1:$F$798,3,FALSE)</f>
        <v>7</v>
      </c>
      <c r="J27" s="51" t="str">
        <f>+VLOOKUP(E27,Participants!$A$1:$G$798,7,FALSE)</f>
        <v>VARSITY BOYS</v>
      </c>
      <c r="K27" s="51">
        <f t="shared" si="1"/>
        <v>5</v>
      </c>
      <c r="L27" s="51">
        <v>4</v>
      </c>
    </row>
    <row r="28" spans="1:12" ht="14.25" customHeight="1">
      <c r="A28" s="82" t="s">
        <v>717</v>
      </c>
      <c r="B28" s="50">
        <v>4</v>
      </c>
      <c r="C28" s="50" t="s">
        <v>1032</v>
      </c>
      <c r="D28" s="73"/>
      <c r="E28" s="71">
        <v>679</v>
      </c>
      <c r="F28" s="51" t="str">
        <f>+VLOOKUP(E28,Participants!$A$1:$F$798,2,FALSE)</f>
        <v>Gavin Bartus</v>
      </c>
      <c r="G28" s="51" t="str">
        <f>+VLOOKUP(E28,Participants!$A$1:$F$798,4,FALSE)</f>
        <v>KIL</v>
      </c>
      <c r="H28" s="51" t="str">
        <f>+VLOOKUP(E28,Participants!$A$1:$F$798,5,FALSE)</f>
        <v>M</v>
      </c>
      <c r="I28" s="51">
        <f>+VLOOKUP(E28,Participants!$A$1:$F$798,3,FALSE)</f>
        <v>7</v>
      </c>
      <c r="J28" s="51" t="str">
        <f>+VLOOKUP(E28,Participants!$A$1:$G$798,7,FALSE)</f>
        <v>VARSITY BOYS</v>
      </c>
      <c r="K28" s="51">
        <f t="shared" si="1"/>
        <v>6</v>
      </c>
      <c r="L28" s="51">
        <v>3</v>
      </c>
    </row>
    <row r="29" spans="1:12" ht="14.25" customHeight="1">
      <c r="A29" s="82" t="s">
        <v>717</v>
      </c>
      <c r="B29" s="50">
        <v>4</v>
      </c>
      <c r="C29" s="50" t="s">
        <v>1033</v>
      </c>
      <c r="D29" s="73"/>
      <c r="E29" s="71">
        <v>1391</v>
      </c>
      <c r="F29" s="51" t="str">
        <f>+VLOOKUP(E29,Participants!$A$1:$F$798,2,FALSE)</f>
        <v>Austin Arendosh</v>
      </c>
      <c r="G29" s="51" t="str">
        <f>+VLOOKUP(E29,Participants!$A$1:$F$798,4,FALSE)</f>
        <v>BFS</v>
      </c>
      <c r="H29" s="51" t="str">
        <f>+VLOOKUP(E29,Participants!$A$1:$F$798,5,FALSE)</f>
        <v>M</v>
      </c>
      <c r="I29" s="51">
        <f>+VLOOKUP(E29,Participants!$A$1:$F$798,3,FALSE)</f>
        <v>8</v>
      </c>
      <c r="J29" s="51" t="str">
        <f>+VLOOKUP(E29,Participants!$A$1:$G$798,7,FALSE)</f>
        <v>VARSITY BOYS</v>
      </c>
      <c r="K29" s="51">
        <f t="shared" si="1"/>
        <v>7</v>
      </c>
      <c r="L29" s="51">
        <v>2</v>
      </c>
    </row>
    <row r="30" spans="1:12" ht="14.25" customHeight="1">
      <c r="A30" s="82" t="s">
        <v>717</v>
      </c>
      <c r="B30" s="50">
        <v>4</v>
      </c>
      <c r="C30" s="50" t="s">
        <v>1034</v>
      </c>
      <c r="D30" s="73"/>
      <c r="E30" s="71">
        <v>689</v>
      </c>
      <c r="F30" s="51" t="str">
        <f>+VLOOKUP(E30,Participants!$A$1:$F$798,2,FALSE)</f>
        <v>Jackson Lindauer</v>
      </c>
      <c r="G30" s="51" t="str">
        <f>+VLOOKUP(E30,Participants!$A$1:$F$798,4,FALSE)</f>
        <v>KIL</v>
      </c>
      <c r="H30" s="51" t="str">
        <f>+VLOOKUP(E30,Participants!$A$1:$F$798,5,FALSE)</f>
        <v>M</v>
      </c>
      <c r="I30" s="51">
        <f>+VLOOKUP(E30,Participants!$A$1:$F$798,3,FALSE)</f>
        <v>8</v>
      </c>
      <c r="J30" s="51" t="str">
        <f>+VLOOKUP(E30,Participants!$A$1:$G$798,7,FALSE)</f>
        <v>VARSITY BOYS</v>
      </c>
      <c r="K30" s="51">
        <f t="shared" si="1"/>
        <v>8</v>
      </c>
      <c r="L30" s="51">
        <v>1</v>
      </c>
    </row>
    <row r="31" spans="1:12" ht="14.25" customHeight="1">
      <c r="A31" s="82" t="s">
        <v>717</v>
      </c>
      <c r="B31" s="50">
        <v>4</v>
      </c>
      <c r="C31" s="50" t="s">
        <v>1035</v>
      </c>
      <c r="D31" s="73"/>
      <c r="E31" s="71">
        <v>694</v>
      </c>
      <c r="F31" s="51" t="str">
        <f>+VLOOKUP(E31,Participants!$A$1:$F$798,2,FALSE)</f>
        <v>Luke Harper</v>
      </c>
      <c r="G31" s="51" t="str">
        <f>+VLOOKUP(E31,Participants!$A$1:$F$798,4,FALSE)</f>
        <v>KIL</v>
      </c>
      <c r="H31" s="51" t="str">
        <f>+VLOOKUP(E31,Participants!$A$1:$F$798,5,FALSE)</f>
        <v>M</v>
      </c>
      <c r="I31" s="51">
        <f>+VLOOKUP(E31,Participants!$A$1:$F$798,3,FALSE)</f>
        <v>7</v>
      </c>
      <c r="J31" s="51" t="str">
        <f>+VLOOKUP(E31,Participants!$A$1:$G$798,7,FALSE)</f>
        <v>VARSITY BOYS</v>
      </c>
      <c r="K31" s="51">
        <f t="shared" si="1"/>
        <v>9</v>
      </c>
      <c r="L31" s="51"/>
    </row>
    <row r="32" spans="1:12" ht="14.25" customHeight="1">
      <c r="A32" s="82" t="s">
        <v>717</v>
      </c>
      <c r="B32" s="52">
        <v>3</v>
      </c>
      <c r="C32" s="52" t="s">
        <v>1012</v>
      </c>
      <c r="D32" s="79"/>
      <c r="E32" s="77">
        <v>1400</v>
      </c>
      <c r="F32" s="12" t="str">
        <f>+VLOOKUP(E32,Participants!$A$1:$F$798,2,FALSE)</f>
        <v>Caroline Sell</v>
      </c>
      <c r="G32" s="12" t="str">
        <f>+VLOOKUP(E32,Participants!$A$1:$F$798,4,FALSE)</f>
        <v>BFS</v>
      </c>
      <c r="H32" s="12" t="str">
        <f>+VLOOKUP(E32,Participants!$A$1:$F$798,5,FALSE)</f>
        <v>F</v>
      </c>
      <c r="I32" s="12">
        <f>+VLOOKUP(E32,Participants!$A$1:$F$798,3,FALSE)</f>
        <v>7</v>
      </c>
      <c r="J32" s="12" t="str">
        <f>+VLOOKUP(E32,Participants!$A$1:$G$798,7,FALSE)</f>
        <v>VARSITY GIRLS</v>
      </c>
      <c r="K32" s="12">
        <v>1</v>
      </c>
      <c r="L32" s="12">
        <v>10</v>
      </c>
    </row>
    <row r="33" spans="1:12" ht="14.25" customHeight="1">
      <c r="A33" s="82" t="s">
        <v>717</v>
      </c>
      <c r="B33" s="52">
        <v>3</v>
      </c>
      <c r="C33" s="52" t="s">
        <v>1013</v>
      </c>
      <c r="D33" s="79"/>
      <c r="E33" s="77">
        <v>650</v>
      </c>
      <c r="F33" s="12" t="str">
        <f>+VLOOKUP(E33,Participants!$A$1:$F$798,2,FALSE)</f>
        <v>Eva Fardo</v>
      </c>
      <c r="G33" s="12" t="str">
        <f>+VLOOKUP(E33,Participants!$A$1:$F$798,4,FALSE)</f>
        <v>SJS</v>
      </c>
      <c r="H33" s="12" t="str">
        <f>+VLOOKUP(E33,Participants!$A$1:$F$798,5,FALSE)</f>
        <v>F</v>
      </c>
      <c r="I33" s="12">
        <f>+VLOOKUP(E33,Participants!$A$1:$F$798,3,FALSE)</f>
        <v>8</v>
      </c>
      <c r="J33" s="12" t="str">
        <f>+VLOOKUP(E33,Participants!$A$1:$G$798,7,FALSE)</f>
        <v>VARSITY GIRLS</v>
      </c>
      <c r="K33" s="12">
        <f>K32+1</f>
        <v>2</v>
      </c>
      <c r="L33" s="12">
        <v>8</v>
      </c>
    </row>
    <row r="34" spans="1:12" ht="14.25" customHeight="1">
      <c r="A34" s="82" t="s">
        <v>717</v>
      </c>
      <c r="B34" s="52">
        <v>3</v>
      </c>
      <c r="C34" s="52" t="s">
        <v>1014</v>
      </c>
      <c r="D34" s="79"/>
      <c r="E34" s="77">
        <v>695</v>
      </c>
      <c r="F34" s="12" t="str">
        <f>+VLOOKUP(E34,Participants!$A$1:$F$798,2,FALSE)</f>
        <v>Gracie Plastino</v>
      </c>
      <c r="G34" s="12" t="str">
        <f>+VLOOKUP(E34,Participants!$A$1:$F$798,4,FALSE)</f>
        <v>KIL</v>
      </c>
      <c r="H34" s="12" t="str">
        <f>+VLOOKUP(E34,Participants!$A$1:$F$798,5,FALSE)</f>
        <v>F</v>
      </c>
      <c r="I34" s="12">
        <f>+VLOOKUP(E34,Participants!$A$1:$F$798,3,FALSE)</f>
        <v>8</v>
      </c>
      <c r="J34" s="12" t="str">
        <f>+VLOOKUP(E34,Participants!$A$1:$G$798,7,FALSE)</f>
        <v>VARSITY GIRLS</v>
      </c>
      <c r="K34" s="12">
        <f t="shared" ref="K34:K47" si="2">K33+1</f>
        <v>3</v>
      </c>
      <c r="L34" s="12">
        <v>6</v>
      </c>
    </row>
    <row r="35" spans="1:12" ht="14.25" customHeight="1">
      <c r="A35" s="82" t="s">
        <v>717</v>
      </c>
      <c r="B35" s="52">
        <v>3</v>
      </c>
      <c r="C35" s="52" t="s">
        <v>1015</v>
      </c>
      <c r="D35" s="79"/>
      <c r="E35" s="77">
        <v>677</v>
      </c>
      <c r="F35" s="12" t="str">
        <f>+VLOOKUP(E35,Participants!$A$1:$F$798,2,FALSE)</f>
        <v>Mia O'Donnell</v>
      </c>
      <c r="G35" s="12" t="str">
        <f>+VLOOKUP(E35,Participants!$A$1:$F$798,4,FALSE)</f>
        <v>KIL</v>
      </c>
      <c r="H35" s="12" t="str">
        <f>+VLOOKUP(E35,Participants!$A$1:$F$798,5,FALSE)</f>
        <v>F</v>
      </c>
      <c r="I35" s="12">
        <f>+VLOOKUP(E35,Participants!$A$1:$F$798,3,FALSE)</f>
        <v>7</v>
      </c>
      <c r="J35" s="12" t="str">
        <f>+VLOOKUP(E35,Participants!$A$1:$G$798,7,FALSE)</f>
        <v>VARSITY GIRLS</v>
      </c>
      <c r="K35" s="12">
        <f t="shared" si="2"/>
        <v>4</v>
      </c>
      <c r="L35" s="12">
        <v>5</v>
      </c>
    </row>
    <row r="36" spans="1:12" ht="14.25" customHeight="1">
      <c r="A36" s="82" t="s">
        <v>717</v>
      </c>
      <c r="B36" s="52">
        <v>3</v>
      </c>
      <c r="C36" s="52" t="s">
        <v>1016</v>
      </c>
      <c r="D36" s="79"/>
      <c r="E36" s="77">
        <v>683</v>
      </c>
      <c r="F36" s="12" t="str">
        <f>+VLOOKUP(E36,Participants!$A$1:$F$798,2,FALSE)</f>
        <v>Erin Burke</v>
      </c>
      <c r="G36" s="12" t="str">
        <f>+VLOOKUP(E36,Participants!$A$1:$F$798,4,FALSE)</f>
        <v>KIL</v>
      </c>
      <c r="H36" s="12" t="str">
        <f>+VLOOKUP(E36,Participants!$A$1:$F$798,5,FALSE)</f>
        <v>F</v>
      </c>
      <c r="I36" s="12">
        <f>+VLOOKUP(E36,Participants!$A$1:$F$798,3,FALSE)</f>
        <v>7</v>
      </c>
      <c r="J36" s="12" t="str">
        <f>+VLOOKUP(E36,Participants!$A$1:$G$798,7,FALSE)</f>
        <v>VARSITY GIRLS</v>
      </c>
      <c r="K36" s="12">
        <f t="shared" si="2"/>
        <v>5</v>
      </c>
      <c r="L36" s="12">
        <v>4</v>
      </c>
    </row>
    <row r="37" spans="1:12" ht="14.25" customHeight="1">
      <c r="A37" s="82" t="s">
        <v>717</v>
      </c>
      <c r="B37" s="52">
        <v>3</v>
      </c>
      <c r="C37" s="52" t="s">
        <v>1017</v>
      </c>
      <c r="D37" s="79"/>
      <c r="E37" s="77">
        <v>647</v>
      </c>
      <c r="F37" s="12" t="str">
        <f>+VLOOKUP(E37,Participants!$A$1:$F$798,2,FALSE)</f>
        <v>Maggie Killian</v>
      </c>
      <c r="G37" s="12" t="str">
        <f>+VLOOKUP(E37,Participants!$A$1:$F$798,4,FALSE)</f>
        <v>SJS</v>
      </c>
      <c r="H37" s="12" t="str">
        <f>+VLOOKUP(E37,Participants!$A$1:$F$798,5,FALSE)</f>
        <v>F</v>
      </c>
      <c r="I37" s="12">
        <f>+VLOOKUP(E37,Participants!$A$1:$F$798,3,FALSE)</f>
        <v>7</v>
      </c>
      <c r="J37" s="12" t="str">
        <f>+VLOOKUP(E37,Participants!$A$1:$G$798,7,FALSE)</f>
        <v>VARSITY GIRLS</v>
      </c>
      <c r="K37" s="12">
        <f t="shared" si="2"/>
        <v>6</v>
      </c>
      <c r="L37" s="12">
        <v>3</v>
      </c>
    </row>
    <row r="38" spans="1:12" ht="14.25" customHeight="1">
      <c r="A38" s="82" t="s">
        <v>717</v>
      </c>
      <c r="B38" s="52">
        <v>3</v>
      </c>
      <c r="C38" s="52" t="s">
        <v>1018</v>
      </c>
      <c r="D38" s="79"/>
      <c r="E38" s="77">
        <v>652</v>
      </c>
      <c r="F38" s="12" t="str">
        <f>+VLOOKUP(E38,Participants!$A$1:$F$798,2,FALSE)</f>
        <v>Mira Mosca</v>
      </c>
      <c r="G38" s="12" t="str">
        <f>+VLOOKUP(E38,Participants!$A$1:$F$798,4,FALSE)</f>
        <v>SJS</v>
      </c>
      <c r="H38" s="12" t="str">
        <f>+VLOOKUP(E38,Participants!$A$1:$F$798,5,FALSE)</f>
        <v>F</v>
      </c>
      <c r="I38" s="12">
        <f>+VLOOKUP(E38,Participants!$A$1:$F$798,3,FALSE)</f>
        <v>8</v>
      </c>
      <c r="J38" s="12" t="str">
        <f>+VLOOKUP(E38,Participants!$A$1:$G$798,7,FALSE)</f>
        <v>VARSITY GIRLS</v>
      </c>
      <c r="K38" s="12">
        <f t="shared" si="2"/>
        <v>7</v>
      </c>
      <c r="L38" s="12">
        <v>2</v>
      </c>
    </row>
    <row r="39" spans="1:12" ht="14.25" customHeight="1">
      <c r="A39" s="82" t="s">
        <v>717</v>
      </c>
      <c r="B39" s="52">
        <v>3</v>
      </c>
      <c r="C39" s="52" t="s">
        <v>1019</v>
      </c>
      <c r="D39" s="79"/>
      <c r="E39" s="77">
        <v>865</v>
      </c>
      <c r="F39" s="12" t="str">
        <f>+VLOOKUP(E39,Participants!$A$1:$F$798,2,FALSE)</f>
        <v>Lindsay Bressler</v>
      </c>
      <c r="G39" s="12" t="str">
        <f>+VLOOKUP(E39,Participants!$A$1:$F$798,4,FALSE)</f>
        <v>AGS</v>
      </c>
      <c r="H39" s="12" t="str">
        <f>+VLOOKUP(E39,Participants!$A$1:$F$798,5,FALSE)</f>
        <v>F</v>
      </c>
      <c r="I39" s="12">
        <f>+VLOOKUP(E39,Participants!$A$1:$F$798,3,FALSE)</f>
        <v>8</v>
      </c>
      <c r="J39" s="12" t="str">
        <f>+VLOOKUP(E39,Participants!$A$1:$G$798,7,FALSE)</f>
        <v>VARSITY GIRLS</v>
      </c>
      <c r="K39" s="12">
        <f t="shared" si="2"/>
        <v>8</v>
      </c>
      <c r="L39" s="12">
        <v>1</v>
      </c>
    </row>
    <row r="40" spans="1:12" ht="14.25" customHeight="1">
      <c r="A40" s="82" t="s">
        <v>717</v>
      </c>
      <c r="B40" s="52">
        <v>3</v>
      </c>
      <c r="C40" s="52" t="s">
        <v>1020</v>
      </c>
      <c r="D40" s="79"/>
      <c r="E40" s="77">
        <v>1410</v>
      </c>
      <c r="F40" s="12" t="str">
        <f>+VLOOKUP(E40,Participants!$A$1:$F$798,2,FALSE)</f>
        <v>Evelyn Marche</v>
      </c>
      <c r="G40" s="12" t="str">
        <f>+VLOOKUP(E40,Participants!$A$1:$F$798,4,FALSE)</f>
        <v>BFS</v>
      </c>
      <c r="H40" s="12" t="str">
        <f>+VLOOKUP(E40,Participants!$A$1:$F$798,5,FALSE)</f>
        <v>F</v>
      </c>
      <c r="I40" s="12">
        <f>+VLOOKUP(E40,Participants!$A$1:$F$798,3,FALSE)</f>
        <v>7</v>
      </c>
      <c r="J40" s="12" t="str">
        <f>+VLOOKUP(E40,Participants!$A$1:$G$798,7,FALSE)</f>
        <v>VARSITY GIRLS</v>
      </c>
      <c r="K40" s="12">
        <f t="shared" si="2"/>
        <v>9</v>
      </c>
      <c r="L40" s="12"/>
    </row>
    <row r="41" spans="1:12" ht="14.25" customHeight="1">
      <c r="A41" s="82" t="s">
        <v>717</v>
      </c>
      <c r="B41" s="52">
        <v>3</v>
      </c>
      <c r="C41" s="52" t="s">
        <v>1021</v>
      </c>
      <c r="D41" s="79"/>
      <c r="E41" s="77">
        <v>701</v>
      </c>
      <c r="F41" s="12" t="str">
        <f>+VLOOKUP(E41,Participants!$A$1:$F$798,2,FALSE)</f>
        <v>Natalie Morris</v>
      </c>
      <c r="G41" s="12" t="str">
        <f>+VLOOKUP(E41,Participants!$A$1:$F$798,4,FALSE)</f>
        <v>KIL</v>
      </c>
      <c r="H41" s="12" t="str">
        <f>+VLOOKUP(E41,Participants!$A$1:$F$798,5,FALSE)</f>
        <v>F</v>
      </c>
      <c r="I41" s="12">
        <f>+VLOOKUP(E41,Participants!$A$1:$F$798,3,FALSE)</f>
        <v>8</v>
      </c>
      <c r="J41" s="12" t="str">
        <f>+VLOOKUP(E41,Participants!$A$1:$G$798,7,FALSE)</f>
        <v>VARSITY GIRLS</v>
      </c>
      <c r="K41" s="12">
        <f t="shared" si="2"/>
        <v>10</v>
      </c>
      <c r="L41" s="12"/>
    </row>
    <row r="42" spans="1:12" ht="14.25" customHeight="1">
      <c r="A42" s="82" t="s">
        <v>717</v>
      </c>
      <c r="B42" s="52">
        <v>3</v>
      </c>
      <c r="C42" s="52" t="s">
        <v>1022</v>
      </c>
      <c r="D42" s="79"/>
      <c r="E42" s="77">
        <v>1440</v>
      </c>
      <c r="F42" s="12" t="str">
        <f>+VLOOKUP(E42,Participants!$A$1:$F$798,2,FALSE)</f>
        <v>Charlotte Liller</v>
      </c>
      <c r="G42" s="12" t="str">
        <f>+VLOOKUP(E42,Participants!$A$1:$F$798,4,FALSE)</f>
        <v>SSPP</v>
      </c>
      <c r="H42" s="12" t="str">
        <f>+VLOOKUP(E42,Participants!$A$1:$F$798,5,FALSE)</f>
        <v>F</v>
      </c>
      <c r="I42" s="12">
        <f>+VLOOKUP(E42,Participants!$A$1:$F$798,3,FALSE)</f>
        <v>8</v>
      </c>
      <c r="J42" s="12" t="str">
        <f>+VLOOKUP(E42,Participants!$A$1:$G$798,7,FALSE)</f>
        <v>VARSITY GIRLS</v>
      </c>
      <c r="K42" s="12">
        <f t="shared" si="2"/>
        <v>11</v>
      </c>
      <c r="L42" s="12"/>
    </row>
    <row r="43" spans="1:12" ht="14.25" customHeight="1">
      <c r="A43" s="82" t="s">
        <v>717</v>
      </c>
      <c r="B43" s="52">
        <v>3</v>
      </c>
      <c r="C43" s="52" t="s">
        <v>1023</v>
      </c>
      <c r="D43" s="79"/>
      <c r="E43" s="77">
        <v>1200</v>
      </c>
      <c r="F43" s="12" t="str">
        <f>+VLOOKUP(E43,Participants!$A$1:$F$798,2,FALSE)</f>
        <v>Tess Austin</v>
      </c>
      <c r="G43" s="12" t="str">
        <f>+VLOOKUP(E43,Participants!$A$1:$F$798,4,FALSE)</f>
        <v>AAC</v>
      </c>
      <c r="H43" s="12" t="str">
        <f>+VLOOKUP(E43,Participants!$A$1:$F$798,5,FALSE)</f>
        <v>F</v>
      </c>
      <c r="I43" s="12">
        <f>+VLOOKUP(E43,Participants!$A$1:$F$798,3,FALSE)</f>
        <v>8</v>
      </c>
      <c r="J43" s="12" t="str">
        <f>+VLOOKUP(E43,Participants!$A$1:$G$798,7,FALSE)</f>
        <v>VARSITY GIRLS</v>
      </c>
      <c r="K43" s="12">
        <f t="shared" si="2"/>
        <v>12</v>
      </c>
      <c r="L43" s="12"/>
    </row>
    <row r="44" spans="1:12" ht="14.25" customHeight="1">
      <c r="A44" s="82" t="s">
        <v>717</v>
      </c>
      <c r="B44" s="52">
        <v>3</v>
      </c>
      <c r="C44" s="52" t="s">
        <v>1024</v>
      </c>
      <c r="D44" s="79"/>
      <c r="E44" s="77">
        <v>696</v>
      </c>
      <c r="F44" s="12" t="str">
        <f>+VLOOKUP(E44,Participants!$A$1:$F$798,2,FALSE)</f>
        <v>Grace Chrobak</v>
      </c>
      <c r="G44" s="12" t="str">
        <f>+VLOOKUP(E44,Participants!$A$1:$F$798,4,FALSE)</f>
        <v>KIL</v>
      </c>
      <c r="H44" s="12" t="str">
        <f>+VLOOKUP(E44,Participants!$A$1:$F$798,5,FALSE)</f>
        <v>F</v>
      </c>
      <c r="I44" s="12">
        <f>+VLOOKUP(E44,Participants!$A$1:$F$798,3,FALSE)</f>
        <v>8</v>
      </c>
      <c r="J44" s="12" t="str">
        <f>+VLOOKUP(E44,Participants!$A$1:$G$798,7,FALSE)</f>
        <v>VARSITY GIRLS</v>
      </c>
      <c r="K44" s="12">
        <f t="shared" si="2"/>
        <v>13</v>
      </c>
      <c r="L44" s="12"/>
    </row>
    <row r="45" spans="1:12" ht="14.25" customHeight="1">
      <c r="A45" s="82" t="s">
        <v>717</v>
      </c>
      <c r="B45" s="52">
        <v>3</v>
      </c>
      <c r="C45" s="52" t="s">
        <v>1025</v>
      </c>
      <c r="D45" s="79"/>
      <c r="E45" s="77">
        <v>1227</v>
      </c>
      <c r="F45" s="12" t="str">
        <f>+VLOOKUP(E45,Participants!$A$1:$F$798,2,FALSE)</f>
        <v>Aurora Predis</v>
      </c>
      <c r="G45" s="12" t="str">
        <f>+VLOOKUP(E45,Participants!$A$1:$F$798,4,FALSE)</f>
        <v>AAC</v>
      </c>
      <c r="H45" s="12" t="str">
        <f>+VLOOKUP(E45,Participants!$A$1:$F$798,5,FALSE)</f>
        <v>F</v>
      </c>
      <c r="I45" s="12">
        <f>+VLOOKUP(E45,Participants!$A$1:$F$798,3,FALSE)</f>
        <v>8</v>
      </c>
      <c r="J45" s="12" t="str">
        <f>+VLOOKUP(E45,Participants!$A$1:$G$798,7,FALSE)</f>
        <v>VARSITY GIRLS</v>
      </c>
      <c r="K45" s="12">
        <f t="shared" si="2"/>
        <v>14</v>
      </c>
      <c r="L45" s="12"/>
    </row>
    <row r="46" spans="1:12" ht="14.25" customHeight="1">
      <c r="A46" s="82" t="s">
        <v>717</v>
      </c>
      <c r="B46" s="52">
        <v>3</v>
      </c>
      <c r="C46" s="52" t="s">
        <v>1026</v>
      </c>
      <c r="D46" s="79"/>
      <c r="E46" s="77">
        <v>871</v>
      </c>
      <c r="F46" s="12" t="str">
        <f>+VLOOKUP(E46,Participants!$A$1:$F$798,2,FALSE)</f>
        <v>Danica Patterson Nauman</v>
      </c>
      <c r="G46" s="12" t="str">
        <f>+VLOOKUP(E46,Participants!$A$1:$F$798,4,FALSE)</f>
        <v>AGS</v>
      </c>
      <c r="H46" s="12" t="str">
        <f>+VLOOKUP(E46,Participants!$A$1:$F$798,5,FALSE)</f>
        <v>F</v>
      </c>
      <c r="I46" s="12">
        <f>+VLOOKUP(E46,Participants!$A$1:$F$798,3,FALSE)</f>
        <v>8</v>
      </c>
      <c r="J46" s="12" t="str">
        <f>+VLOOKUP(E46,Participants!$A$1:$G$798,7,FALSE)</f>
        <v>VARSITY GIRLS</v>
      </c>
      <c r="K46" s="12">
        <f t="shared" si="2"/>
        <v>15</v>
      </c>
      <c r="L46" s="12"/>
    </row>
    <row r="47" spans="1:12" ht="14.25" customHeight="1">
      <c r="A47" s="82" t="s">
        <v>717</v>
      </c>
      <c r="B47" s="52">
        <v>3</v>
      </c>
      <c r="C47" s="52" t="s">
        <v>1027</v>
      </c>
      <c r="D47" s="79"/>
      <c r="E47" s="77">
        <v>686</v>
      </c>
      <c r="F47" s="12" t="str">
        <f>+VLOOKUP(E47,Participants!$A$1:$F$798,2,FALSE)</f>
        <v>Emelia Kapetanos</v>
      </c>
      <c r="G47" s="12" t="str">
        <f>+VLOOKUP(E47,Participants!$A$1:$F$798,4,FALSE)</f>
        <v>KIL</v>
      </c>
      <c r="H47" s="12" t="str">
        <f>+VLOOKUP(E47,Participants!$A$1:$F$798,5,FALSE)</f>
        <v>F</v>
      </c>
      <c r="I47" s="12">
        <f>+VLOOKUP(E47,Participants!$A$1:$F$798,3,FALSE)</f>
        <v>7</v>
      </c>
      <c r="J47" s="12" t="str">
        <f>+VLOOKUP(E47,Participants!$A$1:$G$798,7,FALSE)</f>
        <v>VARSITY GIRLS</v>
      </c>
      <c r="K47" s="12">
        <f t="shared" si="2"/>
        <v>16</v>
      </c>
      <c r="L47" s="12"/>
    </row>
    <row r="48" spans="1:12" ht="14.25" customHeight="1">
      <c r="E48" s="44"/>
    </row>
    <row r="49" spans="1:26" ht="14.25" customHeight="1">
      <c r="B49" s="57" t="s">
        <v>8</v>
      </c>
      <c r="C49" s="57" t="s">
        <v>16</v>
      </c>
      <c r="D49" s="57" t="s">
        <v>19</v>
      </c>
      <c r="E49" s="149" t="s">
        <v>24</v>
      </c>
      <c r="F49" s="57" t="s">
        <v>27</v>
      </c>
      <c r="G49" s="57" t="s">
        <v>30</v>
      </c>
      <c r="H49" s="57" t="s">
        <v>33</v>
      </c>
      <c r="I49" s="57" t="s">
        <v>36</v>
      </c>
      <c r="J49" s="57" t="s">
        <v>39</v>
      </c>
      <c r="K49" s="57" t="s">
        <v>42</v>
      </c>
      <c r="L49" s="57" t="s">
        <v>45</v>
      </c>
      <c r="M49" s="57" t="s">
        <v>48</v>
      </c>
      <c r="N49" s="57" t="s">
        <v>51</v>
      </c>
      <c r="O49" s="57" t="s">
        <v>54</v>
      </c>
      <c r="P49" s="57" t="s">
        <v>57</v>
      </c>
      <c r="Q49" s="57" t="s">
        <v>60</v>
      </c>
      <c r="R49" s="57" t="s">
        <v>63</v>
      </c>
      <c r="S49" s="57" t="s">
        <v>66</v>
      </c>
      <c r="T49" s="57" t="s">
        <v>11</v>
      </c>
      <c r="U49" s="57" t="s">
        <v>71</v>
      </c>
      <c r="V49" s="57" t="s">
        <v>74</v>
      </c>
      <c r="W49" s="57" t="s">
        <v>77</v>
      </c>
      <c r="X49" s="57" t="s">
        <v>80</v>
      </c>
      <c r="Y49" s="57" t="s">
        <v>83</v>
      </c>
      <c r="Z49" s="58" t="s">
        <v>681</v>
      </c>
    </row>
    <row r="50" spans="1:26" ht="14.25" customHeight="1">
      <c r="A50" s="7" t="s">
        <v>93</v>
      </c>
      <c r="B50" s="7">
        <f t="shared" ref="B50:K53" si="3">+SUMIFS($L$2:$L$48,$J$2:$J$48,$A50,$G$2:$G$48,B$49)</f>
        <v>1</v>
      </c>
      <c r="C50" s="7">
        <f t="shared" si="3"/>
        <v>4</v>
      </c>
      <c r="D50" s="7">
        <f t="shared" si="3"/>
        <v>0</v>
      </c>
      <c r="E50" s="44">
        <f t="shared" si="3"/>
        <v>2</v>
      </c>
      <c r="F50" s="7">
        <f t="shared" si="3"/>
        <v>17</v>
      </c>
      <c r="G50" s="7">
        <f t="shared" si="3"/>
        <v>0</v>
      </c>
      <c r="H50" s="7">
        <f t="shared" si="3"/>
        <v>0</v>
      </c>
      <c r="I50" s="7">
        <f t="shared" si="3"/>
        <v>0</v>
      </c>
      <c r="J50" s="7">
        <f t="shared" si="3"/>
        <v>0</v>
      </c>
      <c r="K50" s="7">
        <f t="shared" si="3"/>
        <v>0</v>
      </c>
      <c r="L50" s="7">
        <f t="shared" ref="L50:Y53" si="4">+SUMIFS($L$2:$L$48,$J$2:$J$48,$A50,$G$2:$G$48,L$49)</f>
        <v>0</v>
      </c>
      <c r="M50" s="7">
        <f t="shared" si="4"/>
        <v>0</v>
      </c>
      <c r="N50" s="7">
        <f t="shared" si="4"/>
        <v>0</v>
      </c>
      <c r="O50" s="7">
        <f t="shared" si="4"/>
        <v>5</v>
      </c>
      <c r="P50" s="7">
        <f t="shared" si="4"/>
        <v>0</v>
      </c>
      <c r="Q50" s="7">
        <f t="shared" si="4"/>
        <v>0</v>
      </c>
      <c r="R50" s="7">
        <f t="shared" si="4"/>
        <v>0</v>
      </c>
      <c r="S50" s="7">
        <f t="shared" si="4"/>
        <v>0</v>
      </c>
      <c r="T50" s="7">
        <f t="shared" si="4"/>
        <v>10</v>
      </c>
      <c r="U50" s="7">
        <f t="shared" si="4"/>
        <v>0</v>
      </c>
      <c r="V50" s="7">
        <f t="shared" si="4"/>
        <v>0</v>
      </c>
      <c r="W50" s="7">
        <f t="shared" si="4"/>
        <v>0</v>
      </c>
      <c r="X50" s="7">
        <f t="shared" si="4"/>
        <v>0</v>
      </c>
      <c r="Y50" s="7">
        <f t="shared" si="4"/>
        <v>0</v>
      </c>
      <c r="Z50" s="7">
        <f t="shared" ref="Z50:Z53" si="5">SUM(C50:Y50)</f>
        <v>38</v>
      </c>
    </row>
    <row r="51" spans="1:26" ht="14.25" customHeight="1">
      <c r="A51" s="7" t="s">
        <v>90</v>
      </c>
      <c r="B51" s="7">
        <f t="shared" si="3"/>
        <v>2</v>
      </c>
      <c r="C51" s="7">
        <f t="shared" si="3"/>
        <v>3</v>
      </c>
      <c r="D51" s="7">
        <f t="shared" si="3"/>
        <v>0</v>
      </c>
      <c r="E51" s="44">
        <f t="shared" si="3"/>
        <v>1</v>
      </c>
      <c r="F51" s="7">
        <f t="shared" si="3"/>
        <v>5</v>
      </c>
      <c r="G51" s="7">
        <f t="shared" si="3"/>
        <v>0</v>
      </c>
      <c r="H51" s="7">
        <f t="shared" si="3"/>
        <v>0</v>
      </c>
      <c r="I51" s="7">
        <f t="shared" si="3"/>
        <v>0</v>
      </c>
      <c r="J51" s="7">
        <f t="shared" si="3"/>
        <v>0</v>
      </c>
      <c r="K51" s="7">
        <f t="shared" si="3"/>
        <v>6</v>
      </c>
      <c r="L51" s="7">
        <f t="shared" si="4"/>
        <v>0</v>
      </c>
      <c r="M51" s="7">
        <f t="shared" si="4"/>
        <v>0</v>
      </c>
      <c r="N51" s="7">
        <f t="shared" si="4"/>
        <v>0</v>
      </c>
      <c r="O51" s="7">
        <f t="shared" si="4"/>
        <v>10</v>
      </c>
      <c r="P51" s="7">
        <f t="shared" si="4"/>
        <v>12</v>
      </c>
      <c r="Q51" s="7">
        <f t="shared" si="4"/>
        <v>0</v>
      </c>
      <c r="R51" s="7">
        <f t="shared" si="4"/>
        <v>0</v>
      </c>
      <c r="S51" s="7">
        <f t="shared" si="4"/>
        <v>0</v>
      </c>
      <c r="T51" s="7">
        <f t="shared" si="4"/>
        <v>0</v>
      </c>
      <c r="U51" s="7">
        <f t="shared" si="4"/>
        <v>0</v>
      </c>
      <c r="V51" s="7">
        <f t="shared" si="4"/>
        <v>0</v>
      </c>
      <c r="W51" s="7">
        <f t="shared" si="4"/>
        <v>0</v>
      </c>
      <c r="X51" s="7">
        <f t="shared" si="4"/>
        <v>0</v>
      </c>
      <c r="Y51" s="7">
        <f t="shared" si="4"/>
        <v>0</v>
      </c>
      <c r="Z51" s="7">
        <f t="shared" si="5"/>
        <v>37</v>
      </c>
    </row>
    <row r="52" spans="1:26" ht="14.25" customHeight="1">
      <c r="A52" s="7" t="s">
        <v>139</v>
      </c>
      <c r="B52" s="7">
        <f t="shared" si="3"/>
        <v>0</v>
      </c>
      <c r="C52" s="7">
        <f t="shared" si="3"/>
        <v>1</v>
      </c>
      <c r="D52" s="7">
        <f t="shared" si="3"/>
        <v>0</v>
      </c>
      <c r="E52" s="44">
        <f t="shared" si="3"/>
        <v>0</v>
      </c>
      <c r="F52" s="7">
        <f t="shared" si="3"/>
        <v>10</v>
      </c>
      <c r="G52" s="7">
        <f t="shared" si="3"/>
        <v>0</v>
      </c>
      <c r="H52" s="7">
        <f t="shared" si="3"/>
        <v>0</v>
      </c>
      <c r="I52" s="7">
        <f t="shared" si="3"/>
        <v>0</v>
      </c>
      <c r="J52" s="7">
        <f t="shared" si="3"/>
        <v>0</v>
      </c>
      <c r="K52" s="7">
        <f t="shared" si="3"/>
        <v>0</v>
      </c>
      <c r="L52" s="7">
        <f t="shared" si="4"/>
        <v>0</v>
      </c>
      <c r="M52" s="7">
        <f t="shared" si="4"/>
        <v>13</v>
      </c>
      <c r="N52" s="7">
        <f t="shared" si="4"/>
        <v>0</v>
      </c>
      <c r="O52" s="7">
        <f t="shared" si="4"/>
        <v>15</v>
      </c>
      <c r="P52" s="7">
        <f t="shared" si="4"/>
        <v>0</v>
      </c>
      <c r="Q52" s="7">
        <f t="shared" si="4"/>
        <v>0</v>
      </c>
      <c r="R52" s="7">
        <f t="shared" si="4"/>
        <v>0</v>
      </c>
      <c r="S52" s="7">
        <f t="shared" si="4"/>
        <v>0</v>
      </c>
      <c r="T52" s="7">
        <f t="shared" si="4"/>
        <v>0</v>
      </c>
      <c r="U52" s="7">
        <f t="shared" si="4"/>
        <v>0</v>
      </c>
      <c r="V52" s="7">
        <f t="shared" si="4"/>
        <v>0</v>
      </c>
      <c r="W52" s="7">
        <f t="shared" si="4"/>
        <v>0</v>
      </c>
      <c r="X52" s="7">
        <f t="shared" si="4"/>
        <v>0</v>
      </c>
      <c r="Y52" s="7">
        <f t="shared" si="4"/>
        <v>0</v>
      </c>
      <c r="Z52" s="7">
        <f t="shared" si="5"/>
        <v>39</v>
      </c>
    </row>
    <row r="53" spans="1:26" ht="14.25" customHeight="1">
      <c r="A53" s="7" t="s">
        <v>137</v>
      </c>
      <c r="B53" s="7">
        <f t="shared" si="3"/>
        <v>0</v>
      </c>
      <c r="C53" s="7">
        <f t="shared" si="3"/>
        <v>0</v>
      </c>
      <c r="D53" s="7">
        <f t="shared" si="3"/>
        <v>0</v>
      </c>
      <c r="E53" s="44">
        <f t="shared" si="3"/>
        <v>10</v>
      </c>
      <c r="F53" s="7">
        <f t="shared" si="3"/>
        <v>19</v>
      </c>
      <c r="G53" s="7">
        <f t="shared" si="3"/>
        <v>0</v>
      </c>
      <c r="H53" s="7">
        <f t="shared" si="3"/>
        <v>6</v>
      </c>
      <c r="I53" s="7">
        <f t="shared" si="3"/>
        <v>0</v>
      </c>
      <c r="J53" s="7">
        <f t="shared" si="3"/>
        <v>0</v>
      </c>
      <c r="K53" s="7">
        <f t="shared" si="3"/>
        <v>0</v>
      </c>
      <c r="L53" s="7">
        <f t="shared" si="4"/>
        <v>0</v>
      </c>
      <c r="M53" s="7">
        <f t="shared" si="4"/>
        <v>0</v>
      </c>
      <c r="N53" s="7">
        <f t="shared" si="4"/>
        <v>0</v>
      </c>
      <c r="O53" s="7">
        <f t="shared" si="4"/>
        <v>4</v>
      </c>
      <c r="P53" s="7">
        <f t="shared" si="4"/>
        <v>0</v>
      </c>
      <c r="Q53" s="7">
        <f t="shared" si="4"/>
        <v>0</v>
      </c>
      <c r="R53" s="7">
        <f t="shared" si="4"/>
        <v>0</v>
      </c>
      <c r="S53" s="7">
        <f t="shared" si="4"/>
        <v>0</v>
      </c>
      <c r="T53" s="7">
        <f t="shared" si="4"/>
        <v>0</v>
      </c>
      <c r="U53" s="7">
        <f t="shared" si="4"/>
        <v>0</v>
      </c>
      <c r="V53" s="7">
        <f t="shared" si="4"/>
        <v>0</v>
      </c>
      <c r="W53" s="7">
        <f t="shared" si="4"/>
        <v>0</v>
      </c>
      <c r="X53" s="7">
        <f t="shared" si="4"/>
        <v>0</v>
      </c>
      <c r="Y53" s="7">
        <f t="shared" si="4"/>
        <v>0</v>
      </c>
      <c r="Z53" s="7">
        <f t="shared" si="5"/>
        <v>39</v>
      </c>
    </row>
    <row r="54" spans="1:26" ht="14.25" customHeight="1">
      <c r="E54" s="44"/>
    </row>
    <row r="55" spans="1:26" ht="14.25" customHeight="1">
      <c r="E55" s="44"/>
    </row>
    <row r="56" spans="1:26" ht="14.25" customHeight="1">
      <c r="E56" s="44"/>
    </row>
    <row r="57" spans="1:26" ht="14.25" customHeight="1">
      <c r="E57" s="44"/>
    </row>
    <row r="58" spans="1:26" ht="14.25" customHeight="1">
      <c r="E58" s="44"/>
    </row>
    <row r="59" spans="1:26" ht="14.25" customHeight="1">
      <c r="E59" s="44"/>
    </row>
    <row r="60" spans="1:26" ht="14.25" customHeight="1">
      <c r="E60" s="44"/>
    </row>
    <row r="61" spans="1:26" ht="14.25" customHeight="1">
      <c r="E61" s="44"/>
    </row>
    <row r="62" spans="1:26" ht="14.25" customHeight="1">
      <c r="E62" s="44"/>
    </row>
    <row r="63" spans="1:26" ht="14.25" customHeight="1">
      <c r="E63" s="44"/>
    </row>
    <row r="64" spans="1:26" ht="14.25" customHeight="1">
      <c r="E64" s="44"/>
    </row>
    <row r="65" spans="5:5" ht="14.25" customHeight="1">
      <c r="E65" s="44"/>
    </row>
    <row r="66" spans="5:5" ht="14.25" customHeight="1">
      <c r="E66" s="44"/>
    </row>
    <row r="67" spans="5:5" ht="14.25" customHeight="1">
      <c r="E67" s="44"/>
    </row>
    <row r="68" spans="5:5" ht="14.25" customHeight="1">
      <c r="E68" s="44"/>
    </row>
    <row r="69" spans="5:5" ht="14.25" customHeight="1">
      <c r="E69" s="44"/>
    </row>
    <row r="70" spans="5:5" ht="14.25" customHeight="1">
      <c r="E70" s="44"/>
    </row>
    <row r="71" spans="5:5" ht="14.25" customHeight="1">
      <c r="E71" s="44"/>
    </row>
    <row r="72" spans="5:5" ht="14.25" customHeight="1">
      <c r="E72" s="44"/>
    </row>
    <row r="73" spans="5:5" ht="14.25" customHeight="1">
      <c r="E73" s="44"/>
    </row>
    <row r="74" spans="5:5" ht="14.25" customHeight="1">
      <c r="E74" s="44"/>
    </row>
    <row r="75" spans="5:5" ht="14.25" customHeight="1">
      <c r="E75" s="44"/>
    </row>
    <row r="76" spans="5:5" ht="14.25" customHeight="1">
      <c r="E76" s="44"/>
    </row>
    <row r="77" spans="5:5" ht="14.25" customHeight="1">
      <c r="E77" s="44"/>
    </row>
    <row r="78" spans="5:5" ht="14.25" customHeight="1">
      <c r="E78" s="44"/>
    </row>
    <row r="79" spans="5:5" ht="14.25" customHeight="1">
      <c r="E79" s="44"/>
    </row>
    <row r="80" spans="5:5" ht="14.25" customHeight="1">
      <c r="E80" s="44"/>
    </row>
    <row r="81" spans="5:5" ht="14.25" customHeight="1">
      <c r="E81" s="44"/>
    </row>
    <row r="82" spans="5:5" ht="14.25" customHeight="1">
      <c r="E82" s="44"/>
    </row>
    <row r="83" spans="5:5" ht="14.25" customHeight="1">
      <c r="E83" s="44"/>
    </row>
    <row r="84" spans="5:5" ht="14.25" customHeight="1">
      <c r="E84" s="44"/>
    </row>
    <row r="85" spans="5:5" ht="14.25" customHeight="1">
      <c r="E85" s="44"/>
    </row>
    <row r="86" spans="5:5" ht="14.25" customHeight="1">
      <c r="E86" s="44"/>
    </row>
    <row r="87" spans="5:5" ht="14.25" customHeight="1">
      <c r="E87" s="44"/>
    </row>
    <row r="88" spans="5:5" ht="14.25" customHeight="1">
      <c r="E88" s="44"/>
    </row>
    <row r="89" spans="5:5" ht="14.25" customHeight="1">
      <c r="E89" s="44"/>
    </row>
    <row r="90" spans="5:5" ht="14.25" customHeight="1">
      <c r="E90" s="44"/>
    </row>
    <row r="91" spans="5:5" ht="14.25" customHeight="1">
      <c r="E91" s="44"/>
    </row>
    <row r="92" spans="5:5" ht="14.25" customHeight="1">
      <c r="E92" s="44"/>
    </row>
    <row r="93" spans="5:5" ht="14.25" customHeight="1">
      <c r="E93" s="44"/>
    </row>
    <row r="94" spans="5:5" ht="14.25" customHeight="1">
      <c r="E94" s="44"/>
    </row>
    <row r="95" spans="5:5" ht="14.25" customHeight="1">
      <c r="E95" s="44"/>
    </row>
    <row r="96" spans="5:5" ht="14.25" customHeight="1">
      <c r="E96" s="44"/>
    </row>
    <row r="97" spans="5:5" ht="14.25" customHeight="1">
      <c r="E97" s="44"/>
    </row>
    <row r="98" spans="5:5" ht="14.25" customHeight="1">
      <c r="E98" s="44"/>
    </row>
    <row r="99" spans="5:5" ht="14.25" customHeight="1">
      <c r="E99" s="44"/>
    </row>
    <row r="100" spans="5:5" ht="14.25" customHeight="1">
      <c r="E100" s="44"/>
    </row>
    <row r="101" spans="5:5" ht="14.25" customHeight="1">
      <c r="E101" s="44"/>
    </row>
    <row r="102" spans="5:5" ht="14.25" customHeight="1">
      <c r="E102" s="44"/>
    </row>
    <row r="103" spans="5:5" ht="14.25" customHeight="1">
      <c r="E103" s="44"/>
    </row>
    <row r="104" spans="5:5" ht="14.25" customHeight="1">
      <c r="E104" s="44"/>
    </row>
    <row r="105" spans="5:5" ht="14.25" customHeight="1">
      <c r="E105" s="44"/>
    </row>
    <row r="106" spans="5:5" ht="14.25" customHeight="1">
      <c r="E106" s="44"/>
    </row>
    <row r="107" spans="5:5" ht="14.25" customHeight="1">
      <c r="E107" s="44"/>
    </row>
    <row r="108" spans="5:5" ht="14.25" customHeight="1">
      <c r="E108" s="44"/>
    </row>
    <row r="109" spans="5:5" ht="14.25" customHeight="1">
      <c r="E109" s="44"/>
    </row>
    <row r="110" spans="5:5" ht="14.25" customHeight="1">
      <c r="E110" s="44"/>
    </row>
    <row r="111" spans="5:5" ht="14.25" customHeight="1">
      <c r="E111" s="44"/>
    </row>
    <row r="112" spans="5:5" ht="14.25" customHeight="1">
      <c r="E112" s="44"/>
    </row>
    <row r="113" spans="5:5" ht="14.25" customHeight="1">
      <c r="E113" s="44"/>
    </row>
    <row r="114" spans="5:5" ht="14.25" customHeight="1">
      <c r="E114" s="44"/>
    </row>
    <row r="115" spans="5:5" ht="14.25" customHeight="1">
      <c r="E115" s="44"/>
    </row>
    <row r="116" spans="5:5" ht="14.25" customHeight="1">
      <c r="E116" s="44"/>
    </row>
    <row r="117" spans="5:5" ht="14.25" customHeight="1">
      <c r="E117" s="44"/>
    </row>
    <row r="118" spans="5:5" ht="14.25" customHeight="1">
      <c r="E118" s="44"/>
    </row>
    <row r="119" spans="5:5" ht="14.25" customHeight="1">
      <c r="E119" s="44"/>
    </row>
    <row r="120" spans="5:5" ht="14.25" customHeight="1">
      <c r="E120" s="44"/>
    </row>
    <row r="121" spans="5:5" ht="14.25" customHeight="1">
      <c r="E121" s="44"/>
    </row>
    <row r="122" spans="5:5" ht="14.25" customHeight="1">
      <c r="E122" s="44"/>
    </row>
    <row r="123" spans="5:5" ht="14.25" customHeight="1">
      <c r="E123" s="44"/>
    </row>
    <row r="124" spans="5:5" ht="14.25" customHeight="1">
      <c r="E124" s="44"/>
    </row>
    <row r="125" spans="5:5" ht="14.25" customHeight="1">
      <c r="E125" s="44"/>
    </row>
    <row r="126" spans="5:5" ht="14.25" customHeight="1">
      <c r="E126" s="44"/>
    </row>
    <row r="127" spans="5:5" ht="14.25" customHeight="1">
      <c r="E127" s="44"/>
    </row>
    <row r="128" spans="5:5" ht="14.25" customHeight="1">
      <c r="E128" s="44"/>
    </row>
    <row r="129" spans="1:24" ht="14.25" customHeight="1">
      <c r="E129" s="44"/>
    </row>
    <row r="130" spans="1:24" ht="14.25" customHeight="1">
      <c r="E130" s="44"/>
    </row>
    <row r="131" spans="1:24" ht="14.25" customHeight="1">
      <c r="E131" s="44"/>
    </row>
    <row r="132" spans="1:24" ht="14.25" customHeight="1">
      <c r="E132" s="44"/>
    </row>
    <row r="133" spans="1:24" ht="14.25" customHeight="1">
      <c r="E133" s="44"/>
    </row>
    <row r="134" spans="1:24" ht="14.25" customHeight="1">
      <c r="E134" s="44"/>
    </row>
    <row r="135" spans="1:24" ht="14.25" customHeight="1">
      <c r="E135" s="44"/>
    </row>
    <row r="136" spans="1:24" ht="14.25" customHeight="1">
      <c r="E136" s="44"/>
    </row>
    <row r="137" spans="1:24" ht="14.25" customHeight="1">
      <c r="E137" s="44"/>
    </row>
    <row r="138" spans="1:24" ht="14.25" customHeight="1">
      <c r="E138" s="44"/>
    </row>
    <row r="139" spans="1:24" ht="14.25" customHeight="1">
      <c r="E139" s="44"/>
    </row>
    <row r="140" spans="1:24" ht="14.25" customHeight="1">
      <c r="E140" s="44"/>
    </row>
    <row r="141" spans="1:24" ht="14.25" customHeight="1">
      <c r="E141" s="44"/>
    </row>
    <row r="142" spans="1:24" ht="14.25" customHeight="1">
      <c r="B142" s="58" t="s">
        <v>8</v>
      </c>
      <c r="C142" s="58" t="s">
        <v>693</v>
      </c>
      <c r="D142" s="58" t="s">
        <v>51</v>
      </c>
      <c r="E142" s="170" t="s">
        <v>63</v>
      </c>
      <c r="F142" s="58" t="s">
        <v>694</v>
      </c>
      <c r="G142" s="58" t="s">
        <v>695</v>
      </c>
      <c r="H142" s="58" t="s">
        <v>696</v>
      </c>
      <c r="I142" s="58" t="s">
        <v>697</v>
      </c>
      <c r="J142" s="58" t="s">
        <v>698</v>
      </c>
      <c r="K142" s="58" t="s">
        <v>699</v>
      </c>
      <c r="L142" s="58" t="s">
        <v>700</v>
      </c>
      <c r="M142" s="58" t="s">
        <v>701</v>
      </c>
      <c r="N142" s="58" t="s">
        <v>702</v>
      </c>
      <c r="O142" s="58" t="s">
        <v>42</v>
      </c>
      <c r="P142" s="58" t="s">
        <v>703</v>
      </c>
      <c r="Q142" s="58" t="s">
        <v>54</v>
      </c>
      <c r="R142" s="58" t="s">
        <v>80</v>
      </c>
      <c r="S142" s="58" t="s">
        <v>704</v>
      </c>
      <c r="T142" s="58" t="s">
        <v>705</v>
      </c>
      <c r="U142" s="58" t="s">
        <v>706</v>
      </c>
      <c r="V142" s="58" t="s">
        <v>707</v>
      </c>
      <c r="W142" s="58"/>
      <c r="X142" s="58" t="s">
        <v>708</v>
      </c>
    </row>
    <row r="143" spans="1:24" ht="14.25" customHeight="1">
      <c r="A143" s="7" t="s">
        <v>709</v>
      </c>
      <c r="B143" s="7" t="e">
        <f t="shared" ref="B143:V143" si="6">+SUMIF(#REF!,B$142,#REF!)</f>
        <v>#REF!</v>
      </c>
      <c r="C143" s="7" t="e">
        <f t="shared" si="6"/>
        <v>#REF!</v>
      </c>
      <c r="D143" s="7" t="e">
        <f t="shared" si="6"/>
        <v>#REF!</v>
      </c>
      <c r="E143" s="44" t="e">
        <f t="shared" si="6"/>
        <v>#REF!</v>
      </c>
      <c r="F143" s="7" t="e">
        <f t="shared" si="6"/>
        <v>#REF!</v>
      </c>
      <c r="G143" s="7" t="e">
        <f t="shared" si="6"/>
        <v>#REF!</v>
      </c>
      <c r="H143" s="7" t="e">
        <f t="shared" si="6"/>
        <v>#REF!</v>
      </c>
      <c r="I143" s="7" t="e">
        <f t="shared" si="6"/>
        <v>#REF!</v>
      </c>
      <c r="J143" s="7" t="e">
        <f t="shared" si="6"/>
        <v>#REF!</v>
      </c>
      <c r="K143" s="7" t="e">
        <f t="shared" si="6"/>
        <v>#REF!</v>
      </c>
      <c r="L143" s="7" t="e">
        <f t="shared" si="6"/>
        <v>#REF!</v>
      </c>
      <c r="M143" s="7" t="e">
        <f t="shared" si="6"/>
        <v>#REF!</v>
      </c>
      <c r="N143" s="7" t="e">
        <f t="shared" si="6"/>
        <v>#REF!</v>
      </c>
      <c r="O143" s="7" t="e">
        <f t="shared" si="6"/>
        <v>#REF!</v>
      </c>
      <c r="P143" s="7" t="e">
        <f t="shared" si="6"/>
        <v>#REF!</v>
      </c>
      <c r="Q143" s="7" t="e">
        <f t="shared" si="6"/>
        <v>#REF!</v>
      </c>
      <c r="R143" s="7" t="e">
        <f t="shared" si="6"/>
        <v>#REF!</v>
      </c>
      <c r="S143" s="7" t="e">
        <f t="shared" si="6"/>
        <v>#REF!</v>
      </c>
      <c r="T143" s="7" t="e">
        <f t="shared" si="6"/>
        <v>#REF!</v>
      </c>
      <c r="U143" s="7" t="e">
        <f t="shared" si="6"/>
        <v>#REF!</v>
      </c>
      <c r="V143" s="7" t="e">
        <f t="shared" si="6"/>
        <v>#REF!</v>
      </c>
      <c r="W143" s="7"/>
      <c r="X143" s="7" t="e">
        <f>+SUMIF(#REF!,X$142,#REF!)</f>
        <v>#REF!</v>
      </c>
    </row>
    <row r="144" spans="1:24" ht="14.25" customHeight="1">
      <c r="A144" s="7" t="s">
        <v>710</v>
      </c>
      <c r="B144" s="7">
        <f t="shared" ref="B144:V144" si="7">+SUMIF($G$2:$G$21,B$142,$L$2:$L$21)</f>
        <v>2</v>
      </c>
      <c r="C144" s="7">
        <f t="shared" si="7"/>
        <v>0</v>
      </c>
      <c r="D144" s="7">
        <f t="shared" si="7"/>
        <v>0</v>
      </c>
      <c r="E144" s="44">
        <f t="shared" si="7"/>
        <v>0</v>
      </c>
      <c r="F144" s="7">
        <f t="shared" si="7"/>
        <v>0</v>
      </c>
      <c r="G144" s="7">
        <f t="shared" si="7"/>
        <v>0</v>
      </c>
      <c r="H144" s="7">
        <f t="shared" si="7"/>
        <v>0</v>
      </c>
      <c r="I144" s="7">
        <f t="shared" si="7"/>
        <v>0</v>
      </c>
      <c r="J144" s="7">
        <f t="shared" si="7"/>
        <v>0</v>
      </c>
      <c r="K144" s="7">
        <f t="shared" si="7"/>
        <v>0</v>
      </c>
      <c r="L144" s="7">
        <f t="shared" si="7"/>
        <v>0</v>
      </c>
      <c r="M144" s="7">
        <f t="shared" si="7"/>
        <v>0</v>
      </c>
      <c r="N144" s="7">
        <f t="shared" si="7"/>
        <v>0</v>
      </c>
      <c r="O144" s="7">
        <f t="shared" si="7"/>
        <v>6</v>
      </c>
      <c r="P144" s="7">
        <f t="shared" si="7"/>
        <v>0</v>
      </c>
      <c r="Q144" s="7">
        <f t="shared" si="7"/>
        <v>15</v>
      </c>
      <c r="R144" s="7">
        <f t="shared" si="7"/>
        <v>0</v>
      </c>
      <c r="S144" s="7">
        <f t="shared" si="7"/>
        <v>0</v>
      </c>
      <c r="T144" s="7">
        <f t="shared" si="7"/>
        <v>0</v>
      </c>
      <c r="U144" s="7">
        <f t="shared" si="7"/>
        <v>0</v>
      </c>
      <c r="V144" s="7">
        <f t="shared" si="7"/>
        <v>0</v>
      </c>
      <c r="W144" s="7"/>
      <c r="X144" s="7">
        <f>+SUMIF($G$2:$G$21,X$142,$L$2:$L$21)</f>
        <v>0</v>
      </c>
    </row>
    <row r="145" spans="1:24" ht="14.25" customHeight="1">
      <c r="A145" s="7" t="s">
        <v>711</v>
      </c>
      <c r="B145" s="7" t="e">
        <f t="shared" ref="B145:V145" si="8">+SUMIF(#REF!,B$142,#REF!)</f>
        <v>#REF!</v>
      </c>
      <c r="C145" s="7" t="e">
        <f t="shared" si="8"/>
        <v>#REF!</v>
      </c>
      <c r="D145" s="7" t="e">
        <f t="shared" si="8"/>
        <v>#REF!</v>
      </c>
      <c r="E145" s="44" t="e">
        <f t="shared" si="8"/>
        <v>#REF!</v>
      </c>
      <c r="F145" s="7" t="e">
        <f t="shared" si="8"/>
        <v>#REF!</v>
      </c>
      <c r="G145" s="7" t="e">
        <f t="shared" si="8"/>
        <v>#REF!</v>
      </c>
      <c r="H145" s="7" t="e">
        <f t="shared" si="8"/>
        <v>#REF!</v>
      </c>
      <c r="I145" s="7" t="e">
        <f t="shared" si="8"/>
        <v>#REF!</v>
      </c>
      <c r="J145" s="7" t="e">
        <f t="shared" si="8"/>
        <v>#REF!</v>
      </c>
      <c r="K145" s="7" t="e">
        <f t="shared" si="8"/>
        <v>#REF!</v>
      </c>
      <c r="L145" s="7" t="e">
        <f t="shared" si="8"/>
        <v>#REF!</v>
      </c>
      <c r="M145" s="7" t="e">
        <f t="shared" si="8"/>
        <v>#REF!</v>
      </c>
      <c r="N145" s="7" t="e">
        <f t="shared" si="8"/>
        <v>#REF!</v>
      </c>
      <c r="O145" s="7" t="e">
        <f t="shared" si="8"/>
        <v>#REF!</v>
      </c>
      <c r="P145" s="7" t="e">
        <f t="shared" si="8"/>
        <v>#REF!</v>
      </c>
      <c r="Q145" s="7" t="e">
        <f t="shared" si="8"/>
        <v>#REF!</v>
      </c>
      <c r="R145" s="7" t="e">
        <f t="shared" si="8"/>
        <v>#REF!</v>
      </c>
      <c r="S145" s="7" t="e">
        <f t="shared" si="8"/>
        <v>#REF!</v>
      </c>
      <c r="T145" s="7" t="e">
        <f t="shared" si="8"/>
        <v>#REF!</v>
      </c>
      <c r="U145" s="7" t="e">
        <f t="shared" si="8"/>
        <v>#REF!</v>
      </c>
      <c r="V145" s="7" t="e">
        <f t="shared" si="8"/>
        <v>#REF!</v>
      </c>
      <c r="W145" s="7"/>
      <c r="X145" s="7" t="e">
        <f>+SUMIF(#REF!,X$142,#REF!)</f>
        <v>#REF!</v>
      </c>
    </row>
    <row r="146" spans="1:24" ht="14.25" customHeight="1">
      <c r="A146" s="7" t="s">
        <v>712</v>
      </c>
      <c r="B146" s="7">
        <f t="shared" ref="B146:V146" si="9">+SUMIF($G$22:$G$23,B$142,$L$22:$L$23)</f>
        <v>1</v>
      </c>
      <c r="C146" s="7">
        <f t="shared" si="9"/>
        <v>0</v>
      </c>
      <c r="D146" s="7">
        <f t="shared" si="9"/>
        <v>0</v>
      </c>
      <c r="E146" s="44">
        <f t="shared" si="9"/>
        <v>0</v>
      </c>
      <c r="F146" s="7">
        <f t="shared" si="9"/>
        <v>0</v>
      </c>
      <c r="G146" s="7">
        <f t="shared" si="9"/>
        <v>0</v>
      </c>
      <c r="H146" s="7">
        <f t="shared" si="9"/>
        <v>0</v>
      </c>
      <c r="I146" s="7">
        <f t="shared" si="9"/>
        <v>0</v>
      </c>
      <c r="J146" s="7">
        <f t="shared" si="9"/>
        <v>0</v>
      </c>
      <c r="K146" s="7">
        <f t="shared" si="9"/>
        <v>0</v>
      </c>
      <c r="L146" s="7">
        <f t="shared" si="9"/>
        <v>0</v>
      </c>
      <c r="M146" s="7">
        <f t="shared" si="9"/>
        <v>0</v>
      </c>
      <c r="N146" s="7">
        <f t="shared" si="9"/>
        <v>0</v>
      </c>
      <c r="O146" s="7">
        <f t="shared" si="9"/>
        <v>0</v>
      </c>
      <c r="P146" s="7">
        <f t="shared" si="9"/>
        <v>0</v>
      </c>
      <c r="Q146" s="7">
        <f t="shared" si="9"/>
        <v>0</v>
      </c>
      <c r="R146" s="7">
        <f t="shared" si="9"/>
        <v>0</v>
      </c>
      <c r="S146" s="7">
        <f t="shared" si="9"/>
        <v>0</v>
      </c>
      <c r="T146" s="7">
        <f t="shared" si="9"/>
        <v>0</v>
      </c>
      <c r="U146" s="7">
        <f t="shared" si="9"/>
        <v>0</v>
      </c>
      <c r="V146" s="7">
        <f t="shared" si="9"/>
        <v>0</v>
      </c>
      <c r="W146" s="7"/>
      <c r="X146" s="7">
        <f>+SUMIF($G$22:$G$23,X$142,$L$22:$L$23)</f>
        <v>0</v>
      </c>
    </row>
    <row r="147" spans="1:24" ht="14.25" customHeight="1">
      <c r="A147" s="7" t="s">
        <v>681</v>
      </c>
      <c r="B147" s="7" t="e">
        <f t="shared" ref="B147:V147" si="10">SUM(B143:B146)</f>
        <v>#REF!</v>
      </c>
      <c r="C147" s="7" t="e">
        <f t="shared" si="10"/>
        <v>#REF!</v>
      </c>
      <c r="D147" s="7" t="e">
        <f t="shared" si="10"/>
        <v>#REF!</v>
      </c>
      <c r="E147" s="44" t="e">
        <f t="shared" si="10"/>
        <v>#REF!</v>
      </c>
      <c r="F147" s="7" t="e">
        <f t="shared" si="10"/>
        <v>#REF!</v>
      </c>
      <c r="G147" s="7" t="e">
        <f t="shared" si="10"/>
        <v>#REF!</v>
      </c>
      <c r="H147" s="7" t="e">
        <f t="shared" si="10"/>
        <v>#REF!</v>
      </c>
      <c r="I147" s="7" t="e">
        <f t="shared" si="10"/>
        <v>#REF!</v>
      </c>
      <c r="J147" s="7" t="e">
        <f t="shared" si="10"/>
        <v>#REF!</v>
      </c>
      <c r="K147" s="7" t="e">
        <f t="shared" si="10"/>
        <v>#REF!</v>
      </c>
      <c r="L147" s="7" t="e">
        <f t="shared" si="10"/>
        <v>#REF!</v>
      </c>
      <c r="M147" s="7" t="e">
        <f t="shared" si="10"/>
        <v>#REF!</v>
      </c>
      <c r="N147" s="7" t="e">
        <f t="shared" si="10"/>
        <v>#REF!</v>
      </c>
      <c r="O147" s="7" t="e">
        <f t="shared" si="10"/>
        <v>#REF!</v>
      </c>
      <c r="P147" s="7" t="e">
        <f t="shared" si="10"/>
        <v>#REF!</v>
      </c>
      <c r="Q147" s="7" t="e">
        <f t="shared" si="10"/>
        <v>#REF!</v>
      </c>
      <c r="R147" s="7" t="e">
        <f t="shared" si="10"/>
        <v>#REF!</v>
      </c>
      <c r="S147" s="7" t="e">
        <f t="shared" si="10"/>
        <v>#REF!</v>
      </c>
      <c r="T147" s="7" t="e">
        <f t="shared" si="10"/>
        <v>#REF!</v>
      </c>
      <c r="U147" s="7" t="e">
        <f t="shared" si="10"/>
        <v>#REF!</v>
      </c>
      <c r="V147" s="7" t="e">
        <f t="shared" si="10"/>
        <v>#REF!</v>
      </c>
      <c r="W147" s="7"/>
      <c r="X147" s="7" t="e">
        <f>SUM(X143:X146)</f>
        <v>#REF!</v>
      </c>
    </row>
    <row r="148" spans="1:24" ht="14.25" customHeight="1">
      <c r="E148" s="44"/>
    </row>
    <row r="149" spans="1:24" ht="14.25" customHeight="1">
      <c r="E149" s="44"/>
    </row>
    <row r="150" spans="1:24" ht="14.25" customHeight="1">
      <c r="E150" s="44"/>
    </row>
    <row r="151" spans="1:24" ht="14.25" customHeight="1">
      <c r="E151" s="44"/>
    </row>
    <row r="152" spans="1:24" ht="14.25" customHeight="1">
      <c r="E152" s="44"/>
    </row>
    <row r="153" spans="1:24" ht="14.25" customHeight="1">
      <c r="E153" s="44"/>
    </row>
    <row r="154" spans="1:24" ht="14.25" customHeight="1">
      <c r="E154" s="44"/>
    </row>
    <row r="155" spans="1:24" ht="14.25" customHeight="1">
      <c r="E155" s="44"/>
    </row>
    <row r="156" spans="1:24" ht="14.25" customHeight="1">
      <c r="E156" s="44"/>
    </row>
    <row r="157" spans="1:24" ht="14.25" customHeight="1">
      <c r="E157" s="44"/>
    </row>
    <row r="158" spans="1:24" ht="14.25" customHeight="1">
      <c r="E158" s="44"/>
    </row>
    <row r="159" spans="1:24" ht="14.25" customHeight="1">
      <c r="E159" s="44"/>
    </row>
    <row r="160" spans="1:24" ht="14.25" customHeight="1">
      <c r="E160" s="44"/>
    </row>
    <row r="161" spans="5:5" ht="14.25" customHeight="1">
      <c r="E161" s="44"/>
    </row>
    <row r="162" spans="5:5" ht="14.25" customHeight="1">
      <c r="E162" s="44"/>
    </row>
    <row r="163" spans="5:5" ht="14.25" customHeight="1">
      <c r="E163" s="44"/>
    </row>
    <row r="164" spans="5:5" ht="14.25" customHeight="1">
      <c r="E164" s="44"/>
    </row>
    <row r="165" spans="5:5" ht="14.25" customHeight="1">
      <c r="E165" s="44"/>
    </row>
    <row r="166" spans="5:5" ht="14.25" customHeight="1">
      <c r="E166" s="44"/>
    </row>
    <row r="167" spans="5:5" ht="14.25" customHeight="1">
      <c r="E167" s="44"/>
    </row>
    <row r="168" spans="5:5" ht="14.25" customHeight="1">
      <c r="E168" s="44"/>
    </row>
    <row r="169" spans="5:5" ht="14.25" customHeight="1">
      <c r="E169" s="44"/>
    </row>
    <row r="170" spans="5:5" ht="14.25" customHeight="1">
      <c r="E170" s="44"/>
    </row>
    <row r="171" spans="5:5" ht="14.25" customHeight="1">
      <c r="E171" s="44"/>
    </row>
    <row r="172" spans="5:5" ht="14.25" customHeight="1">
      <c r="E172" s="44"/>
    </row>
    <row r="173" spans="5:5" ht="14.25" customHeight="1">
      <c r="E173" s="44"/>
    </row>
    <row r="174" spans="5:5" ht="14.25" customHeight="1">
      <c r="E174" s="44"/>
    </row>
    <row r="175" spans="5:5" ht="14.25" customHeight="1">
      <c r="E175" s="44"/>
    </row>
    <row r="176" spans="5:5" ht="14.25" customHeight="1">
      <c r="E176" s="44"/>
    </row>
    <row r="177" spans="5:5" ht="14.25" customHeight="1">
      <c r="E177" s="44"/>
    </row>
    <row r="178" spans="5:5" ht="14.25" customHeight="1">
      <c r="E178" s="44"/>
    </row>
    <row r="179" spans="5:5" ht="14.25" customHeight="1">
      <c r="E179" s="44"/>
    </row>
    <row r="180" spans="5:5" ht="14.25" customHeight="1">
      <c r="E180" s="44"/>
    </row>
    <row r="181" spans="5:5" ht="14.25" customHeight="1">
      <c r="E181" s="44"/>
    </row>
    <row r="182" spans="5:5" ht="14.25" customHeight="1">
      <c r="E182" s="44"/>
    </row>
    <row r="183" spans="5:5" ht="14.25" customHeight="1">
      <c r="E183" s="44"/>
    </row>
    <row r="184" spans="5:5" ht="14.25" customHeight="1">
      <c r="E184" s="44"/>
    </row>
    <row r="185" spans="5:5" ht="14.25" customHeight="1">
      <c r="E185" s="44"/>
    </row>
    <row r="186" spans="5:5" ht="14.25" customHeight="1">
      <c r="E186" s="44"/>
    </row>
    <row r="187" spans="5:5" ht="14.25" customHeight="1">
      <c r="E187" s="44"/>
    </row>
    <row r="188" spans="5:5" ht="14.25" customHeight="1">
      <c r="E188" s="44"/>
    </row>
    <row r="189" spans="5:5" ht="14.25" customHeight="1">
      <c r="E189" s="44"/>
    </row>
    <row r="190" spans="5:5" ht="14.25" customHeight="1">
      <c r="E190" s="44"/>
    </row>
    <row r="191" spans="5:5" ht="14.25" customHeight="1">
      <c r="E191" s="44"/>
    </row>
    <row r="192" spans="5:5" ht="14.25" customHeight="1">
      <c r="E192" s="44"/>
    </row>
    <row r="193" spans="5:5" ht="14.25" customHeight="1">
      <c r="E193" s="44"/>
    </row>
    <row r="194" spans="5:5" ht="14.25" customHeight="1">
      <c r="E194" s="44"/>
    </row>
    <row r="195" spans="5:5" ht="14.25" customHeight="1">
      <c r="E195" s="44"/>
    </row>
    <row r="196" spans="5:5" ht="14.25" customHeight="1">
      <c r="E196" s="44"/>
    </row>
    <row r="197" spans="5:5" ht="14.25" customHeight="1">
      <c r="E197" s="44"/>
    </row>
    <row r="198" spans="5:5" ht="14.25" customHeight="1">
      <c r="E198" s="44"/>
    </row>
    <row r="199" spans="5:5" ht="14.25" customHeight="1">
      <c r="E199" s="44"/>
    </row>
    <row r="200" spans="5:5" ht="14.25" customHeight="1">
      <c r="E200" s="44"/>
    </row>
    <row r="201" spans="5:5" ht="14.25" customHeight="1">
      <c r="E201" s="44"/>
    </row>
    <row r="202" spans="5:5" ht="14.25" customHeight="1">
      <c r="E202" s="44"/>
    </row>
    <row r="203" spans="5:5" ht="14.25" customHeight="1">
      <c r="E203" s="44"/>
    </row>
    <row r="204" spans="5:5" ht="14.25" customHeight="1">
      <c r="E204" s="44"/>
    </row>
    <row r="205" spans="5:5" ht="14.25" customHeight="1">
      <c r="E205" s="44"/>
    </row>
    <row r="206" spans="5:5" ht="14.25" customHeight="1">
      <c r="E206" s="44"/>
    </row>
    <row r="207" spans="5:5" ht="14.25" customHeight="1">
      <c r="E207" s="44"/>
    </row>
    <row r="208" spans="5:5" ht="14.25" customHeight="1">
      <c r="E208" s="44"/>
    </row>
    <row r="209" spans="5:5" ht="14.25" customHeight="1">
      <c r="E209" s="44"/>
    </row>
    <row r="210" spans="5:5" ht="14.25" customHeight="1">
      <c r="E210" s="44"/>
    </row>
    <row r="211" spans="5:5" ht="14.25" customHeight="1">
      <c r="E211" s="44"/>
    </row>
    <row r="212" spans="5:5" ht="14.25" customHeight="1">
      <c r="E212" s="44"/>
    </row>
    <row r="213" spans="5:5" ht="14.25" customHeight="1">
      <c r="E213" s="44"/>
    </row>
    <row r="214" spans="5:5" ht="14.25" customHeight="1">
      <c r="E214" s="44"/>
    </row>
    <row r="215" spans="5:5" ht="14.25" customHeight="1">
      <c r="E215" s="44"/>
    </row>
    <row r="216" spans="5:5" ht="14.25" customHeight="1">
      <c r="E216" s="44"/>
    </row>
    <row r="217" spans="5:5" ht="14.25" customHeight="1">
      <c r="E217" s="44"/>
    </row>
    <row r="218" spans="5:5" ht="14.25" customHeight="1">
      <c r="E218" s="44"/>
    </row>
    <row r="219" spans="5:5" ht="14.25" customHeight="1">
      <c r="E219" s="44"/>
    </row>
    <row r="220" spans="5:5" ht="14.25" customHeight="1">
      <c r="E220" s="44"/>
    </row>
    <row r="221" spans="5:5" ht="14.25" customHeight="1">
      <c r="E221" s="44"/>
    </row>
    <row r="222" spans="5:5" ht="14.25" customHeight="1">
      <c r="E222" s="44"/>
    </row>
    <row r="223" spans="5:5" ht="14.25" customHeight="1">
      <c r="E223" s="44"/>
    </row>
    <row r="224" spans="5:5" ht="14.25" customHeight="1">
      <c r="E224" s="44"/>
    </row>
    <row r="225" spans="5:5" ht="14.25" customHeight="1">
      <c r="E225" s="44"/>
    </row>
    <row r="226" spans="5:5" ht="14.25" customHeight="1">
      <c r="E226" s="44"/>
    </row>
    <row r="227" spans="5:5" ht="14.25" customHeight="1">
      <c r="E227" s="44"/>
    </row>
    <row r="228" spans="5:5" ht="14.25" customHeight="1">
      <c r="E228" s="44"/>
    </row>
    <row r="229" spans="5:5" ht="14.25" customHeight="1">
      <c r="E229" s="44"/>
    </row>
    <row r="230" spans="5:5" ht="14.25" customHeight="1">
      <c r="E230" s="44"/>
    </row>
    <row r="231" spans="5:5" ht="14.25" customHeight="1">
      <c r="E231" s="44"/>
    </row>
    <row r="232" spans="5:5" ht="14.25" customHeight="1">
      <c r="E232" s="44"/>
    </row>
    <row r="233" spans="5:5" ht="14.25" customHeight="1">
      <c r="E233" s="44"/>
    </row>
    <row r="234" spans="5:5" ht="14.25" customHeight="1">
      <c r="E234" s="44"/>
    </row>
    <row r="235" spans="5:5" ht="14.25" customHeight="1">
      <c r="E235" s="44"/>
    </row>
    <row r="236" spans="5:5" ht="14.25" customHeight="1">
      <c r="E236" s="44"/>
    </row>
    <row r="237" spans="5:5" ht="14.25" customHeight="1">
      <c r="E237" s="44"/>
    </row>
    <row r="238" spans="5:5" ht="14.25" customHeight="1">
      <c r="E238" s="44"/>
    </row>
    <row r="239" spans="5:5" ht="14.25" customHeight="1">
      <c r="E239" s="44"/>
    </row>
    <row r="240" spans="5:5" ht="14.25" customHeight="1">
      <c r="E240" s="44"/>
    </row>
    <row r="241" spans="5:5" ht="14.25" customHeight="1">
      <c r="E241" s="44"/>
    </row>
    <row r="242" spans="5:5" ht="14.25" customHeight="1">
      <c r="E242" s="44"/>
    </row>
    <row r="243" spans="5:5" ht="14.25" customHeight="1">
      <c r="E243" s="44"/>
    </row>
    <row r="244" spans="5:5" ht="14.25" customHeight="1">
      <c r="E244" s="44"/>
    </row>
    <row r="245" spans="5:5" ht="14.25" customHeight="1">
      <c r="E245" s="44"/>
    </row>
    <row r="246" spans="5:5" ht="14.25" customHeight="1">
      <c r="E246" s="44"/>
    </row>
    <row r="247" spans="5:5" ht="14.25" customHeight="1">
      <c r="E247" s="44"/>
    </row>
    <row r="248" spans="5:5" ht="14.25" customHeight="1">
      <c r="E248" s="44"/>
    </row>
    <row r="249" spans="5:5" ht="14.25" customHeight="1">
      <c r="E249" s="44"/>
    </row>
    <row r="250" spans="5:5" ht="14.25" customHeight="1">
      <c r="E250" s="44"/>
    </row>
    <row r="251" spans="5:5" ht="14.25" customHeight="1">
      <c r="E251" s="44"/>
    </row>
    <row r="252" spans="5:5" ht="14.25" customHeight="1">
      <c r="E252" s="44"/>
    </row>
    <row r="253" spans="5:5" ht="14.25" customHeight="1">
      <c r="E253" s="44"/>
    </row>
    <row r="254" spans="5:5" ht="14.25" customHeight="1">
      <c r="E254" s="44"/>
    </row>
    <row r="255" spans="5:5" ht="14.25" customHeight="1">
      <c r="E255" s="44"/>
    </row>
    <row r="256" spans="5:5" ht="14.25" customHeight="1">
      <c r="E256" s="44"/>
    </row>
    <row r="257" spans="5:5" ht="14.25" customHeight="1">
      <c r="E257" s="44"/>
    </row>
    <row r="258" spans="5:5" ht="14.25" customHeight="1">
      <c r="E258" s="44"/>
    </row>
    <row r="259" spans="5:5" ht="14.25" customHeight="1">
      <c r="E259" s="44"/>
    </row>
    <row r="260" spans="5:5" ht="14.25" customHeight="1">
      <c r="E260" s="44"/>
    </row>
    <row r="261" spans="5:5" ht="14.25" customHeight="1">
      <c r="E261" s="44"/>
    </row>
    <row r="262" spans="5:5" ht="14.25" customHeight="1">
      <c r="E262" s="44"/>
    </row>
    <row r="263" spans="5:5" ht="14.25" customHeight="1">
      <c r="E263" s="44"/>
    </row>
    <row r="264" spans="5:5" ht="14.25" customHeight="1">
      <c r="E264" s="44"/>
    </row>
    <row r="265" spans="5:5" ht="14.25" customHeight="1">
      <c r="E265" s="44"/>
    </row>
    <row r="266" spans="5:5" ht="14.25" customHeight="1">
      <c r="E266" s="44"/>
    </row>
    <row r="267" spans="5:5" ht="14.25" customHeight="1">
      <c r="E267" s="44"/>
    </row>
    <row r="268" spans="5:5" ht="14.25" customHeight="1">
      <c r="E268" s="44"/>
    </row>
    <row r="269" spans="5:5" ht="14.25" customHeight="1">
      <c r="E269" s="44"/>
    </row>
    <row r="270" spans="5:5" ht="14.25" customHeight="1">
      <c r="E270" s="44"/>
    </row>
    <row r="271" spans="5:5" ht="14.25" customHeight="1">
      <c r="E271" s="44"/>
    </row>
    <row r="272" spans="5:5" ht="14.25" customHeight="1">
      <c r="E272" s="44"/>
    </row>
    <row r="273" spans="5:5" ht="14.25" customHeight="1">
      <c r="E273" s="44"/>
    </row>
    <row r="274" spans="5:5" ht="14.25" customHeight="1">
      <c r="E274" s="44"/>
    </row>
    <row r="275" spans="5:5" ht="14.25" customHeight="1">
      <c r="E275" s="44"/>
    </row>
    <row r="276" spans="5:5" ht="14.25" customHeight="1">
      <c r="E276" s="44"/>
    </row>
    <row r="277" spans="5:5" ht="14.25" customHeight="1">
      <c r="E277" s="44"/>
    </row>
    <row r="278" spans="5:5" ht="14.25" customHeight="1">
      <c r="E278" s="44"/>
    </row>
    <row r="279" spans="5:5" ht="14.25" customHeight="1">
      <c r="E279" s="44"/>
    </row>
    <row r="280" spans="5:5" ht="14.25" customHeight="1">
      <c r="E280" s="44"/>
    </row>
    <row r="281" spans="5:5" ht="14.25" customHeight="1">
      <c r="E281" s="44"/>
    </row>
    <row r="282" spans="5:5" ht="14.25" customHeight="1">
      <c r="E282" s="44"/>
    </row>
    <row r="283" spans="5:5" ht="14.25" customHeight="1">
      <c r="E283" s="44"/>
    </row>
    <row r="284" spans="5:5" ht="14.25" customHeight="1">
      <c r="E284" s="44"/>
    </row>
    <row r="285" spans="5:5" ht="14.25" customHeight="1">
      <c r="E285" s="44"/>
    </row>
    <row r="286" spans="5:5" ht="14.25" customHeight="1">
      <c r="E286" s="44"/>
    </row>
    <row r="287" spans="5:5" ht="14.25" customHeight="1">
      <c r="E287" s="44"/>
    </row>
    <row r="288" spans="5:5" ht="14.25" customHeight="1">
      <c r="E288" s="44"/>
    </row>
    <row r="289" spans="5:5" ht="14.25" customHeight="1">
      <c r="E289" s="44"/>
    </row>
    <row r="290" spans="5:5" ht="14.25" customHeight="1">
      <c r="E290" s="44"/>
    </row>
    <row r="291" spans="5:5" ht="14.25" customHeight="1">
      <c r="E291" s="44"/>
    </row>
    <row r="292" spans="5:5" ht="14.25" customHeight="1">
      <c r="E292" s="44"/>
    </row>
    <row r="293" spans="5:5" ht="14.25" customHeight="1">
      <c r="E293" s="44"/>
    </row>
    <row r="294" spans="5:5" ht="14.25" customHeight="1">
      <c r="E294" s="44"/>
    </row>
    <row r="295" spans="5:5" ht="14.25" customHeight="1">
      <c r="E295" s="44"/>
    </row>
    <row r="296" spans="5:5" ht="14.25" customHeight="1">
      <c r="E296" s="44"/>
    </row>
    <row r="297" spans="5:5" ht="14.25" customHeight="1">
      <c r="E297" s="44"/>
    </row>
    <row r="298" spans="5:5" ht="14.25" customHeight="1">
      <c r="E298" s="44"/>
    </row>
    <row r="299" spans="5:5" ht="14.25" customHeight="1">
      <c r="E299" s="44"/>
    </row>
    <row r="300" spans="5:5" ht="14.25" customHeight="1">
      <c r="E300" s="44"/>
    </row>
    <row r="301" spans="5:5" ht="14.25" customHeight="1">
      <c r="E301" s="44"/>
    </row>
    <row r="302" spans="5:5" ht="14.25" customHeight="1">
      <c r="E302" s="44"/>
    </row>
    <row r="303" spans="5:5" ht="14.25" customHeight="1">
      <c r="E303" s="44"/>
    </row>
    <row r="304" spans="5:5" ht="14.25" customHeight="1">
      <c r="E304" s="44"/>
    </row>
    <row r="305" spans="5:5" ht="14.25" customHeight="1">
      <c r="E305" s="44"/>
    </row>
    <row r="306" spans="5:5" ht="14.25" customHeight="1">
      <c r="E306" s="44"/>
    </row>
    <row r="307" spans="5:5" ht="14.25" customHeight="1">
      <c r="E307" s="44"/>
    </row>
    <row r="308" spans="5:5" ht="14.25" customHeight="1">
      <c r="E308" s="44"/>
    </row>
    <row r="309" spans="5:5" ht="14.25" customHeight="1">
      <c r="E309" s="44"/>
    </row>
    <row r="310" spans="5:5" ht="14.25" customHeight="1">
      <c r="E310" s="44"/>
    </row>
    <row r="311" spans="5:5" ht="14.25" customHeight="1">
      <c r="E311" s="44"/>
    </row>
    <row r="312" spans="5:5" ht="14.25" customHeight="1">
      <c r="E312" s="44"/>
    </row>
    <row r="313" spans="5:5" ht="14.25" customHeight="1">
      <c r="E313" s="44"/>
    </row>
    <row r="314" spans="5:5" ht="14.25" customHeight="1">
      <c r="E314" s="44"/>
    </row>
    <row r="315" spans="5:5" ht="14.25" customHeight="1">
      <c r="E315" s="44"/>
    </row>
    <row r="316" spans="5:5" ht="14.25" customHeight="1">
      <c r="E316" s="44"/>
    </row>
    <row r="317" spans="5:5" ht="14.25" customHeight="1">
      <c r="E317" s="44"/>
    </row>
    <row r="318" spans="5:5" ht="14.25" customHeight="1">
      <c r="E318" s="44"/>
    </row>
    <row r="319" spans="5:5" ht="14.25" customHeight="1">
      <c r="E319" s="44"/>
    </row>
    <row r="320" spans="5:5" ht="14.25" customHeight="1">
      <c r="E320" s="44"/>
    </row>
    <row r="321" spans="5:5" ht="14.25" customHeight="1">
      <c r="E321" s="44"/>
    </row>
    <row r="322" spans="5:5" ht="14.25" customHeight="1">
      <c r="E322" s="44"/>
    </row>
    <row r="323" spans="5:5" ht="14.25" customHeight="1">
      <c r="E323" s="44"/>
    </row>
    <row r="324" spans="5:5" ht="14.25" customHeight="1">
      <c r="E324" s="44"/>
    </row>
    <row r="325" spans="5:5" ht="14.25" customHeight="1">
      <c r="E325" s="44"/>
    </row>
    <row r="326" spans="5:5" ht="14.25" customHeight="1">
      <c r="E326" s="44"/>
    </row>
    <row r="327" spans="5:5" ht="14.25" customHeight="1">
      <c r="E327" s="44"/>
    </row>
    <row r="328" spans="5:5" ht="14.25" customHeight="1">
      <c r="E328" s="44"/>
    </row>
    <row r="329" spans="5:5" ht="14.25" customHeight="1">
      <c r="E329" s="44"/>
    </row>
    <row r="330" spans="5:5" ht="14.25" customHeight="1">
      <c r="E330" s="44"/>
    </row>
    <row r="331" spans="5:5" ht="14.25" customHeight="1">
      <c r="E331" s="44"/>
    </row>
    <row r="332" spans="5:5" ht="14.25" customHeight="1">
      <c r="E332" s="44"/>
    </row>
    <row r="333" spans="5:5" ht="14.25" customHeight="1">
      <c r="E333" s="44"/>
    </row>
    <row r="334" spans="5:5" ht="14.25" customHeight="1">
      <c r="E334" s="44"/>
    </row>
    <row r="335" spans="5:5" ht="14.25" customHeight="1">
      <c r="E335" s="44"/>
    </row>
    <row r="336" spans="5:5" ht="14.25" customHeight="1">
      <c r="E336" s="44"/>
    </row>
    <row r="337" spans="5:5" ht="14.25" customHeight="1">
      <c r="E337" s="44"/>
    </row>
    <row r="338" spans="5:5" ht="14.25" customHeight="1">
      <c r="E338" s="44"/>
    </row>
    <row r="339" spans="5:5" ht="14.25" customHeight="1">
      <c r="E339" s="44"/>
    </row>
    <row r="340" spans="5:5" ht="14.25" customHeight="1">
      <c r="E340" s="44"/>
    </row>
    <row r="341" spans="5:5" ht="14.25" customHeight="1">
      <c r="E341" s="44"/>
    </row>
    <row r="342" spans="5:5" ht="14.25" customHeight="1">
      <c r="E342" s="44"/>
    </row>
    <row r="343" spans="5:5" ht="14.25" customHeight="1">
      <c r="E343" s="44"/>
    </row>
    <row r="344" spans="5:5" ht="14.25" customHeight="1">
      <c r="E344" s="44"/>
    </row>
    <row r="345" spans="5:5" ht="14.25" customHeight="1">
      <c r="E345" s="44"/>
    </row>
    <row r="346" spans="5:5" ht="14.25" customHeight="1">
      <c r="E346" s="44"/>
    </row>
    <row r="347" spans="5:5" ht="14.25" customHeight="1">
      <c r="E347" s="44"/>
    </row>
    <row r="348" spans="5:5" ht="15.75" customHeight="1"/>
    <row r="349" spans="5:5" ht="15.75" customHeight="1"/>
    <row r="350" spans="5:5" ht="15.75" customHeight="1"/>
    <row r="351" spans="5:5" ht="15.75" customHeight="1"/>
    <row r="352" spans="5:5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</sheetData>
  <sortState xmlns:xlrd2="http://schemas.microsoft.com/office/spreadsheetml/2017/richdata2" ref="B2:L47">
    <sortCondition ref="J2:J47"/>
    <sortCondition ref="C2:C47"/>
  </sortState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2023-04-16T07:50:38Z</dcterms:created>
  <dcterms:modified xsi:type="dcterms:W3CDTF">2023-05-03T00:11:50Z</dcterms:modified>
</cp:coreProperties>
</file>