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726a722f8d2c68c3/Documents/mywebsites/doptrack/documents/"/>
    </mc:Choice>
  </mc:AlternateContent>
  <xr:revisionPtr revIDLastSave="0" documentId="8_{6ED1739F-28EB-47AB-AD81-89E9AB1BC89C}" xr6:coauthVersionLast="47" xr6:coauthVersionMax="47" xr10:uidLastSave="{00000000-0000-0000-0000-000000000000}"/>
  <bookViews>
    <workbookView xWindow="4125" yWindow="-16320" windowWidth="29040" windowHeight="15720" firstSheet="7" activeTab="17" xr2:uid="{00000000-000D-0000-FFFF-FFFF00000000}"/>
  </bookViews>
  <sheets>
    <sheet name="Participants" sheetId="1" r:id="rId1"/>
    <sheet name="100-110m hurdles" sheetId="2" r:id="rId2"/>
    <sheet name="4X800r" sheetId="3" r:id="rId3"/>
    <sheet name="100- All" sheetId="4" r:id="rId4"/>
    <sheet name="1600mm - ALL" sheetId="5" r:id="rId5"/>
    <sheet name="4x100 - ALL" sheetId="6" r:id="rId6"/>
    <sheet name="400 - All" sheetId="7" r:id="rId7"/>
    <sheet name="200-H" sheetId="8" r:id="rId8"/>
    <sheet name="800 - ALL" sheetId="9" r:id="rId9"/>
    <sheet name="200 - All" sheetId="10" r:id="rId10"/>
    <sheet name="3200-ALL" sheetId="11" r:id="rId11"/>
    <sheet name="4x400 - ALL" sheetId="12" r:id="rId12"/>
    <sheet name="TRIPLE JUMP" sheetId="13" r:id="rId13"/>
    <sheet name="SHOT PUT" sheetId="14" r:id="rId14"/>
    <sheet name="DISCUS" sheetId="15" r:id="rId15"/>
    <sheet name="Turbo Jav" sheetId="16" r:id="rId16"/>
    <sheet name="LONG JUMP" sheetId="17" r:id="rId17"/>
    <sheet name="Results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5" l="1"/>
  <c r="K31" i="5"/>
  <c r="K32" i="5"/>
  <c r="K33" i="5"/>
  <c r="J33" i="5"/>
  <c r="I33" i="5"/>
  <c r="H33" i="5"/>
  <c r="G33" i="5"/>
  <c r="F33" i="5"/>
  <c r="J32" i="5"/>
  <c r="I32" i="5"/>
  <c r="H32" i="5"/>
  <c r="G32" i="5"/>
  <c r="F32" i="5"/>
  <c r="J31" i="5"/>
  <c r="I31" i="5"/>
  <c r="H31" i="5"/>
  <c r="G31" i="5"/>
  <c r="F31" i="5"/>
  <c r="L62" i="14"/>
  <c r="L63" i="14"/>
  <c r="L64" i="14"/>
  <c r="K120" i="10"/>
  <c r="K121" i="10" s="1"/>
  <c r="K122" i="10" s="1"/>
  <c r="K123" i="10" s="1"/>
  <c r="K124" i="10" s="1"/>
  <c r="K125" i="10" s="1"/>
  <c r="K126" i="10" s="1"/>
  <c r="K127" i="10" s="1"/>
  <c r="K128" i="10" s="1"/>
  <c r="K129" i="10" s="1"/>
  <c r="K130" i="10" s="1"/>
  <c r="K131" i="10" s="1"/>
  <c r="K132" i="10" s="1"/>
  <c r="K133" i="10" s="1"/>
  <c r="K134" i="10" s="1"/>
  <c r="K135" i="10" s="1"/>
  <c r="K136" i="10" s="1"/>
  <c r="K137" i="10" s="1"/>
  <c r="K138" i="10" s="1"/>
  <c r="K139" i="10" s="1"/>
  <c r="K140" i="10" s="1"/>
  <c r="K141" i="10" s="1"/>
  <c r="K82" i="10"/>
  <c r="K83" i="10" s="1"/>
  <c r="K84" i="10" s="1"/>
  <c r="K85" i="10" s="1"/>
  <c r="K86" i="10" s="1"/>
  <c r="K87" i="10" s="1"/>
  <c r="K88" i="10" s="1"/>
  <c r="K46" i="10"/>
  <c r="K47" i="10" s="1"/>
  <c r="K48" i="10" s="1"/>
  <c r="K49" i="10" s="1"/>
  <c r="K50" i="10" s="1"/>
  <c r="K51" i="10" s="1"/>
  <c r="K52" i="10" s="1"/>
  <c r="K53" i="10" s="1"/>
  <c r="K54" i="10" s="1"/>
  <c r="K55" i="10" s="1"/>
  <c r="K56" i="10" s="1"/>
  <c r="K57" i="10" s="1"/>
  <c r="K58" i="10" s="1"/>
  <c r="K59" i="10" s="1"/>
  <c r="K60" i="10" s="1"/>
  <c r="K61" i="10" s="1"/>
  <c r="K62" i="10" s="1"/>
  <c r="K63" i="10" s="1"/>
  <c r="K64" i="10" s="1"/>
  <c r="K65" i="10" s="1"/>
  <c r="K66" i="10" s="1"/>
  <c r="K67" i="10" s="1"/>
  <c r="K68" i="10" s="1"/>
  <c r="K69" i="10" s="1"/>
  <c r="K70" i="10" s="1"/>
  <c r="K71" i="10" s="1"/>
  <c r="K72" i="10" s="1"/>
  <c r="K73" i="10" s="1"/>
  <c r="K74" i="10" s="1"/>
  <c r="K75" i="10" s="1"/>
  <c r="K76" i="10" s="1"/>
  <c r="K77" i="10" s="1"/>
  <c r="K78" i="10" s="1"/>
  <c r="K3" i="10"/>
  <c r="K4" i="10" s="1"/>
  <c r="K5" i="10" s="1"/>
  <c r="K6" i="10" s="1"/>
  <c r="K7" i="10" s="1"/>
  <c r="K8" i="10" s="1"/>
  <c r="K9" i="10" s="1"/>
  <c r="K10" i="10" s="1"/>
  <c r="K11" i="10" s="1"/>
  <c r="K12" i="10" s="1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K30" i="10" s="1"/>
  <c r="K31" i="10" s="1"/>
  <c r="K32" i="10" s="1"/>
  <c r="K33" i="10" s="1"/>
  <c r="K34" i="10" s="1"/>
  <c r="K35" i="10" s="1"/>
  <c r="K36" i="10" s="1"/>
  <c r="K37" i="10" s="1"/>
  <c r="K38" i="10" s="1"/>
  <c r="K39" i="10" s="1"/>
  <c r="K40" i="10" s="1"/>
  <c r="K41" i="10" s="1"/>
  <c r="K42" i="10" s="1"/>
  <c r="K43" i="10" s="1"/>
  <c r="K108" i="4"/>
  <c r="K109" i="4" s="1"/>
  <c r="K110" i="4" s="1"/>
  <c r="K111" i="4" s="1"/>
  <c r="K112" i="4" s="1"/>
  <c r="K113" i="4" s="1"/>
  <c r="K114" i="4" s="1"/>
  <c r="K115" i="4" s="1"/>
  <c r="K116" i="4" s="1"/>
  <c r="K117" i="4" s="1"/>
  <c r="K118" i="4" s="1"/>
  <c r="K119" i="4" s="1"/>
  <c r="K120" i="4" s="1"/>
  <c r="K121" i="4" s="1"/>
  <c r="K122" i="4" s="1"/>
  <c r="K123" i="4" s="1"/>
  <c r="K124" i="4" s="1"/>
  <c r="K125" i="4" s="1"/>
  <c r="K126" i="4" s="1"/>
  <c r="K127" i="4" s="1"/>
  <c r="K128" i="4" s="1"/>
  <c r="K129" i="4" s="1"/>
  <c r="K130" i="4" s="1"/>
  <c r="K131" i="4" s="1"/>
  <c r="K132" i="4" s="1"/>
  <c r="K133" i="4" s="1"/>
  <c r="K134" i="4" s="1"/>
  <c r="K135" i="4" s="1"/>
  <c r="K136" i="4" s="1"/>
  <c r="K137" i="4" s="1"/>
  <c r="K138" i="4" s="1"/>
  <c r="K149" i="4"/>
  <c r="K51" i="4"/>
  <c r="K52" i="4" s="1"/>
  <c r="K53" i="4" s="1"/>
  <c r="K54" i="4" s="1"/>
  <c r="K55" i="4" s="1"/>
  <c r="K56" i="4" s="1"/>
  <c r="K57" i="4" s="1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86" i="4" s="1"/>
  <c r="K87" i="4" s="1"/>
  <c r="K88" i="4" s="1"/>
  <c r="K89" i="4" s="1"/>
  <c r="K90" i="4" s="1"/>
  <c r="K91" i="4" s="1"/>
  <c r="K92" i="4" s="1"/>
  <c r="K93" i="4" s="1"/>
  <c r="K94" i="4" s="1"/>
  <c r="K95" i="4" s="1"/>
  <c r="K96" i="4" s="1"/>
  <c r="K97" i="4" s="1"/>
  <c r="K98" i="4" s="1"/>
  <c r="K99" i="4" s="1"/>
  <c r="K100" i="4" s="1"/>
  <c r="K101" i="4" s="1"/>
  <c r="K102" i="4" s="1"/>
  <c r="K103" i="4" s="1"/>
  <c r="K3" i="4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82" i="7"/>
  <c r="K83" i="7" s="1"/>
  <c r="K84" i="7" s="1"/>
  <c r="K85" i="7" s="1"/>
  <c r="K86" i="7" s="1"/>
  <c r="K87" i="7" s="1"/>
  <c r="K88" i="7" s="1"/>
  <c r="K89" i="7" s="1"/>
  <c r="K90" i="7" s="1"/>
  <c r="K91" i="7" s="1"/>
  <c r="K92" i="7" s="1"/>
  <c r="K93" i="7" s="1"/>
  <c r="K94" i="7" s="1"/>
  <c r="K62" i="7"/>
  <c r="K63" i="7" s="1"/>
  <c r="K64" i="7" s="1"/>
  <c r="K65" i="7" s="1"/>
  <c r="K66" i="7" s="1"/>
  <c r="K67" i="7" s="1"/>
  <c r="K68" i="7" s="1"/>
  <c r="K69" i="7" s="1"/>
  <c r="K70" i="7" s="1"/>
  <c r="K71" i="7" s="1"/>
  <c r="K72" i="7" s="1"/>
  <c r="K73" i="7" s="1"/>
  <c r="K74" i="7" s="1"/>
  <c r="K75" i="7" s="1"/>
  <c r="K76" i="7" s="1"/>
  <c r="K77" i="7" s="1"/>
  <c r="K31" i="7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K44" i="7" s="1"/>
  <c r="K45" i="7" s="1"/>
  <c r="K46" i="7" s="1"/>
  <c r="K47" i="7" s="1"/>
  <c r="K48" i="7" s="1"/>
  <c r="K49" i="7" s="1"/>
  <c r="K50" i="7" s="1"/>
  <c r="K51" i="7" s="1"/>
  <c r="K52" i="7" s="1"/>
  <c r="K53" i="7" s="1"/>
  <c r="K54" i="7" s="1"/>
  <c r="K55" i="7" s="1"/>
  <c r="K56" i="7" s="1"/>
  <c r="K57" i="7" s="1"/>
  <c r="K58" i="7" s="1"/>
  <c r="K59" i="7" s="1"/>
  <c r="K5" i="7"/>
  <c r="K6" i="7" s="1"/>
  <c r="K7" i="7" s="1"/>
  <c r="K8" i="7" s="1"/>
  <c r="K9" i="7" s="1"/>
  <c r="K10" i="7" s="1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L34" i="6"/>
  <c r="L35" i="6" s="1"/>
  <c r="L36" i="6" s="1"/>
  <c r="L37" i="6" s="1"/>
  <c r="L38" i="6" s="1"/>
  <c r="L39" i="6" s="1"/>
  <c r="L40" i="6" s="1"/>
  <c r="L41" i="6" s="1"/>
  <c r="L42" i="6" s="1"/>
  <c r="L43" i="6" s="1"/>
  <c r="L44" i="6" s="1"/>
  <c r="L25" i="6"/>
  <c r="L26" i="6" s="1"/>
  <c r="L27" i="6" s="1"/>
  <c r="L28" i="6" s="1"/>
  <c r="L29" i="6" s="1"/>
  <c r="L30" i="6" s="1"/>
  <c r="L31" i="6" s="1"/>
  <c r="L12" i="6"/>
  <c r="L13" i="6" s="1"/>
  <c r="L14" i="6" s="1"/>
  <c r="L15" i="6" s="1"/>
  <c r="L16" i="6" s="1"/>
  <c r="L17" i="6" s="1"/>
  <c r="L18" i="6" s="1"/>
  <c r="L19" i="6" s="1"/>
  <c r="L20" i="6" s="1"/>
  <c r="L21" i="6" s="1"/>
  <c r="L22" i="6" s="1"/>
  <c r="L8" i="12"/>
  <c r="L9" i="12" s="1"/>
  <c r="L10" i="12" s="1"/>
  <c r="L11" i="12" s="1"/>
  <c r="L12" i="12" s="1"/>
  <c r="K20" i="9"/>
  <c r="K21" i="9" s="1"/>
  <c r="K22" i="9" s="1"/>
  <c r="K23" i="9" s="1"/>
  <c r="K24" i="9" s="1"/>
  <c r="K25" i="9" s="1"/>
  <c r="K26" i="9" s="1"/>
  <c r="K27" i="9" s="1"/>
  <c r="K28" i="9" s="1"/>
  <c r="K29" i="9" s="1"/>
  <c r="K32" i="9"/>
  <c r="K33" i="9" s="1"/>
  <c r="K34" i="9" s="1"/>
  <c r="K35" i="9" s="1"/>
  <c r="K36" i="9" s="1"/>
  <c r="K37" i="9" s="1"/>
  <c r="K38" i="9" s="1"/>
  <c r="K39" i="9" s="1"/>
  <c r="K40" i="9" s="1"/>
  <c r="K41" i="9" s="1"/>
  <c r="K42" i="9" s="1"/>
  <c r="K43" i="9" s="1"/>
  <c r="K3" i="9"/>
  <c r="K4" i="9" s="1"/>
  <c r="K5" i="9" s="1"/>
  <c r="K6" i="9" s="1"/>
  <c r="K7" i="9" s="1"/>
  <c r="K8" i="9" s="1"/>
  <c r="K9" i="9" s="1"/>
  <c r="K10" i="9" s="1"/>
  <c r="K11" i="9" s="1"/>
  <c r="K12" i="9" s="1"/>
  <c r="K13" i="9" s="1"/>
  <c r="K14" i="9" s="1"/>
  <c r="K15" i="9" s="1"/>
  <c r="K16" i="9" s="1"/>
  <c r="K17" i="9" s="1"/>
  <c r="K25" i="5"/>
  <c r="K26" i="5" s="1"/>
  <c r="K27" i="5" s="1"/>
  <c r="K28" i="5" s="1"/>
  <c r="K29" i="5" s="1"/>
  <c r="K39" i="8"/>
  <c r="K40" i="8" s="1"/>
  <c r="K41" i="8" s="1"/>
  <c r="K42" i="8" s="1"/>
  <c r="K43" i="8" s="1"/>
  <c r="K44" i="8" s="1"/>
  <c r="K45" i="8" s="1"/>
  <c r="K38" i="8"/>
  <c r="K29" i="8"/>
  <c r="K30" i="8" s="1"/>
  <c r="K31" i="8" s="1"/>
  <c r="K32" i="8" s="1"/>
  <c r="K33" i="8" s="1"/>
  <c r="K34" i="8" s="1"/>
  <c r="K35" i="8" s="1"/>
  <c r="K14" i="8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K26" i="8" s="1"/>
  <c r="K3" i="8"/>
  <c r="K4" i="8" s="1"/>
  <c r="K5" i="8" s="1"/>
  <c r="K6" i="8" s="1"/>
  <c r="K7" i="8" s="1"/>
  <c r="K8" i="8" s="1"/>
  <c r="K9" i="8" s="1"/>
  <c r="K10" i="8" s="1"/>
  <c r="K11" i="8" s="1"/>
  <c r="L109" i="17"/>
  <c r="L110" i="17" s="1"/>
  <c r="L111" i="17" s="1"/>
  <c r="L112" i="17" s="1"/>
  <c r="L113" i="17" s="1"/>
  <c r="L114" i="17" s="1"/>
  <c r="L115" i="17" s="1"/>
  <c r="L116" i="17" s="1"/>
  <c r="L117" i="17" s="1"/>
  <c r="L118" i="17" s="1"/>
  <c r="L119" i="17" s="1"/>
  <c r="L120" i="17" s="1"/>
  <c r="L121" i="17" s="1"/>
  <c r="L122" i="17" s="1"/>
  <c r="L123" i="17" s="1"/>
  <c r="L124" i="17" s="1"/>
  <c r="L125" i="17" s="1"/>
  <c r="L126" i="17" s="1"/>
  <c r="L127" i="17" s="1"/>
  <c r="L128" i="17" s="1"/>
  <c r="L129" i="17" s="1"/>
  <c r="L130" i="17" s="1"/>
  <c r="L131" i="17" s="1"/>
  <c r="L132" i="17" s="1"/>
  <c r="L133" i="17" s="1"/>
  <c r="L134" i="17" s="1"/>
  <c r="L135" i="17" s="1"/>
  <c r="L136" i="17" s="1"/>
  <c r="L137" i="17" s="1"/>
  <c r="L138" i="17" s="1"/>
  <c r="L82" i="17"/>
  <c r="L83" i="17" s="1"/>
  <c r="L84" i="17" s="1"/>
  <c r="L85" i="17" s="1"/>
  <c r="L86" i="17" s="1"/>
  <c r="L87" i="17" s="1"/>
  <c r="L88" i="17" s="1"/>
  <c r="L89" i="17" s="1"/>
  <c r="L90" i="17" s="1"/>
  <c r="L91" i="17" s="1"/>
  <c r="L92" i="17" s="1"/>
  <c r="L93" i="17" s="1"/>
  <c r="L94" i="17" s="1"/>
  <c r="L95" i="17" s="1"/>
  <c r="L96" i="17" s="1"/>
  <c r="L97" i="17" s="1"/>
  <c r="L98" i="17" s="1"/>
  <c r="L99" i="17" s="1"/>
  <c r="L100" i="17" s="1"/>
  <c r="L101" i="17" s="1"/>
  <c r="L102" i="17" s="1"/>
  <c r="L103" i="17" s="1"/>
  <c r="L104" i="17" s="1"/>
  <c r="L105" i="17" s="1"/>
  <c r="L106" i="17" s="1"/>
  <c r="L42" i="17"/>
  <c r="L43" i="17" s="1"/>
  <c r="L44" i="17" s="1"/>
  <c r="L45" i="17" s="1"/>
  <c r="L46" i="17" s="1"/>
  <c r="L47" i="17" s="1"/>
  <c r="L48" i="17" s="1"/>
  <c r="L49" i="17" s="1"/>
  <c r="L50" i="17" s="1"/>
  <c r="L51" i="17" s="1"/>
  <c r="L52" i="17" s="1"/>
  <c r="L53" i="17" s="1"/>
  <c r="L54" i="17" s="1"/>
  <c r="L55" i="17" s="1"/>
  <c r="L56" i="17" s="1"/>
  <c r="L57" i="17" s="1"/>
  <c r="L58" i="17" s="1"/>
  <c r="L59" i="17" s="1"/>
  <c r="L60" i="17" s="1"/>
  <c r="L61" i="17" s="1"/>
  <c r="L62" i="17" s="1"/>
  <c r="L63" i="17" s="1"/>
  <c r="L64" i="17" s="1"/>
  <c r="L65" i="17" s="1"/>
  <c r="L66" i="17" s="1"/>
  <c r="L67" i="17" s="1"/>
  <c r="L68" i="17" s="1"/>
  <c r="L69" i="17" s="1"/>
  <c r="L70" i="17" s="1"/>
  <c r="L71" i="17" s="1"/>
  <c r="L72" i="17" s="1"/>
  <c r="L73" i="17" s="1"/>
  <c r="L74" i="17" s="1"/>
  <c r="L75" i="17" s="1"/>
  <c r="L76" i="17" s="1"/>
  <c r="L77" i="17" s="1"/>
  <c r="L78" i="17" s="1"/>
  <c r="L79" i="17" s="1"/>
  <c r="L80" i="17" s="1"/>
  <c r="G41" i="17"/>
  <c r="H41" i="17"/>
  <c r="I41" i="17"/>
  <c r="J41" i="17"/>
  <c r="K41" i="17"/>
  <c r="L4" i="17"/>
  <c r="L5" i="17" s="1"/>
  <c r="L6" i="17" s="1"/>
  <c r="L7" i="17" s="1"/>
  <c r="L8" i="17" s="1"/>
  <c r="L9" i="17" s="1"/>
  <c r="L10" i="17" s="1"/>
  <c r="L11" i="17" s="1"/>
  <c r="L12" i="17" s="1"/>
  <c r="L13" i="17" s="1"/>
  <c r="L14" i="17" s="1"/>
  <c r="L15" i="17" s="1"/>
  <c r="L16" i="17" s="1"/>
  <c r="L17" i="17" s="1"/>
  <c r="L18" i="17" s="1"/>
  <c r="L19" i="17" s="1"/>
  <c r="L20" i="17" s="1"/>
  <c r="L21" i="17" s="1"/>
  <c r="L22" i="17" s="1"/>
  <c r="L23" i="17" s="1"/>
  <c r="L24" i="17" s="1"/>
  <c r="L25" i="17" s="1"/>
  <c r="L26" i="17" s="1"/>
  <c r="L27" i="17" s="1"/>
  <c r="L28" i="17" s="1"/>
  <c r="L29" i="17" s="1"/>
  <c r="L30" i="17" s="1"/>
  <c r="L31" i="17" s="1"/>
  <c r="L32" i="17" s="1"/>
  <c r="L33" i="17" s="1"/>
  <c r="L34" i="17" s="1"/>
  <c r="L35" i="17" s="1"/>
  <c r="L36" i="17" s="1"/>
  <c r="L37" i="17" s="1"/>
  <c r="L38" i="17" s="1"/>
  <c r="L39" i="17" s="1"/>
  <c r="L78" i="16"/>
  <c r="L79" i="16" s="1"/>
  <c r="L80" i="16" s="1"/>
  <c r="L81" i="16" s="1"/>
  <c r="L82" i="16" s="1"/>
  <c r="L83" i="16" s="1"/>
  <c r="L84" i="16" s="1"/>
  <c r="L85" i="16" s="1"/>
  <c r="L86" i="16" s="1"/>
  <c r="L87" i="16" s="1"/>
  <c r="L88" i="16" s="1"/>
  <c r="L89" i="16" s="1"/>
  <c r="L90" i="16" s="1"/>
  <c r="L91" i="16" s="1"/>
  <c r="L92" i="16" s="1"/>
  <c r="L93" i="16" s="1"/>
  <c r="L94" i="16" s="1"/>
  <c r="L95" i="16" s="1"/>
  <c r="L96" i="16" s="1"/>
  <c r="L59" i="16"/>
  <c r="L60" i="16" s="1"/>
  <c r="L61" i="16" s="1"/>
  <c r="L62" i="16" s="1"/>
  <c r="L63" i="16" s="1"/>
  <c r="L64" i="16" s="1"/>
  <c r="L65" i="16" s="1"/>
  <c r="L66" i="16" s="1"/>
  <c r="L67" i="16" s="1"/>
  <c r="L68" i="16" s="1"/>
  <c r="L69" i="16" s="1"/>
  <c r="L70" i="16" s="1"/>
  <c r="L71" i="16" s="1"/>
  <c r="L72" i="16" s="1"/>
  <c r="L73" i="16" s="1"/>
  <c r="L74" i="16" s="1"/>
  <c r="L75" i="16" s="1"/>
  <c r="L31" i="16"/>
  <c r="L32" i="16" s="1"/>
  <c r="L33" i="16" s="1"/>
  <c r="L34" i="16" s="1"/>
  <c r="L35" i="16" s="1"/>
  <c r="L36" i="16" s="1"/>
  <c r="L37" i="16" s="1"/>
  <c r="L38" i="16" s="1"/>
  <c r="L39" i="16" s="1"/>
  <c r="L40" i="16" s="1"/>
  <c r="L41" i="16" s="1"/>
  <c r="L42" i="16" s="1"/>
  <c r="L43" i="16" s="1"/>
  <c r="L44" i="16" s="1"/>
  <c r="L45" i="16" s="1"/>
  <c r="L46" i="16" s="1"/>
  <c r="L47" i="16" s="1"/>
  <c r="L48" i="16" s="1"/>
  <c r="L49" i="16" s="1"/>
  <c r="L50" i="16" s="1"/>
  <c r="L51" i="16" s="1"/>
  <c r="L52" i="16" s="1"/>
  <c r="L53" i="16" s="1"/>
  <c r="L54" i="16" s="1"/>
  <c r="L55" i="16" s="1"/>
  <c r="L56" i="16" s="1"/>
  <c r="L4" i="16"/>
  <c r="L5" i="16" s="1"/>
  <c r="L6" i="16" s="1"/>
  <c r="L7" i="16" s="1"/>
  <c r="L8" i="16" s="1"/>
  <c r="L9" i="16" s="1"/>
  <c r="L10" i="16" s="1"/>
  <c r="L11" i="16" s="1"/>
  <c r="L12" i="16" s="1"/>
  <c r="L13" i="16" s="1"/>
  <c r="L14" i="16" s="1"/>
  <c r="L15" i="16" s="1"/>
  <c r="L16" i="16" s="1"/>
  <c r="L17" i="16" s="1"/>
  <c r="L18" i="16" s="1"/>
  <c r="L19" i="16" s="1"/>
  <c r="L20" i="16" s="1"/>
  <c r="L21" i="16" s="1"/>
  <c r="L22" i="16" s="1"/>
  <c r="L23" i="16" s="1"/>
  <c r="L24" i="16" s="1"/>
  <c r="L25" i="16" s="1"/>
  <c r="L26" i="16" s="1"/>
  <c r="L27" i="16" s="1"/>
  <c r="L28" i="16" s="1"/>
  <c r="L29" i="16" s="1"/>
  <c r="L12" i="13"/>
  <c r="L13" i="13" s="1"/>
  <c r="L14" i="13" s="1"/>
  <c r="L15" i="13" s="1"/>
  <c r="L16" i="13" s="1"/>
  <c r="L17" i="13" s="1"/>
  <c r="L18" i="13" s="1"/>
  <c r="L19" i="13" s="1"/>
  <c r="L20" i="13" s="1"/>
  <c r="L75" i="14"/>
  <c r="L76" i="14" s="1"/>
  <c r="L77" i="14" s="1"/>
  <c r="L78" i="14" s="1"/>
  <c r="L79" i="14" s="1"/>
  <c r="L80" i="14" s="1"/>
  <c r="L81" i="14" s="1"/>
  <c r="L82" i="14" s="1"/>
  <c r="L83" i="14" s="1"/>
  <c r="L84" i="14" s="1"/>
  <c r="L85" i="14" s="1"/>
  <c r="L86" i="14" s="1"/>
  <c r="L87" i="14" s="1"/>
  <c r="L88" i="14" s="1"/>
  <c r="L89" i="14" s="1"/>
  <c r="L90" i="14" s="1"/>
  <c r="L91" i="14" s="1"/>
  <c r="L92" i="14" s="1"/>
  <c r="L93" i="14" s="1"/>
  <c r="L94" i="14" s="1"/>
  <c r="L95" i="14" s="1"/>
  <c r="L96" i="14" s="1"/>
  <c r="L97" i="14" s="1"/>
  <c r="L98" i="14" s="1"/>
  <c r="L99" i="14" s="1"/>
  <c r="L100" i="14" s="1"/>
  <c r="L101" i="14" s="1"/>
  <c r="L102" i="14" s="1"/>
  <c r="L53" i="14"/>
  <c r="L54" i="14" s="1"/>
  <c r="L55" i="14" s="1"/>
  <c r="L56" i="14" s="1"/>
  <c r="L57" i="14" s="1"/>
  <c r="L58" i="14" s="1"/>
  <c r="L59" i="14" s="1"/>
  <c r="L60" i="14" s="1"/>
  <c r="L61" i="14" s="1"/>
  <c r="L65" i="14" s="1"/>
  <c r="L66" i="14" s="1"/>
  <c r="L67" i="14" s="1"/>
  <c r="L68" i="14" s="1"/>
  <c r="L69" i="14" s="1"/>
  <c r="L70" i="14" s="1"/>
  <c r="L71" i="14" s="1"/>
  <c r="L72" i="14" s="1"/>
  <c r="L23" i="14"/>
  <c r="L24" i="14" s="1"/>
  <c r="L25" i="14" s="1"/>
  <c r="L26" i="14" s="1"/>
  <c r="L27" i="14" s="1"/>
  <c r="L28" i="14" s="1"/>
  <c r="L29" i="14" s="1"/>
  <c r="L30" i="14" s="1"/>
  <c r="L31" i="14" s="1"/>
  <c r="L32" i="14" s="1"/>
  <c r="L33" i="14" s="1"/>
  <c r="L34" i="14" s="1"/>
  <c r="L35" i="14" s="1"/>
  <c r="L36" i="14" s="1"/>
  <c r="L37" i="14" s="1"/>
  <c r="L38" i="14" s="1"/>
  <c r="L39" i="14" s="1"/>
  <c r="L40" i="14" s="1"/>
  <c r="L41" i="14" s="1"/>
  <c r="L42" i="14" s="1"/>
  <c r="L43" i="14" s="1"/>
  <c r="L44" i="14" s="1"/>
  <c r="L45" i="14" s="1"/>
  <c r="L46" i="14" s="1"/>
  <c r="L47" i="14" s="1"/>
  <c r="L48" i="14" s="1"/>
  <c r="L49" i="14" s="1"/>
  <c r="L50" i="14" s="1"/>
  <c r="L4" i="14"/>
  <c r="L5" i="14" s="1"/>
  <c r="L6" i="14" s="1"/>
  <c r="L7" i="14" s="1"/>
  <c r="L8" i="14" s="1"/>
  <c r="L9" i="14" s="1"/>
  <c r="L10" i="14" s="1"/>
  <c r="L11" i="14" s="1"/>
  <c r="L12" i="14" s="1"/>
  <c r="L13" i="14" s="1"/>
  <c r="L14" i="14" s="1"/>
  <c r="L15" i="14" s="1"/>
  <c r="L16" i="14" s="1"/>
  <c r="L17" i="14" s="1"/>
  <c r="L18" i="14" s="1"/>
  <c r="L19" i="14" s="1"/>
  <c r="L20" i="14" s="1"/>
  <c r="L54" i="15"/>
  <c r="L55" i="15" s="1"/>
  <c r="L56" i="15" s="1"/>
  <c r="L57" i="15" s="1"/>
  <c r="L58" i="15" s="1"/>
  <c r="L59" i="15" s="1"/>
  <c r="L60" i="15" s="1"/>
  <c r="L61" i="15" s="1"/>
  <c r="L62" i="15" s="1"/>
  <c r="L63" i="15" s="1"/>
  <c r="L64" i="15" s="1"/>
  <c r="L65" i="15" s="1"/>
  <c r="L37" i="15"/>
  <c r="L38" i="15" s="1"/>
  <c r="L39" i="15" s="1"/>
  <c r="L40" i="15" s="1"/>
  <c r="L41" i="15" s="1"/>
  <c r="L42" i="15" s="1"/>
  <c r="L43" i="15" s="1"/>
  <c r="L44" i="15" s="1"/>
  <c r="L45" i="15" s="1"/>
  <c r="L46" i="15" s="1"/>
  <c r="L47" i="15" s="1"/>
  <c r="L48" i="15" s="1"/>
  <c r="L49" i="15" s="1"/>
  <c r="L50" i="15" s="1"/>
  <c r="L51" i="15" s="1"/>
  <c r="L20" i="15"/>
  <c r="L21" i="15" s="1"/>
  <c r="L22" i="15" s="1"/>
  <c r="L23" i="15" s="1"/>
  <c r="L24" i="15" s="1"/>
  <c r="L25" i="15" s="1"/>
  <c r="L26" i="15" s="1"/>
  <c r="L27" i="15" s="1"/>
  <c r="L28" i="15" s="1"/>
  <c r="L29" i="15" s="1"/>
  <c r="L30" i="15" s="1"/>
  <c r="L31" i="15" s="1"/>
  <c r="L32" i="15" s="1"/>
  <c r="L33" i="15" s="1"/>
  <c r="L34" i="15" s="1"/>
  <c r="L10" i="15"/>
  <c r="L11" i="15" s="1"/>
  <c r="L12" i="15" s="1"/>
  <c r="L13" i="15" s="1"/>
  <c r="L14" i="15" s="1"/>
  <c r="L15" i="15" s="1"/>
  <c r="L16" i="15" s="1"/>
  <c r="L17" i="15" s="1"/>
  <c r="G2" i="15"/>
  <c r="H2" i="15"/>
  <c r="I2" i="15"/>
  <c r="J2" i="15"/>
  <c r="K2" i="15"/>
  <c r="B72" i="15" s="1"/>
  <c r="G3" i="15"/>
  <c r="H3" i="15"/>
  <c r="I3" i="15"/>
  <c r="J3" i="15"/>
  <c r="K3" i="15"/>
  <c r="G4" i="15"/>
  <c r="H4" i="15"/>
  <c r="I4" i="15"/>
  <c r="J4" i="15"/>
  <c r="K4" i="15"/>
  <c r="G5" i="15"/>
  <c r="H5" i="15"/>
  <c r="I5" i="15"/>
  <c r="J5" i="15"/>
  <c r="K5" i="15"/>
  <c r="G6" i="15"/>
  <c r="H6" i="15"/>
  <c r="I6" i="15"/>
  <c r="J6" i="15"/>
  <c r="K6" i="15"/>
  <c r="G7" i="15"/>
  <c r="H7" i="15"/>
  <c r="I7" i="15"/>
  <c r="J7" i="15"/>
  <c r="K7" i="15"/>
  <c r="G8" i="15"/>
  <c r="H8" i="15"/>
  <c r="I8" i="15"/>
  <c r="J8" i="15"/>
  <c r="K8" i="15"/>
  <c r="G9" i="15"/>
  <c r="H9" i="15"/>
  <c r="I9" i="15"/>
  <c r="J9" i="15"/>
  <c r="K9" i="15"/>
  <c r="G10" i="15"/>
  <c r="H10" i="15"/>
  <c r="I10" i="15"/>
  <c r="J10" i="15"/>
  <c r="K10" i="15"/>
  <c r="G11" i="15"/>
  <c r="H11" i="15"/>
  <c r="I11" i="15"/>
  <c r="J11" i="15"/>
  <c r="K11" i="15"/>
  <c r="G12" i="15"/>
  <c r="H12" i="15"/>
  <c r="I12" i="15"/>
  <c r="J12" i="15"/>
  <c r="K12" i="15"/>
  <c r="G13" i="15"/>
  <c r="H13" i="15"/>
  <c r="I13" i="15"/>
  <c r="J13" i="15"/>
  <c r="K13" i="15"/>
  <c r="G14" i="15"/>
  <c r="H14" i="15"/>
  <c r="I14" i="15"/>
  <c r="J14" i="15"/>
  <c r="K14" i="15"/>
  <c r="G15" i="15"/>
  <c r="H15" i="15"/>
  <c r="I15" i="15"/>
  <c r="J15" i="15"/>
  <c r="K15" i="15"/>
  <c r="G16" i="15"/>
  <c r="H16" i="15"/>
  <c r="I16" i="15"/>
  <c r="J16" i="15"/>
  <c r="K16" i="15"/>
  <c r="G17" i="15"/>
  <c r="H17" i="15"/>
  <c r="I17" i="15"/>
  <c r="J17" i="15"/>
  <c r="K17" i="15"/>
  <c r="G19" i="15"/>
  <c r="H19" i="15"/>
  <c r="I19" i="15"/>
  <c r="J19" i="15"/>
  <c r="K19" i="15"/>
  <c r="G20" i="15"/>
  <c r="H20" i="15"/>
  <c r="I20" i="15"/>
  <c r="J20" i="15"/>
  <c r="K20" i="15"/>
  <c r="G21" i="15"/>
  <c r="H21" i="15"/>
  <c r="I21" i="15"/>
  <c r="J21" i="15"/>
  <c r="K21" i="15"/>
  <c r="G22" i="15"/>
  <c r="H22" i="15"/>
  <c r="I22" i="15"/>
  <c r="J22" i="15"/>
  <c r="K22" i="15"/>
  <c r="G23" i="15"/>
  <c r="H23" i="15"/>
  <c r="I23" i="15"/>
  <c r="J23" i="15"/>
  <c r="K23" i="15"/>
  <c r="G24" i="15"/>
  <c r="H24" i="15"/>
  <c r="I24" i="15"/>
  <c r="J24" i="15"/>
  <c r="K24" i="15"/>
  <c r="G25" i="15"/>
  <c r="H25" i="15"/>
  <c r="I25" i="15"/>
  <c r="J25" i="15"/>
  <c r="K25" i="15"/>
  <c r="G26" i="15"/>
  <c r="H26" i="15"/>
  <c r="I26" i="15"/>
  <c r="J26" i="15"/>
  <c r="K26" i="15"/>
  <c r="G27" i="15"/>
  <c r="H27" i="15"/>
  <c r="I27" i="15"/>
  <c r="J27" i="15"/>
  <c r="K27" i="15"/>
  <c r="G28" i="15"/>
  <c r="H28" i="15"/>
  <c r="I28" i="15"/>
  <c r="J28" i="15"/>
  <c r="K28" i="15"/>
  <c r="G29" i="15"/>
  <c r="H29" i="15"/>
  <c r="I29" i="15"/>
  <c r="J29" i="15"/>
  <c r="K29" i="15"/>
  <c r="G30" i="15"/>
  <c r="H30" i="15"/>
  <c r="I30" i="15"/>
  <c r="J30" i="15"/>
  <c r="K30" i="15"/>
  <c r="G31" i="15"/>
  <c r="H31" i="15"/>
  <c r="I31" i="15"/>
  <c r="J31" i="15"/>
  <c r="K31" i="15"/>
  <c r="G32" i="15"/>
  <c r="H32" i="15"/>
  <c r="I32" i="15"/>
  <c r="J32" i="15"/>
  <c r="K32" i="15"/>
  <c r="G33" i="15"/>
  <c r="H33" i="15"/>
  <c r="I33" i="15"/>
  <c r="J33" i="15"/>
  <c r="K33" i="15"/>
  <c r="G34" i="15"/>
  <c r="H34" i="15"/>
  <c r="I34" i="15"/>
  <c r="J34" i="15"/>
  <c r="K34" i="15"/>
  <c r="G36" i="15"/>
  <c r="H36" i="15"/>
  <c r="I36" i="15"/>
  <c r="J36" i="15"/>
  <c r="K36" i="15"/>
  <c r="G37" i="15"/>
  <c r="H37" i="15"/>
  <c r="I37" i="15"/>
  <c r="J37" i="15"/>
  <c r="K37" i="15"/>
  <c r="G38" i="15"/>
  <c r="H38" i="15"/>
  <c r="I38" i="15"/>
  <c r="J38" i="15"/>
  <c r="K38" i="15"/>
  <c r="G39" i="15"/>
  <c r="H39" i="15"/>
  <c r="I39" i="15"/>
  <c r="J39" i="15"/>
  <c r="K39" i="15"/>
  <c r="G40" i="15"/>
  <c r="H40" i="15"/>
  <c r="I40" i="15"/>
  <c r="J40" i="15"/>
  <c r="K40" i="15"/>
  <c r="G41" i="15"/>
  <c r="H41" i="15"/>
  <c r="I41" i="15"/>
  <c r="J41" i="15"/>
  <c r="K41" i="15"/>
  <c r="G42" i="15"/>
  <c r="H42" i="15"/>
  <c r="I42" i="15"/>
  <c r="J42" i="15"/>
  <c r="K42" i="15"/>
  <c r="G43" i="15"/>
  <c r="H43" i="15"/>
  <c r="I43" i="15"/>
  <c r="J43" i="15"/>
  <c r="K43" i="15"/>
  <c r="G44" i="15"/>
  <c r="H44" i="15"/>
  <c r="I44" i="15"/>
  <c r="J44" i="15"/>
  <c r="K44" i="15"/>
  <c r="G45" i="15"/>
  <c r="H45" i="15"/>
  <c r="I45" i="15"/>
  <c r="J45" i="15"/>
  <c r="K45" i="15"/>
  <c r="G46" i="15"/>
  <c r="H46" i="15"/>
  <c r="I46" i="15"/>
  <c r="J46" i="15"/>
  <c r="K46" i="15"/>
  <c r="G47" i="15"/>
  <c r="H47" i="15"/>
  <c r="I47" i="15"/>
  <c r="J47" i="15"/>
  <c r="K47" i="15"/>
  <c r="G48" i="15"/>
  <c r="H48" i="15"/>
  <c r="I48" i="15"/>
  <c r="J48" i="15"/>
  <c r="K48" i="15"/>
  <c r="G49" i="15"/>
  <c r="H49" i="15"/>
  <c r="I49" i="15"/>
  <c r="J49" i="15"/>
  <c r="K49" i="15"/>
  <c r="G50" i="15"/>
  <c r="H50" i="15"/>
  <c r="I50" i="15"/>
  <c r="J50" i="15"/>
  <c r="K50" i="15"/>
  <c r="G51" i="15"/>
  <c r="H51" i="15"/>
  <c r="I51" i="15"/>
  <c r="J51" i="15"/>
  <c r="K51" i="15"/>
  <c r="G53" i="15"/>
  <c r="H53" i="15"/>
  <c r="I53" i="15"/>
  <c r="J53" i="15"/>
  <c r="K53" i="15"/>
  <c r="G54" i="15"/>
  <c r="H54" i="15"/>
  <c r="I54" i="15"/>
  <c r="J54" i="15"/>
  <c r="K54" i="15"/>
  <c r="G55" i="15"/>
  <c r="H55" i="15"/>
  <c r="I55" i="15"/>
  <c r="J55" i="15"/>
  <c r="K55" i="15"/>
  <c r="G56" i="15"/>
  <c r="H56" i="15"/>
  <c r="I56" i="15"/>
  <c r="J56" i="15"/>
  <c r="K56" i="15"/>
  <c r="G57" i="15"/>
  <c r="H57" i="15"/>
  <c r="I57" i="15"/>
  <c r="J57" i="15"/>
  <c r="K57" i="15"/>
  <c r="G58" i="15"/>
  <c r="H58" i="15"/>
  <c r="I58" i="15"/>
  <c r="J58" i="15"/>
  <c r="K58" i="15"/>
  <c r="G59" i="15"/>
  <c r="H59" i="15"/>
  <c r="I59" i="15"/>
  <c r="J59" i="15"/>
  <c r="K59" i="15"/>
  <c r="G60" i="15"/>
  <c r="H60" i="15"/>
  <c r="I60" i="15"/>
  <c r="J60" i="15"/>
  <c r="K60" i="15"/>
  <c r="G61" i="15"/>
  <c r="H61" i="15"/>
  <c r="I61" i="15"/>
  <c r="J61" i="15"/>
  <c r="K61" i="15"/>
  <c r="G62" i="15"/>
  <c r="H62" i="15"/>
  <c r="I62" i="15"/>
  <c r="J62" i="15"/>
  <c r="K62" i="15"/>
  <c r="G63" i="15"/>
  <c r="H63" i="15"/>
  <c r="I63" i="15"/>
  <c r="J63" i="15"/>
  <c r="K63" i="15"/>
  <c r="G64" i="15"/>
  <c r="H64" i="15"/>
  <c r="I64" i="15"/>
  <c r="J64" i="15"/>
  <c r="K64" i="15"/>
  <c r="G65" i="15"/>
  <c r="H65" i="15"/>
  <c r="I65" i="15"/>
  <c r="J65" i="15"/>
  <c r="K65" i="15"/>
  <c r="K138" i="17"/>
  <c r="J138" i="17"/>
  <c r="I138" i="17"/>
  <c r="H138" i="17"/>
  <c r="G138" i="17"/>
  <c r="K137" i="17"/>
  <c r="J137" i="17"/>
  <c r="I137" i="17"/>
  <c r="H137" i="17"/>
  <c r="G137" i="17"/>
  <c r="K136" i="17"/>
  <c r="J136" i="17"/>
  <c r="I136" i="17"/>
  <c r="H136" i="17"/>
  <c r="G136" i="17"/>
  <c r="K135" i="17"/>
  <c r="J135" i="17"/>
  <c r="I135" i="17"/>
  <c r="H135" i="17"/>
  <c r="G135" i="17"/>
  <c r="K134" i="17"/>
  <c r="J134" i="17"/>
  <c r="I134" i="17"/>
  <c r="H134" i="17"/>
  <c r="G134" i="17"/>
  <c r="K133" i="17"/>
  <c r="J133" i="17"/>
  <c r="I133" i="17"/>
  <c r="H133" i="17"/>
  <c r="G133" i="17"/>
  <c r="K132" i="17"/>
  <c r="J132" i="17"/>
  <c r="I132" i="17"/>
  <c r="H132" i="17"/>
  <c r="G132" i="17"/>
  <c r="K131" i="17"/>
  <c r="J131" i="17"/>
  <c r="I131" i="17"/>
  <c r="H131" i="17"/>
  <c r="G131" i="17"/>
  <c r="K130" i="17"/>
  <c r="J130" i="17"/>
  <c r="I130" i="17"/>
  <c r="H130" i="17"/>
  <c r="G130" i="17"/>
  <c r="K129" i="17"/>
  <c r="J129" i="17"/>
  <c r="I129" i="17"/>
  <c r="H129" i="17"/>
  <c r="G129" i="17"/>
  <c r="K128" i="17"/>
  <c r="J128" i="17"/>
  <c r="I128" i="17"/>
  <c r="H128" i="17"/>
  <c r="G128" i="17"/>
  <c r="K127" i="17"/>
  <c r="J127" i="17"/>
  <c r="I127" i="17"/>
  <c r="H127" i="17"/>
  <c r="G127" i="17"/>
  <c r="K126" i="17"/>
  <c r="J126" i="17"/>
  <c r="I126" i="17"/>
  <c r="H126" i="17"/>
  <c r="G126" i="17"/>
  <c r="K125" i="17"/>
  <c r="J125" i="17"/>
  <c r="I125" i="17"/>
  <c r="H125" i="17"/>
  <c r="G125" i="17"/>
  <c r="K124" i="17"/>
  <c r="J124" i="17"/>
  <c r="I124" i="17"/>
  <c r="H124" i="17"/>
  <c r="G124" i="17"/>
  <c r="K123" i="17"/>
  <c r="J123" i="17"/>
  <c r="I123" i="17"/>
  <c r="H123" i="17"/>
  <c r="G123" i="17"/>
  <c r="K122" i="17"/>
  <c r="J122" i="17"/>
  <c r="I122" i="17"/>
  <c r="H122" i="17"/>
  <c r="G122" i="17"/>
  <c r="K121" i="17"/>
  <c r="J121" i="17"/>
  <c r="I121" i="17"/>
  <c r="H121" i="17"/>
  <c r="G121" i="17"/>
  <c r="K120" i="17"/>
  <c r="J120" i="17"/>
  <c r="I120" i="17"/>
  <c r="H120" i="17"/>
  <c r="G120" i="17"/>
  <c r="K119" i="17"/>
  <c r="J119" i="17"/>
  <c r="I119" i="17"/>
  <c r="H119" i="17"/>
  <c r="G119" i="17"/>
  <c r="K118" i="17"/>
  <c r="J118" i="17"/>
  <c r="I118" i="17"/>
  <c r="H118" i="17"/>
  <c r="G118" i="17"/>
  <c r="K117" i="17"/>
  <c r="J117" i="17"/>
  <c r="I117" i="17"/>
  <c r="H117" i="17"/>
  <c r="G117" i="17"/>
  <c r="K116" i="17"/>
  <c r="J116" i="17"/>
  <c r="I116" i="17"/>
  <c r="H116" i="17"/>
  <c r="G116" i="17"/>
  <c r="K115" i="17"/>
  <c r="J115" i="17"/>
  <c r="I115" i="17"/>
  <c r="H115" i="17"/>
  <c r="G115" i="17"/>
  <c r="K114" i="17"/>
  <c r="J114" i="17"/>
  <c r="I114" i="17"/>
  <c r="H114" i="17"/>
  <c r="G114" i="17"/>
  <c r="K113" i="17"/>
  <c r="J113" i="17"/>
  <c r="I113" i="17"/>
  <c r="H113" i="17"/>
  <c r="G113" i="17"/>
  <c r="K112" i="17"/>
  <c r="J112" i="17"/>
  <c r="I112" i="17"/>
  <c r="H112" i="17"/>
  <c r="G112" i="17"/>
  <c r="K111" i="17"/>
  <c r="J111" i="17"/>
  <c r="I111" i="17"/>
  <c r="H111" i="17"/>
  <c r="G111" i="17"/>
  <c r="K110" i="17"/>
  <c r="J110" i="17"/>
  <c r="I110" i="17"/>
  <c r="H110" i="17"/>
  <c r="G110" i="17"/>
  <c r="K109" i="17"/>
  <c r="J109" i="17"/>
  <c r="I109" i="17"/>
  <c r="H109" i="17"/>
  <c r="G109" i="17"/>
  <c r="K108" i="17"/>
  <c r="J108" i="17"/>
  <c r="I108" i="17"/>
  <c r="H108" i="17"/>
  <c r="G108" i="17"/>
  <c r="K106" i="17"/>
  <c r="J106" i="17"/>
  <c r="I106" i="17"/>
  <c r="H106" i="17"/>
  <c r="G106" i="17"/>
  <c r="K105" i="17"/>
  <c r="J105" i="17"/>
  <c r="I105" i="17"/>
  <c r="H105" i="17"/>
  <c r="G105" i="17"/>
  <c r="K104" i="17"/>
  <c r="J104" i="17"/>
  <c r="I104" i="17"/>
  <c r="H104" i="17"/>
  <c r="G104" i="17"/>
  <c r="K103" i="17"/>
  <c r="J103" i="17"/>
  <c r="I103" i="17"/>
  <c r="H103" i="17"/>
  <c r="G103" i="17"/>
  <c r="K102" i="17"/>
  <c r="J102" i="17"/>
  <c r="I102" i="17"/>
  <c r="H102" i="17"/>
  <c r="G102" i="17"/>
  <c r="K101" i="17"/>
  <c r="J101" i="17"/>
  <c r="I101" i="17"/>
  <c r="H101" i="17"/>
  <c r="G101" i="17"/>
  <c r="K100" i="17"/>
  <c r="J100" i="17"/>
  <c r="I100" i="17"/>
  <c r="H100" i="17"/>
  <c r="G100" i="17"/>
  <c r="K99" i="17"/>
  <c r="J99" i="17"/>
  <c r="I99" i="17"/>
  <c r="H99" i="17"/>
  <c r="G99" i="17"/>
  <c r="K98" i="17"/>
  <c r="J98" i="17"/>
  <c r="I98" i="17"/>
  <c r="H98" i="17"/>
  <c r="G98" i="17"/>
  <c r="K97" i="17"/>
  <c r="J97" i="17"/>
  <c r="I97" i="17"/>
  <c r="H97" i="17"/>
  <c r="G97" i="17"/>
  <c r="K96" i="17"/>
  <c r="J96" i="17"/>
  <c r="I96" i="17"/>
  <c r="H96" i="17"/>
  <c r="G96" i="17"/>
  <c r="K95" i="17"/>
  <c r="J95" i="17"/>
  <c r="I95" i="17"/>
  <c r="H95" i="17"/>
  <c r="G95" i="17"/>
  <c r="K94" i="17"/>
  <c r="J94" i="17"/>
  <c r="I94" i="17"/>
  <c r="H94" i="17"/>
  <c r="G94" i="17"/>
  <c r="K93" i="17"/>
  <c r="J93" i="17"/>
  <c r="I93" i="17"/>
  <c r="H93" i="17"/>
  <c r="G93" i="17"/>
  <c r="K92" i="17"/>
  <c r="J92" i="17"/>
  <c r="I92" i="17"/>
  <c r="H92" i="17"/>
  <c r="G92" i="17"/>
  <c r="K91" i="17"/>
  <c r="J91" i="17"/>
  <c r="I91" i="17"/>
  <c r="H91" i="17"/>
  <c r="G91" i="17"/>
  <c r="K90" i="17"/>
  <c r="J90" i="17"/>
  <c r="I90" i="17"/>
  <c r="H90" i="17"/>
  <c r="G90" i="17"/>
  <c r="K89" i="17"/>
  <c r="J89" i="17"/>
  <c r="I89" i="17"/>
  <c r="H89" i="17"/>
  <c r="G89" i="17"/>
  <c r="K88" i="17"/>
  <c r="J88" i="17"/>
  <c r="I88" i="17"/>
  <c r="H88" i="17"/>
  <c r="G88" i="17"/>
  <c r="K87" i="17"/>
  <c r="J87" i="17"/>
  <c r="I87" i="17"/>
  <c r="H87" i="17"/>
  <c r="G87" i="17"/>
  <c r="K86" i="17"/>
  <c r="J86" i="17"/>
  <c r="I86" i="17"/>
  <c r="H86" i="17"/>
  <c r="G86" i="17"/>
  <c r="K85" i="17"/>
  <c r="J85" i="17"/>
  <c r="I85" i="17"/>
  <c r="H85" i="17"/>
  <c r="G85" i="17"/>
  <c r="K84" i="17"/>
  <c r="J84" i="17"/>
  <c r="I84" i="17"/>
  <c r="H84" i="17"/>
  <c r="G84" i="17"/>
  <c r="K83" i="17"/>
  <c r="J83" i="17"/>
  <c r="I83" i="17"/>
  <c r="H83" i="17"/>
  <c r="G83" i="17"/>
  <c r="K82" i="17"/>
  <c r="J82" i="17"/>
  <c r="I82" i="17"/>
  <c r="H82" i="17"/>
  <c r="G82" i="17"/>
  <c r="K80" i="17"/>
  <c r="J80" i="17"/>
  <c r="I80" i="17"/>
  <c r="H80" i="17"/>
  <c r="G80" i="17"/>
  <c r="K79" i="17"/>
  <c r="J79" i="17"/>
  <c r="I79" i="17"/>
  <c r="H79" i="17"/>
  <c r="G79" i="17"/>
  <c r="K78" i="17"/>
  <c r="J78" i="17"/>
  <c r="I78" i="17"/>
  <c r="H78" i="17"/>
  <c r="G78" i="17"/>
  <c r="K77" i="17"/>
  <c r="J77" i="17"/>
  <c r="I77" i="17"/>
  <c r="H77" i="17"/>
  <c r="G77" i="17"/>
  <c r="K76" i="17"/>
  <c r="J76" i="17"/>
  <c r="I76" i="17"/>
  <c r="H76" i="17"/>
  <c r="G76" i="17"/>
  <c r="K75" i="17"/>
  <c r="J75" i="17"/>
  <c r="I75" i="17"/>
  <c r="H75" i="17"/>
  <c r="G75" i="17"/>
  <c r="K74" i="17"/>
  <c r="J74" i="17"/>
  <c r="I74" i="17"/>
  <c r="H74" i="17"/>
  <c r="G74" i="17"/>
  <c r="K73" i="17"/>
  <c r="J73" i="17"/>
  <c r="I73" i="17"/>
  <c r="H73" i="17"/>
  <c r="G73" i="17"/>
  <c r="K72" i="17"/>
  <c r="J72" i="17"/>
  <c r="I72" i="17"/>
  <c r="H72" i="17"/>
  <c r="G72" i="17"/>
  <c r="K71" i="17"/>
  <c r="J71" i="17"/>
  <c r="I71" i="17"/>
  <c r="H71" i="17"/>
  <c r="G71" i="17"/>
  <c r="K70" i="17"/>
  <c r="J70" i="17"/>
  <c r="I70" i="17"/>
  <c r="H70" i="17"/>
  <c r="G70" i="17"/>
  <c r="K69" i="17"/>
  <c r="J69" i="17"/>
  <c r="I69" i="17"/>
  <c r="H69" i="17"/>
  <c r="G69" i="17"/>
  <c r="K68" i="17"/>
  <c r="J68" i="17"/>
  <c r="I68" i="17"/>
  <c r="H68" i="17"/>
  <c r="G68" i="17"/>
  <c r="K67" i="17"/>
  <c r="J67" i="17"/>
  <c r="I67" i="17"/>
  <c r="H67" i="17"/>
  <c r="G67" i="17"/>
  <c r="K66" i="17"/>
  <c r="J66" i="17"/>
  <c r="I66" i="17"/>
  <c r="H66" i="17"/>
  <c r="G66" i="17"/>
  <c r="K65" i="17"/>
  <c r="J65" i="17"/>
  <c r="I65" i="17"/>
  <c r="H65" i="17"/>
  <c r="G65" i="17"/>
  <c r="K64" i="17"/>
  <c r="J64" i="17"/>
  <c r="I64" i="17"/>
  <c r="H64" i="17"/>
  <c r="G64" i="17"/>
  <c r="K63" i="17"/>
  <c r="J63" i="17"/>
  <c r="I63" i="17"/>
  <c r="H63" i="17"/>
  <c r="G63" i="17"/>
  <c r="K62" i="17"/>
  <c r="J62" i="17"/>
  <c r="I62" i="17"/>
  <c r="H62" i="17"/>
  <c r="G62" i="17"/>
  <c r="K61" i="17"/>
  <c r="J61" i="17"/>
  <c r="I61" i="17"/>
  <c r="H61" i="17"/>
  <c r="G61" i="17"/>
  <c r="K60" i="17"/>
  <c r="J60" i="17"/>
  <c r="I60" i="17"/>
  <c r="H60" i="17"/>
  <c r="G60" i="17"/>
  <c r="K59" i="17"/>
  <c r="J59" i="17"/>
  <c r="I59" i="17"/>
  <c r="H59" i="17"/>
  <c r="G59" i="17"/>
  <c r="K58" i="17"/>
  <c r="J58" i="17"/>
  <c r="I58" i="17"/>
  <c r="H58" i="17"/>
  <c r="G58" i="17"/>
  <c r="K57" i="17"/>
  <c r="J57" i="17"/>
  <c r="I57" i="17"/>
  <c r="H57" i="17"/>
  <c r="G57" i="17"/>
  <c r="K56" i="17"/>
  <c r="J56" i="17"/>
  <c r="I56" i="17"/>
  <c r="H56" i="17"/>
  <c r="G56" i="17"/>
  <c r="K55" i="17"/>
  <c r="J55" i="17"/>
  <c r="I55" i="17"/>
  <c r="H55" i="17"/>
  <c r="G55" i="17"/>
  <c r="K54" i="17"/>
  <c r="J54" i="17"/>
  <c r="I54" i="17"/>
  <c r="H54" i="17"/>
  <c r="G54" i="17"/>
  <c r="K53" i="17"/>
  <c r="J53" i="17"/>
  <c r="I53" i="17"/>
  <c r="H53" i="17"/>
  <c r="G53" i="17"/>
  <c r="K52" i="17"/>
  <c r="J52" i="17"/>
  <c r="I52" i="17"/>
  <c r="H52" i="17"/>
  <c r="G52" i="17"/>
  <c r="K51" i="17"/>
  <c r="J51" i="17"/>
  <c r="I51" i="17"/>
  <c r="H51" i="17"/>
  <c r="G51" i="17"/>
  <c r="K50" i="17"/>
  <c r="J50" i="17"/>
  <c r="I50" i="17"/>
  <c r="H50" i="17"/>
  <c r="G50" i="17"/>
  <c r="K49" i="17"/>
  <c r="J49" i="17"/>
  <c r="I49" i="17"/>
  <c r="H49" i="17"/>
  <c r="G49" i="17"/>
  <c r="K48" i="17"/>
  <c r="J48" i="17"/>
  <c r="I48" i="17"/>
  <c r="H48" i="17"/>
  <c r="G48" i="17"/>
  <c r="K47" i="17"/>
  <c r="J47" i="17"/>
  <c r="I47" i="17"/>
  <c r="H47" i="17"/>
  <c r="G47" i="17"/>
  <c r="K46" i="17"/>
  <c r="J46" i="17"/>
  <c r="I46" i="17"/>
  <c r="H46" i="17"/>
  <c r="G46" i="17"/>
  <c r="K45" i="17"/>
  <c r="J45" i="17"/>
  <c r="I45" i="17"/>
  <c r="H45" i="17"/>
  <c r="G45" i="17"/>
  <c r="K44" i="17"/>
  <c r="J44" i="17"/>
  <c r="I44" i="17"/>
  <c r="H44" i="17"/>
  <c r="G44" i="17"/>
  <c r="K43" i="17"/>
  <c r="J43" i="17"/>
  <c r="I43" i="17"/>
  <c r="H43" i="17"/>
  <c r="G43" i="17"/>
  <c r="K42" i="17"/>
  <c r="J42" i="17"/>
  <c r="I42" i="17"/>
  <c r="H42" i="17"/>
  <c r="G42" i="17"/>
  <c r="K39" i="17"/>
  <c r="J39" i="17"/>
  <c r="I39" i="17"/>
  <c r="H39" i="17"/>
  <c r="G39" i="17"/>
  <c r="K38" i="17"/>
  <c r="J38" i="17"/>
  <c r="I38" i="17"/>
  <c r="H38" i="17"/>
  <c r="G38" i="17"/>
  <c r="K37" i="17"/>
  <c r="J37" i="17"/>
  <c r="I37" i="17"/>
  <c r="H37" i="17"/>
  <c r="G37" i="17"/>
  <c r="K36" i="17"/>
  <c r="J36" i="17"/>
  <c r="I36" i="17"/>
  <c r="H36" i="17"/>
  <c r="G36" i="17"/>
  <c r="K35" i="17"/>
  <c r="J35" i="17"/>
  <c r="I35" i="17"/>
  <c r="H35" i="17"/>
  <c r="G35" i="17"/>
  <c r="K34" i="17"/>
  <c r="J34" i="17"/>
  <c r="I34" i="17"/>
  <c r="H34" i="17"/>
  <c r="G34" i="17"/>
  <c r="K33" i="17"/>
  <c r="J33" i="17"/>
  <c r="I33" i="17"/>
  <c r="H33" i="17"/>
  <c r="G33" i="17"/>
  <c r="K32" i="17"/>
  <c r="J32" i="17"/>
  <c r="I32" i="17"/>
  <c r="H32" i="17"/>
  <c r="G32" i="17"/>
  <c r="K31" i="17"/>
  <c r="J31" i="17"/>
  <c r="I31" i="17"/>
  <c r="H31" i="17"/>
  <c r="G31" i="17"/>
  <c r="K30" i="17"/>
  <c r="J30" i="17"/>
  <c r="I30" i="17"/>
  <c r="H30" i="17"/>
  <c r="G30" i="17"/>
  <c r="K29" i="17"/>
  <c r="J29" i="17"/>
  <c r="I29" i="17"/>
  <c r="H29" i="17"/>
  <c r="G29" i="17"/>
  <c r="K28" i="17"/>
  <c r="J28" i="17"/>
  <c r="I28" i="17"/>
  <c r="H28" i="17"/>
  <c r="G28" i="17"/>
  <c r="K27" i="17"/>
  <c r="J27" i="17"/>
  <c r="I27" i="17"/>
  <c r="H27" i="17"/>
  <c r="G27" i="17"/>
  <c r="K26" i="17"/>
  <c r="J26" i="17"/>
  <c r="I26" i="17"/>
  <c r="H26" i="17"/>
  <c r="G26" i="17"/>
  <c r="K25" i="17"/>
  <c r="J25" i="17"/>
  <c r="I25" i="17"/>
  <c r="H25" i="17"/>
  <c r="G25" i="17"/>
  <c r="K24" i="17"/>
  <c r="J24" i="17"/>
  <c r="I24" i="17"/>
  <c r="H24" i="17"/>
  <c r="G24" i="17"/>
  <c r="K23" i="17"/>
  <c r="J23" i="17"/>
  <c r="I23" i="17"/>
  <c r="H23" i="17"/>
  <c r="G23" i="17"/>
  <c r="K22" i="17"/>
  <c r="J22" i="17"/>
  <c r="I22" i="17"/>
  <c r="H22" i="17"/>
  <c r="G22" i="17"/>
  <c r="K21" i="17"/>
  <c r="J21" i="17"/>
  <c r="I21" i="17"/>
  <c r="H21" i="17"/>
  <c r="G21" i="17"/>
  <c r="K20" i="17"/>
  <c r="J20" i="17"/>
  <c r="I20" i="17"/>
  <c r="H20" i="17"/>
  <c r="G20" i="17"/>
  <c r="K19" i="17"/>
  <c r="J19" i="17"/>
  <c r="I19" i="17"/>
  <c r="H19" i="17"/>
  <c r="G19" i="17"/>
  <c r="K18" i="17"/>
  <c r="J18" i="17"/>
  <c r="I18" i="17"/>
  <c r="H18" i="17"/>
  <c r="G18" i="17"/>
  <c r="K17" i="17"/>
  <c r="J17" i="17"/>
  <c r="I17" i="17"/>
  <c r="H17" i="17"/>
  <c r="G17" i="17"/>
  <c r="K16" i="17"/>
  <c r="J16" i="17"/>
  <c r="I16" i="17"/>
  <c r="H16" i="17"/>
  <c r="G16" i="17"/>
  <c r="K15" i="17"/>
  <c r="J15" i="17"/>
  <c r="I15" i="17"/>
  <c r="H15" i="17"/>
  <c r="G15" i="17"/>
  <c r="K14" i="17"/>
  <c r="J14" i="17"/>
  <c r="I14" i="17"/>
  <c r="H14" i="17"/>
  <c r="G14" i="17"/>
  <c r="K13" i="17"/>
  <c r="J13" i="17"/>
  <c r="I13" i="17"/>
  <c r="H13" i="17"/>
  <c r="G13" i="17"/>
  <c r="K12" i="17"/>
  <c r="J12" i="17"/>
  <c r="I12" i="17"/>
  <c r="H12" i="17"/>
  <c r="G12" i="17"/>
  <c r="K11" i="17"/>
  <c r="J11" i="17"/>
  <c r="I11" i="17"/>
  <c r="H11" i="17"/>
  <c r="G11" i="17"/>
  <c r="K10" i="17"/>
  <c r="J10" i="17"/>
  <c r="I10" i="17"/>
  <c r="H10" i="17"/>
  <c r="G10" i="17"/>
  <c r="K9" i="17"/>
  <c r="J9" i="17"/>
  <c r="I9" i="17"/>
  <c r="H9" i="17"/>
  <c r="G9" i="17"/>
  <c r="K8" i="17"/>
  <c r="J8" i="17"/>
  <c r="I8" i="17"/>
  <c r="H8" i="17"/>
  <c r="G8" i="17"/>
  <c r="K7" i="17"/>
  <c r="J7" i="17"/>
  <c r="I7" i="17"/>
  <c r="H7" i="17"/>
  <c r="G7" i="17"/>
  <c r="K6" i="17"/>
  <c r="J6" i="17"/>
  <c r="I6" i="17"/>
  <c r="H6" i="17"/>
  <c r="G6" i="17"/>
  <c r="K5" i="17"/>
  <c r="J5" i="17"/>
  <c r="I5" i="17"/>
  <c r="H5" i="17"/>
  <c r="G5" i="17"/>
  <c r="K4" i="17"/>
  <c r="J4" i="17"/>
  <c r="I4" i="17"/>
  <c r="H4" i="17"/>
  <c r="G4" i="17"/>
  <c r="K3" i="17"/>
  <c r="J3" i="17"/>
  <c r="I3" i="17"/>
  <c r="H3" i="17"/>
  <c r="G3" i="17"/>
  <c r="X188" i="16"/>
  <c r="V188" i="16"/>
  <c r="U188" i="16"/>
  <c r="T188" i="16"/>
  <c r="S188" i="16"/>
  <c r="R188" i="16"/>
  <c r="Q188" i="16"/>
  <c r="P188" i="16"/>
  <c r="O188" i="16"/>
  <c r="N188" i="16"/>
  <c r="M188" i="16"/>
  <c r="L188" i="16"/>
  <c r="K188" i="16"/>
  <c r="J188" i="16"/>
  <c r="I188" i="16"/>
  <c r="H188" i="16"/>
  <c r="G188" i="16"/>
  <c r="F188" i="16"/>
  <c r="E188" i="16"/>
  <c r="D188" i="16"/>
  <c r="C188" i="16"/>
  <c r="B188" i="16"/>
  <c r="X186" i="16"/>
  <c r="X190" i="16" s="1"/>
  <c r="V186" i="16"/>
  <c r="V190" i="16" s="1"/>
  <c r="U186" i="16"/>
  <c r="U190" i="16" s="1"/>
  <c r="T186" i="16"/>
  <c r="T190" i="16" s="1"/>
  <c r="S186" i="16"/>
  <c r="S190" i="16" s="1"/>
  <c r="R186" i="16"/>
  <c r="R190" i="16" s="1"/>
  <c r="Q186" i="16"/>
  <c r="Q190" i="16" s="1"/>
  <c r="P186" i="16"/>
  <c r="P190" i="16" s="1"/>
  <c r="O186" i="16"/>
  <c r="O190" i="16" s="1"/>
  <c r="N186" i="16"/>
  <c r="N190" i="16" s="1"/>
  <c r="M186" i="16"/>
  <c r="M190" i="16" s="1"/>
  <c r="L186" i="16"/>
  <c r="L190" i="16" s="1"/>
  <c r="K186" i="16"/>
  <c r="K190" i="16" s="1"/>
  <c r="J186" i="16"/>
  <c r="J190" i="16" s="1"/>
  <c r="I186" i="16"/>
  <c r="I190" i="16" s="1"/>
  <c r="H186" i="16"/>
  <c r="H190" i="16" s="1"/>
  <c r="G186" i="16"/>
  <c r="G190" i="16" s="1"/>
  <c r="F186" i="16"/>
  <c r="F190" i="16" s="1"/>
  <c r="E186" i="16"/>
  <c r="E190" i="16" s="1"/>
  <c r="D186" i="16"/>
  <c r="D190" i="16" s="1"/>
  <c r="C186" i="16"/>
  <c r="C190" i="16" s="1"/>
  <c r="B186" i="16"/>
  <c r="B190" i="16" s="1"/>
  <c r="K96" i="16"/>
  <c r="J96" i="16"/>
  <c r="I96" i="16"/>
  <c r="H96" i="16"/>
  <c r="G96" i="16"/>
  <c r="K95" i="16"/>
  <c r="J95" i="16"/>
  <c r="I95" i="16"/>
  <c r="H95" i="16"/>
  <c r="G95" i="16"/>
  <c r="K94" i="16"/>
  <c r="J94" i="16"/>
  <c r="I94" i="16"/>
  <c r="H94" i="16"/>
  <c r="G94" i="16"/>
  <c r="K93" i="16"/>
  <c r="J93" i="16"/>
  <c r="I93" i="16"/>
  <c r="H93" i="16"/>
  <c r="G93" i="16"/>
  <c r="K92" i="16"/>
  <c r="J92" i="16"/>
  <c r="I92" i="16"/>
  <c r="H92" i="16"/>
  <c r="G92" i="16"/>
  <c r="K91" i="16"/>
  <c r="J91" i="16"/>
  <c r="I91" i="16"/>
  <c r="H91" i="16"/>
  <c r="G91" i="16"/>
  <c r="K90" i="16"/>
  <c r="J90" i="16"/>
  <c r="I90" i="16"/>
  <c r="H90" i="16"/>
  <c r="G90" i="16"/>
  <c r="K89" i="16"/>
  <c r="J89" i="16"/>
  <c r="I89" i="16"/>
  <c r="H89" i="16"/>
  <c r="G89" i="16"/>
  <c r="K88" i="16"/>
  <c r="J88" i="16"/>
  <c r="I88" i="16"/>
  <c r="H88" i="16"/>
  <c r="G88" i="16"/>
  <c r="K87" i="16"/>
  <c r="J87" i="16"/>
  <c r="I87" i="16"/>
  <c r="H87" i="16"/>
  <c r="G87" i="16"/>
  <c r="K86" i="16"/>
  <c r="J86" i="16"/>
  <c r="I86" i="16"/>
  <c r="H86" i="16"/>
  <c r="G86" i="16"/>
  <c r="K85" i="16"/>
  <c r="J85" i="16"/>
  <c r="I85" i="16"/>
  <c r="H85" i="16"/>
  <c r="G85" i="16"/>
  <c r="K84" i="16"/>
  <c r="J84" i="16"/>
  <c r="I84" i="16"/>
  <c r="H84" i="16"/>
  <c r="G84" i="16"/>
  <c r="K83" i="16"/>
  <c r="J83" i="16"/>
  <c r="I83" i="16"/>
  <c r="H83" i="16"/>
  <c r="G83" i="16"/>
  <c r="K82" i="16"/>
  <c r="J82" i="16"/>
  <c r="I82" i="16"/>
  <c r="H82" i="16"/>
  <c r="G82" i="16"/>
  <c r="K81" i="16"/>
  <c r="J81" i="16"/>
  <c r="I81" i="16"/>
  <c r="H81" i="16"/>
  <c r="G81" i="16"/>
  <c r="K80" i="16"/>
  <c r="J80" i="16"/>
  <c r="I80" i="16"/>
  <c r="H80" i="16"/>
  <c r="G80" i="16"/>
  <c r="K79" i="16"/>
  <c r="J79" i="16"/>
  <c r="I79" i="16"/>
  <c r="H79" i="16"/>
  <c r="G79" i="16"/>
  <c r="K78" i="16"/>
  <c r="J78" i="16"/>
  <c r="I78" i="16"/>
  <c r="H78" i="16"/>
  <c r="G78" i="16"/>
  <c r="K77" i="16"/>
  <c r="J77" i="16"/>
  <c r="I77" i="16"/>
  <c r="H77" i="16"/>
  <c r="G77" i="16"/>
  <c r="K75" i="16"/>
  <c r="J75" i="16"/>
  <c r="I75" i="16"/>
  <c r="H75" i="16"/>
  <c r="G75" i="16"/>
  <c r="K74" i="16"/>
  <c r="J74" i="16"/>
  <c r="I74" i="16"/>
  <c r="H74" i="16"/>
  <c r="G74" i="16"/>
  <c r="K73" i="16"/>
  <c r="J73" i="16"/>
  <c r="I73" i="16"/>
  <c r="H73" i="16"/>
  <c r="G73" i="16"/>
  <c r="K72" i="16"/>
  <c r="J72" i="16"/>
  <c r="I72" i="16"/>
  <c r="H72" i="16"/>
  <c r="G72" i="16"/>
  <c r="K71" i="16"/>
  <c r="J71" i="16"/>
  <c r="I71" i="16"/>
  <c r="H71" i="16"/>
  <c r="G71" i="16"/>
  <c r="K70" i="16"/>
  <c r="J70" i="16"/>
  <c r="I70" i="16"/>
  <c r="H70" i="16"/>
  <c r="G70" i="16"/>
  <c r="K69" i="16"/>
  <c r="J69" i="16"/>
  <c r="I69" i="16"/>
  <c r="H69" i="16"/>
  <c r="G69" i="16"/>
  <c r="K68" i="16"/>
  <c r="J68" i="16"/>
  <c r="I68" i="16"/>
  <c r="H68" i="16"/>
  <c r="G68" i="16"/>
  <c r="K67" i="16"/>
  <c r="J67" i="16"/>
  <c r="I67" i="16"/>
  <c r="H67" i="16"/>
  <c r="G67" i="16"/>
  <c r="K66" i="16"/>
  <c r="J66" i="16"/>
  <c r="I66" i="16"/>
  <c r="H66" i="16"/>
  <c r="G66" i="16"/>
  <c r="K65" i="16"/>
  <c r="J65" i="16"/>
  <c r="I65" i="16"/>
  <c r="H65" i="16"/>
  <c r="G65" i="16"/>
  <c r="K64" i="16"/>
  <c r="J64" i="16"/>
  <c r="I64" i="16"/>
  <c r="H64" i="16"/>
  <c r="G64" i="16"/>
  <c r="K63" i="16"/>
  <c r="J63" i="16"/>
  <c r="I63" i="16"/>
  <c r="H63" i="16"/>
  <c r="G63" i="16"/>
  <c r="K62" i="16"/>
  <c r="J62" i="16"/>
  <c r="I62" i="16"/>
  <c r="H62" i="16"/>
  <c r="G62" i="16"/>
  <c r="K61" i="16"/>
  <c r="J61" i="16"/>
  <c r="I61" i="16"/>
  <c r="H61" i="16"/>
  <c r="G61" i="16"/>
  <c r="K60" i="16"/>
  <c r="J60" i="16"/>
  <c r="I60" i="16"/>
  <c r="H60" i="16"/>
  <c r="G60" i="16"/>
  <c r="K59" i="16"/>
  <c r="J59" i="16"/>
  <c r="I59" i="16"/>
  <c r="H59" i="16"/>
  <c r="G59" i="16"/>
  <c r="K58" i="16"/>
  <c r="J58" i="16"/>
  <c r="I58" i="16"/>
  <c r="H58" i="16"/>
  <c r="G58" i="16"/>
  <c r="K56" i="16"/>
  <c r="J56" i="16"/>
  <c r="I56" i="16"/>
  <c r="H56" i="16"/>
  <c r="G56" i="16"/>
  <c r="K55" i="16"/>
  <c r="J55" i="16"/>
  <c r="I55" i="16"/>
  <c r="H55" i="16"/>
  <c r="G55" i="16"/>
  <c r="K54" i="16"/>
  <c r="J54" i="16"/>
  <c r="I54" i="16"/>
  <c r="H54" i="16"/>
  <c r="G54" i="16"/>
  <c r="K53" i="16"/>
  <c r="J53" i="16"/>
  <c r="I53" i="16"/>
  <c r="H53" i="16"/>
  <c r="G53" i="16"/>
  <c r="K52" i="16"/>
  <c r="J52" i="16"/>
  <c r="I52" i="16"/>
  <c r="H52" i="16"/>
  <c r="G52" i="16"/>
  <c r="K51" i="16"/>
  <c r="J51" i="16"/>
  <c r="I51" i="16"/>
  <c r="H51" i="16"/>
  <c r="G51" i="16"/>
  <c r="K50" i="16"/>
  <c r="J50" i="16"/>
  <c r="I50" i="16"/>
  <c r="H50" i="16"/>
  <c r="G50" i="16"/>
  <c r="K49" i="16"/>
  <c r="J49" i="16"/>
  <c r="I49" i="16"/>
  <c r="H49" i="16"/>
  <c r="G49" i="16"/>
  <c r="K48" i="16"/>
  <c r="J48" i="16"/>
  <c r="I48" i="16"/>
  <c r="H48" i="16"/>
  <c r="G48" i="16"/>
  <c r="K47" i="16"/>
  <c r="J47" i="16"/>
  <c r="I47" i="16"/>
  <c r="H47" i="16"/>
  <c r="G47" i="16"/>
  <c r="K46" i="16"/>
  <c r="J46" i="16"/>
  <c r="I46" i="16"/>
  <c r="H46" i="16"/>
  <c r="G46" i="16"/>
  <c r="K45" i="16"/>
  <c r="J45" i="16"/>
  <c r="I45" i="16"/>
  <c r="H45" i="16"/>
  <c r="G45" i="16"/>
  <c r="K44" i="16"/>
  <c r="J44" i="16"/>
  <c r="I44" i="16"/>
  <c r="H44" i="16"/>
  <c r="G44" i="16"/>
  <c r="K43" i="16"/>
  <c r="J43" i="16"/>
  <c r="I43" i="16"/>
  <c r="H43" i="16"/>
  <c r="G43" i="16"/>
  <c r="K42" i="16"/>
  <c r="J42" i="16"/>
  <c r="I42" i="16"/>
  <c r="H42" i="16"/>
  <c r="G42" i="16"/>
  <c r="K41" i="16"/>
  <c r="J41" i="16"/>
  <c r="I41" i="16"/>
  <c r="H41" i="16"/>
  <c r="G41" i="16"/>
  <c r="K40" i="16"/>
  <c r="J40" i="16"/>
  <c r="I40" i="16"/>
  <c r="H40" i="16"/>
  <c r="G40" i="16"/>
  <c r="K39" i="16"/>
  <c r="J39" i="16"/>
  <c r="I39" i="16"/>
  <c r="H39" i="16"/>
  <c r="G39" i="16"/>
  <c r="K38" i="16"/>
  <c r="J38" i="16"/>
  <c r="I38" i="16"/>
  <c r="H38" i="16"/>
  <c r="G38" i="16"/>
  <c r="K37" i="16"/>
  <c r="J37" i="16"/>
  <c r="I37" i="16"/>
  <c r="H37" i="16"/>
  <c r="G37" i="16"/>
  <c r="K36" i="16"/>
  <c r="J36" i="16"/>
  <c r="I36" i="16"/>
  <c r="H36" i="16"/>
  <c r="G36" i="16"/>
  <c r="K35" i="16"/>
  <c r="J35" i="16"/>
  <c r="I35" i="16"/>
  <c r="H35" i="16"/>
  <c r="G35" i="16"/>
  <c r="K34" i="16"/>
  <c r="J34" i="16"/>
  <c r="I34" i="16"/>
  <c r="H34" i="16"/>
  <c r="G34" i="16"/>
  <c r="K33" i="16"/>
  <c r="J33" i="16"/>
  <c r="I33" i="16"/>
  <c r="H33" i="16"/>
  <c r="G33" i="16"/>
  <c r="K32" i="16"/>
  <c r="J32" i="16"/>
  <c r="I32" i="16"/>
  <c r="H32" i="16"/>
  <c r="G32" i="16"/>
  <c r="K31" i="16"/>
  <c r="J31" i="16"/>
  <c r="I31" i="16"/>
  <c r="H31" i="16"/>
  <c r="G31" i="16"/>
  <c r="K29" i="16"/>
  <c r="J29" i="16"/>
  <c r="I29" i="16"/>
  <c r="H29" i="16"/>
  <c r="G29" i="16"/>
  <c r="K28" i="16"/>
  <c r="J28" i="16"/>
  <c r="I28" i="16"/>
  <c r="H28" i="16"/>
  <c r="G28" i="16"/>
  <c r="K27" i="16"/>
  <c r="J27" i="16"/>
  <c r="I27" i="16"/>
  <c r="H27" i="16"/>
  <c r="G27" i="16"/>
  <c r="K26" i="16"/>
  <c r="J26" i="16"/>
  <c r="I26" i="16"/>
  <c r="H26" i="16"/>
  <c r="G26" i="16"/>
  <c r="K25" i="16"/>
  <c r="J25" i="16"/>
  <c r="I25" i="16"/>
  <c r="H25" i="16"/>
  <c r="G25" i="16"/>
  <c r="K24" i="16"/>
  <c r="J24" i="16"/>
  <c r="I24" i="16"/>
  <c r="H24" i="16"/>
  <c r="G24" i="16"/>
  <c r="K23" i="16"/>
  <c r="J23" i="16"/>
  <c r="I23" i="16"/>
  <c r="H23" i="16"/>
  <c r="G23" i="16"/>
  <c r="K22" i="16"/>
  <c r="J22" i="16"/>
  <c r="I22" i="16"/>
  <c r="H22" i="16"/>
  <c r="G22" i="16"/>
  <c r="K21" i="16"/>
  <c r="J21" i="16"/>
  <c r="I21" i="16"/>
  <c r="H21" i="16"/>
  <c r="G21" i="16"/>
  <c r="K20" i="16"/>
  <c r="J20" i="16"/>
  <c r="I20" i="16"/>
  <c r="H20" i="16"/>
  <c r="G20" i="16"/>
  <c r="K19" i="16"/>
  <c r="J19" i="16"/>
  <c r="I19" i="16"/>
  <c r="H19" i="16"/>
  <c r="G19" i="16"/>
  <c r="K18" i="16"/>
  <c r="J18" i="16"/>
  <c r="I18" i="16"/>
  <c r="H18" i="16"/>
  <c r="G18" i="16"/>
  <c r="K17" i="16"/>
  <c r="J17" i="16"/>
  <c r="I17" i="16"/>
  <c r="H17" i="16"/>
  <c r="G17" i="16"/>
  <c r="K16" i="16"/>
  <c r="J16" i="16"/>
  <c r="I16" i="16"/>
  <c r="H16" i="16"/>
  <c r="G16" i="16"/>
  <c r="K15" i="16"/>
  <c r="J15" i="16"/>
  <c r="I15" i="16"/>
  <c r="H15" i="16"/>
  <c r="G15" i="16"/>
  <c r="K14" i="16"/>
  <c r="J14" i="16"/>
  <c r="I14" i="16"/>
  <c r="H14" i="16"/>
  <c r="G14" i="16"/>
  <c r="K13" i="16"/>
  <c r="J13" i="16"/>
  <c r="I13" i="16"/>
  <c r="H13" i="16"/>
  <c r="G13" i="16"/>
  <c r="K12" i="16"/>
  <c r="J12" i="16"/>
  <c r="I12" i="16"/>
  <c r="H12" i="16"/>
  <c r="G12" i="16"/>
  <c r="K11" i="16"/>
  <c r="J11" i="16"/>
  <c r="I11" i="16"/>
  <c r="H11" i="16"/>
  <c r="G11" i="16"/>
  <c r="K10" i="16"/>
  <c r="J10" i="16"/>
  <c r="I10" i="16"/>
  <c r="H10" i="16"/>
  <c r="G10" i="16"/>
  <c r="K9" i="16"/>
  <c r="J9" i="16"/>
  <c r="I9" i="16"/>
  <c r="H9" i="16"/>
  <c r="G9" i="16"/>
  <c r="K8" i="16"/>
  <c r="J8" i="16"/>
  <c r="I8" i="16"/>
  <c r="H8" i="16"/>
  <c r="G8" i="16"/>
  <c r="K7" i="16"/>
  <c r="J7" i="16"/>
  <c r="I7" i="16"/>
  <c r="H7" i="16"/>
  <c r="G7" i="16"/>
  <c r="K6" i="16"/>
  <c r="J6" i="16"/>
  <c r="I6" i="16"/>
  <c r="H6" i="16"/>
  <c r="G6" i="16"/>
  <c r="K5" i="16"/>
  <c r="J5" i="16"/>
  <c r="I5" i="16"/>
  <c r="H5" i="16"/>
  <c r="G5" i="16"/>
  <c r="K4" i="16"/>
  <c r="J4" i="16"/>
  <c r="I4" i="16"/>
  <c r="H4" i="16"/>
  <c r="G4" i="16"/>
  <c r="K3" i="16"/>
  <c r="J3" i="16"/>
  <c r="I3" i="16"/>
  <c r="H3" i="16"/>
  <c r="G3" i="16"/>
  <c r="X226" i="15"/>
  <c r="V226" i="15"/>
  <c r="U226" i="15"/>
  <c r="T226" i="15"/>
  <c r="S226" i="15"/>
  <c r="R226" i="15"/>
  <c r="Q226" i="15"/>
  <c r="P226" i="15"/>
  <c r="O226" i="15"/>
  <c r="N226" i="15"/>
  <c r="M226" i="15"/>
  <c r="L226" i="15"/>
  <c r="K226" i="15"/>
  <c r="J226" i="15"/>
  <c r="I226" i="15"/>
  <c r="H226" i="15"/>
  <c r="G226" i="15"/>
  <c r="F226" i="15"/>
  <c r="E226" i="15"/>
  <c r="D226" i="15"/>
  <c r="C226" i="15"/>
  <c r="B226" i="15"/>
  <c r="X224" i="15"/>
  <c r="X228" i="15" s="1"/>
  <c r="V224" i="15"/>
  <c r="V228" i="15" s="1"/>
  <c r="U224" i="15"/>
  <c r="U228" i="15" s="1"/>
  <c r="T224" i="15"/>
  <c r="T228" i="15" s="1"/>
  <c r="S224" i="15"/>
  <c r="S228" i="15" s="1"/>
  <c r="R224" i="15"/>
  <c r="R228" i="15" s="1"/>
  <c r="Q224" i="15"/>
  <c r="Q228" i="15" s="1"/>
  <c r="P224" i="15"/>
  <c r="P228" i="15" s="1"/>
  <c r="O224" i="15"/>
  <c r="O228" i="15" s="1"/>
  <c r="N224" i="15"/>
  <c r="N228" i="15" s="1"/>
  <c r="M224" i="15"/>
  <c r="M228" i="15" s="1"/>
  <c r="L224" i="15"/>
  <c r="L228" i="15" s="1"/>
  <c r="K224" i="15"/>
  <c r="K228" i="15" s="1"/>
  <c r="J224" i="15"/>
  <c r="J228" i="15" s="1"/>
  <c r="I224" i="15"/>
  <c r="I228" i="15" s="1"/>
  <c r="H224" i="15"/>
  <c r="H228" i="15" s="1"/>
  <c r="G224" i="15"/>
  <c r="G228" i="15" s="1"/>
  <c r="F224" i="15"/>
  <c r="F228" i="15" s="1"/>
  <c r="E224" i="15"/>
  <c r="E228" i="15" s="1"/>
  <c r="D224" i="15"/>
  <c r="D228" i="15" s="1"/>
  <c r="C224" i="15"/>
  <c r="C228" i="15" s="1"/>
  <c r="B224" i="15"/>
  <c r="B228" i="15" s="1"/>
  <c r="X266" i="14"/>
  <c r="V266" i="14"/>
  <c r="U266" i="14"/>
  <c r="T266" i="14"/>
  <c r="S266" i="14"/>
  <c r="R266" i="14"/>
  <c r="Q266" i="14"/>
  <c r="P266" i="14"/>
  <c r="O266" i="14"/>
  <c r="N266" i="14"/>
  <c r="M266" i="14"/>
  <c r="L266" i="14"/>
  <c r="K266" i="14"/>
  <c r="J266" i="14"/>
  <c r="I266" i="14"/>
  <c r="H266" i="14"/>
  <c r="G266" i="14"/>
  <c r="F266" i="14"/>
  <c r="E266" i="14"/>
  <c r="D266" i="14"/>
  <c r="C266" i="14"/>
  <c r="B266" i="14"/>
  <c r="X264" i="14"/>
  <c r="X268" i="14" s="1"/>
  <c r="V264" i="14"/>
  <c r="V268" i="14" s="1"/>
  <c r="U264" i="14"/>
  <c r="U268" i="14" s="1"/>
  <c r="T264" i="14"/>
  <c r="T268" i="14" s="1"/>
  <c r="S264" i="14"/>
  <c r="S268" i="14" s="1"/>
  <c r="R264" i="14"/>
  <c r="R268" i="14" s="1"/>
  <c r="Q264" i="14"/>
  <c r="Q268" i="14" s="1"/>
  <c r="P264" i="14"/>
  <c r="P268" i="14" s="1"/>
  <c r="O264" i="14"/>
  <c r="O268" i="14" s="1"/>
  <c r="N264" i="14"/>
  <c r="N268" i="14" s="1"/>
  <c r="M264" i="14"/>
  <c r="M268" i="14" s="1"/>
  <c r="L264" i="14"/>
  <c r="L268" i="14" s="1"/>
  <c r="K264" i="14"/>
  <c r="K268" i="14" s="1"/>
  <c r="J264" i="14"/>
  <c r="J268" i="14" s="1"/>
  <c r="I264" i="14"/>
  <c r="I268" i="14" s="1"/>
  <c r="H264" i="14"/>
  <c r="H268" i="14" s="1"/>
  <c r="G264" i="14"/>
  <c r="G268" i="14" s="1"/>
  <c r="F264" i="14"/>
  <c r="F268" i="14" s="1"/>
  <c r="E264" i="14"/>
  <c r="E268" i="14" s="1"/>
  <c r="D264" i="14"/>
  <c r="D268" i="14" s="1"/>
  <c r="C264" i="14"/>
  <c r="C268" i="14" s="1"/>
  <c r="B264" i="14"/>
  <c r="B268" i="14" s="1"/>
  <c r="K62" i="14"/>
  <c r="J62" i="14"/>
  <c r="I62" i="14"/>
  <c r="H62" i="14"/>
  <c r="G62" i="14"/>
  <c r="K102" i="14"/>
  <c r="J102" i="14"/>
  <c r="I102" i="14"/>
  <c r="H102" i="14"/>
  <c r="G102" i="14"/>
  <c r="K101" i="14"/>
  <c r="J101" i="14"/>
  <c r="I101" i="14"/>
  <c r="H101" i="14"/>
  <c r="G101" i="14"/>
  <c r="K100" i="14"/>
  <c r="J100" i="14"/>
  <c r="I100" i="14"/>
  <c r="H100" i="14"/>
  <c r="G100" i="14"/>
  <c r="K99" i="14"/>
  <c r="J99" i="14"/>
  <c r="I99" i="14"/>
  <c r="H99" i="14"/>
  <c r="G99" i="14"/>
  <c r="K98" i="14"/>
  <c r="J98" i="14"/>
  <c r="I98" i="14"/>
  <c r="H98" i="14"/>
  <c r="G98" i="14"/>
  <c r="K97" i="14"/>
  <c r="J97" i="14"/>
  <c r="I97" i="14"/>
  <c r="H97" i="14"/>
  <c r="G97" i="14"/>
  <c r="K96" i="14"/>
  <c r="J96" i="14"/>
  <c r="I96" i="14"/>
  <c r="H96" i="14"/>
  <c r="G96" i="14"/>
  <c r="K95" i="14"/>
  <c r="J95" i="14"/>
  <c r="I95" i="14"/>
  <c r="H95" i="14"/>
  <c r="G95" i="14"/>
  <c r="K94" i="14"/>
  <c r="J94" i="14"/>
  <c r="I94" i="14"/>
  <c r="H94" i="14"/>
  <c r="G94" i="14"/>
  <c r="K93" i="14"/>
  <c r="J93" i="14"/>
  <c r="I93" i="14"/>
  <c r="H93" i="14"/>
  <c r="G93" i="14"/>
  <c r="K92" i="14"/>
  <c r="J92" i="14"/>
  <c r="I92" i="14"/>
  <c r="H92" i="14"/>
  <c r="G92" i="14"/>
  <c r="K91" i="14"/>
  <c r="J91" i="14"/>
  <c r="I91" i="14"/>
  <c r="H91" i="14"/>
  <c r="G91" i="14"/>
  <c r="K90" i="14"/>
  <c r="J90" i="14"/>
  <c r="I90" i="14"/>
  <c r="H90" i="14"/>
  <c r="G90" i="14"/>
  <c r="K89" i="14"/>
  <c r="J89" i="14"/>
  <c r="I89" i="14"/>
  <c r="H89" i="14"/>
  <c r="G89" i="14"/>
  <c r="K88" i="14"/>
  <c r="J88" i="14"/>
  <c r="I88" i="14"/>
  <c r="H88" i="14"/>
  <c r="G88" i="14"/>
  <c r="K87" i="14"/>
  <c r="J87" i="14"/>
  <c r="I87" i="14"/>
  <c r="H87" i="14"/>
  <c r="G87" i="14"/>
  <c r="K86" i="14"/>
  <c r="J86" i="14"/>
  <c r="I86" i="14"/>
  <c r="H86" i="14"/>
  <c r="G86" i="14"/>
  <c r="K85" i="14"/>
  <c r="J85" i="14"/>
  <c r="I85" i="14"/>
  <c r="H85" i="14"/>
  <c r="G85" i="14"/>
  <c r="K84" i="14"/>
  <c r="J84" i="14"/>
  <c r="I84" i="14"/>
  <c r="H84" i="14"/>
  <c r="G84" i="14"/>
  <c r="K83" i="14"/>
  <c r="J83" i="14"/>
  <c r="I83" i="14"/>
  <c r="H83" i="14"/>
  <c r="G83" i="14"/>
  <c r="K82" i="14"/>
  <c r="J82" i="14"/>
  <c r="I82" i="14"/>
  <c r="H82" i="14"/>
  <c r="G82" i="14"/>
  <c r="K81" i="14"/>
  <c r="J81" i="14"/>
  <c r="I81" i="14"/>
  <c r="H81" i="14"/>
  <c r="G81" i="14"/>
  <c r="K80" i="14"/>
  <c r="J80" i="14"/>
  <c r="I80" i="14"/>
  <c r="H80" i="14"/>
  <c r="G80" i="14"/>
  <c r="K79" i="14"/>
  <c r="J79" i="14"/>
  <c r="I79" i="14"/>
  <c r="H79" i="14"/>
  <c r="G79" i="14"/>
  <c r="K78" i="14"/>
  <c r="J78" i="14"/>
  <c r="I78" i="14"/>
  <c r="H78" i="14"/>
  <c r="G78" i="14"/>
  <c r="K77" i="14"/>
  <c r="J77" i="14"/>
  <c r="I77" i="14"/>
  <c r="H77" i="14"/>
  <c r="G77" i="14"/>
  <c r="K76" i="14"/>
  <c r="J76" i="14"/>
  <c r="I76" i="14"/>
  <c r="H76" i="14"/>
  <c r="G76" i="14"/>
  <c r="K75" i="14"/>
  <c r="J75" i="14"/>
  <c r="I75" i="14"/>
  <c r="H75" i="14"/>
  <c r="G75" i="14"/>
  <c r="K74" i="14"/>
  <c r="J74" i="14"/>
  <c r="I74" i="14"/>
  <c r="H74" i="14"/>
  <c r="G74" i="14"/>
  <c r="K72" i="14"/>
  <c r="J72" i="14"/>
  <c r="I72" i="14"/>
  <c r="H72" i="14"/>
  <c r="G72" i="14"/>
  <c r="K71" i="14"/>
  <c r="J71" i="14"/>
  <c r="I71" i="14"/>
  <c r="H71" i="14"/>
  <c r="G71" i="14"/>
  <c r="K70" i="14"/>
  <c r="J70" i="14"/>
  <c r="I70" i="14"/>
  <c r="H70" i="14"/>
  <c r="G70" i="14"/>
  <c r="K69" i="14"/>
  <c r="J69" i="14"/>
  <c r="I69" i="14"/>
  <c r="H69" i="14"/>
  <c r="G69" i="14"/>
  <c r="K68" i="14"/>
  <c r="J68" i="14"/>
  <c r="I68" i="14"/>
  <c r="H68" i="14"/>
  <c r="G68" i="14"/>
  <c r="K67" i="14"/>
  <c r="J67" i="14"/>
  <c r="I67" i="14"/>
  <c r="H67" i="14"/>
  <c r="G67" i="14"/>
  <c r="K66" i="14"/>
  <c r="J66" i="14"/>
  <c r="I66" i="14"/>
  <c r="H66" i="14"/>
  <c r="G66" i="14"/>
  <c r="K65" i="14"/>
  <c r="J65" i="14"/>
  <c r="I65" i="14"/>
  <c r="H65" i="14"/>
  <c r="G65" i="14"/>
  <c r="K64" i="14"/>
  <c r="J64" i="14"/>
  <c r="I64" i="14"/>
  <c r="H64" i="14"/>
  <c r="G64" i="14"/>
  <c r="K63" i="14"/>
  <c r="J63" i="14"/>
  <c r="I63" i="14"/>
  <c r="H63" i="14"/>
  <c r="G63" i="14"/>
  <c r="K61" i="14"/>
  <c r="J61" i="14"/>
  <c r="I61" i="14"/>
  <c r="H61" i="14"/>
  <c r="G61" i="14"/>
  <c r="K60" i="14"/>
  <c r="J60" i="14"/>
  <c r="I60" i="14"/>
  <c r="H60" i="14"/>
  <c r="G60" i="14"/>
  <c r="K59" i="14"/>
  <c r="J59" i="14"/>
  <c r="I59" i="14"/>
  <c r="H59" i="14"/>
  <c r="G59" i="14"/>
  <c r="K58" i="14"/>
  <c r="J58" i="14"/>
  <c r="I58" i="14"/>
  <c r="H58" i="14"/>
  <c r="G58" i="14"/>
  <c r="K57" i="14"/>
  <c r="J57" i="14"/>
  <c r="I57" i="14"/>
  <c r="H57" i="14"/>
  <c r="G57" i="14"/>
  <c r="K56" i="14"/>
  <c r="J56" i="14"/>
  <c r="I56" i="14"/>
  <c r="H56" i="14"/>
  <c r="G56" i="14"/>
  <c r="K55" i="14"/>
  <c r="J55" i="14"/>
  <c r="I55" i="14"/>
  <c r="H55" i="14"/>
  <c r="G55" i="14"/>
  <c r="K54" i="14"/>
  <c r="J54" i="14"/>
  <c r="I54" i="14"/>
  <c r="H54" i="14"/>
  <c r="G54" i="14"/>
  <c r="K53" i="14"/>
  <c r="J53" i="14"/>
  <c r="I53" i="14"/>
  <c r="H53" i="14"/>
  <c r="G53" i="14"/>
  <c r="K52" i="14"/>
  <c r="J52" i="14"/>
  <c r="I52" i="14"/>
  <c r="H52" i="14"/>
  <c r="G52" i="14"/>
  <c r="K50" i="14"/>
  <c r="J50" i="14"/>
  <c r="I50" i="14"/>
  <c r="H50" i="14"/>
  <c r="G50" i="14"/>
  <c r="K49" i="14"/>
  <c r="J49" i="14"/>
  <c r="I49" i="14"/>
  <c r="H49" i="14"/>
  <c r="G49" i="14"/>
  <c r="K48" i="14"/>
  <c r="J48" i="14"/>
  <c r="I48" i="14"/>
  <c r="H48" i="14"/>
  <c r="G48" i="14"/>
  <c r="K47" i="14"/>
  <c r="J47" i="14"/>
  <c r="I47" i="14"/>
  <c r="H47" i="14"/>
  <c r="G47" i="14"/>
  <c r="K46" i="14"/>
  <c r="J46" i="14"/>
  <c r="I46" i="14"/>
  <c r="H46" i="14"/>
  <c r="G46" i="14"/>
  <c r="K45" i="14"/>
  <c r="J45" i="14"/>
  <c r="I45" i="14"/>
  <c r="H45" i="14"/>
  <c r="G45" i="14"/>
  <c r="K44" i="14"/>
  <c r="J44" i="14"/>
  <c r="I44" i="14"/>
  <c r="H44" i="14"/>
  <c r="G44" i="14"/>
  <c r="K43" i="14"/>
  <c r="J43" i="14"/>
  <c r="I43" i="14"/>
  <c r="H43" i="14"/>
  <c r="G43" i="14"/>
  <c r="K42" i="14"/>
  <c r="J42" i="14"/>
  <c r="I42" i="14"/>
  <c r="H42" i="14"/>
  <c r="G42" i="14"/>
  <c r="K41" i="14"/>
  <c r="J41" i="14"/>
  <c r="I41" i="14"/>
  <c r="H41" i="14"/>
  <c r="G41" i="14"/>
  <c r="K40" i="14"/>
  <c r="J40" i="14"/>
  <c r="I40" i="14"/>
  <c r="H40" i="14"/>
  <c r="G40" i="14"/>
  <c r="K39" i="14"/>
  <c r="J39" i="14"/>
  <c r="I39" i="14"/>
  <c r="H39" i="14"/>
  <c r="G39" i="14"/>
  <c r="K38" i="14"/>
  <c r="J38" i="14"/>
  <c r="I38" i="14"/>
  <c r="H38" i="14"/>
  <c r="G38" i="14"/>
  <c r="K37" i="14"/>
  <c r="J37" i="14"/>
  <c r="I37" i="14"/>
  <c r="H37" i="14"/>
  <c r="G37" i="14"/>
  <c r="K36" i="14"/>
  <c r="J36" i="14"/>
  <c r="I36" i="14"/>
  <c r="H36" i="14"/>
  <c r="G36" i="14"/>
  <c r="K35" i="14"/>
  <c r="J35" i="14"/>
  <c r="I35" i="14"/>
  <c r="H35" i="14"/>
  <c r="G35" i="14"/>
  <c r="K34" i="14"/>
  <c r="J34" i="14"/>
  <c r="I34" i="14"/>
  <c r="H34" i="14"/>
  <c r="G34" i="14"/>
  <c r="K33" i="14"/>
  <c r="J33" i="14"/>
  <c r="I33" i="14"/>
  <c r="H33" i="14"/>
  <c r="G33" i="14"/>
  <c r="K32" i="14"/>
  <c r="J32" i="14"/>
  <c r="I32" i="14"/>
  <c r="H32" i="14"/>
  <c r="G32" i="14"/>
  <c r="K31" i="14"/>
  <c r="J31" i="14"/>
  <c r="I31" i="14"/>
  <c r="H31" i="14"/>
  <c r="G31" i="14"/>
  <c r="K30" i="14"/>
  <c r="J30" i="14"/>
  <c r="I30" i="14"/>
  <c r="H30" i="14"/>
  <c r="G30" i="14"/>
  <c r="K29" i="14"/>
  <c r="J29" i="14"/>
  <c r="I29" i="14"/>
  <c r="H29" i="14"/>
  <c r="G29" i="14"/>
  <c r="K28" i="14"/>
  <c r="J28" i="14"/>
  <c r="I28" i="14"/>
  <c r="H28" i="14"/>
  <c r="G28" i="14"/>
  <c r="K27" i="14"/>
  <c r="J27" i="14"/>
  <c r="I27" i="14"/>
  <c r="H27" i="14"/>
  <c r="G27" i="14"/>
  <c r="K26" i="14"/>
  <c r="J26" i="14"/>
  <c r="I26" i="14"/>
  <c r="H26" i="14"/>
  <c r="G26" i="14"/>
  <c r="K25" i="14"/>
  <c r="J25" i="14"/>
  <c r="I25" i="14"/>
  <c r="H25" i="14"/>
  <c r="G25" i="14"/>
  <c r="K24" i="14"/>
  <c r="J24" i="14"/>
  <c r="I24" i="14"/>
  <c r="H24" i="14"/>
  <c r="G24" i="14"/>
  <c r="K23" i="14"/>
  <c r="J23" i="14"/>
  <c r="I23" i="14"/>
  <c r="H23" i="14"/>
  <c r="G23" i="14"/>
  <c r="K22" i="14"/>
  <c r="J22" i="14"/>
  <c r="I22" i="14"/>
  <c r="H22" i="14"/>
  <c r="G22" i="14"/>
  <c r="K20" i="14"/>
  <c r="J20" i="14"/>
  <c r="I20" i="14"/>
  <c r="H20" i="14"/>
  <c r="G20" i="14"/>
  <c r="K19" i="14"/>
  <c r="J19" i="14"/>
  <c r="I19" i="14"/>
  <c r="H19" i="14"/>
  <c r="G19" i="14"/>
  <c r="K18" i="14"/>
  <c r="J18" i="14"/>
  <c r="I18" i="14"/>
  <c r="H18" i="14"/>
  <c r="G18" i="14"/>
  <c r="K17" i="14"/>
  <c r="J17" i="14"/>
  <c r="I17" i="14"/>
  <c r="H17" i="14"/>
  <c r="G17" i="14"/>
  <c r="K16" i="14"/>
  <c r="J16" i="14"/>
  <c r="I16" i="14"/>
  <c r="H16" i="14"/>
  <c r="G16" i="14"/>
  <c r="K15" i="14"/>
  <c r="J15" i="14"/>
  <c r="I15" i="14"/>
  <c r="H15" i="14"/>
  <c r="G15" i="14"/>
  <c r="K14" i="14"/>
  <c r="J14" i="14"/>
  <c r="I14" i="14"/>
  <c r="H14" i="14"/>
  <c r="G14" i="14"/>
  <c r="K13" i="14"/>
  <c r="J13" i="14"/>
  <c r="I13" i="14"/>
  <c r="H13" i="14"/>
  <c r="G13" i="14"/>
  <c r="K12" i="14"/>
  <c r="J12" i="14"/>
  <c r="I12" i="14"/>
  <c r="H12" i="14"/>
  <c r="G12" i="14"/>
  <c r="K11" i="14"/>
  <c r="J11" i="14"/>
  <c r="I11" i="14"/>
  <c r="H11" i="14"/>
  <c r="G11" i="14"/>
  <c r="K10" i="14"/>
  <c r="J10" i="14"/>
  <c r="I10" i="14"/>
  <c r="H10" i="14"/>
  <c r="G10" i="14"/>
  <c r="K9" i="14"/>
  <c r="J9" i="14"/>
  <c r="I9" i="14"/>
  <c r="H9" i="14"/>
  <c r="G9" i="14"/>
  <c r="K8" i="14"/>
  <c r="J8" i="14"/>
  <c r="I8" i="14"/>
  <c r="H8" i="14"/>
  <c r="G8" i="14"/>
  <c r="K7" i="14"/>
  <c r="J7" i="14"/>
  <c r="I7" i="14"/>
  <c r="H7" i="14"/>
  <c r="G7" i="14"/>
  <c r="K6" i="14"/>
  <c r="J6" i="14"/>
  <c r="I6" i="14"/>
  <c r="H6" i="14"/>
  <c r="G6" i="14"/>
  <c r="K5" i="14"/>
  <c r="J5" i="14"/>
  <c r="I5" i="14"/>
  <c r="H5" i="14"/>
  <c r="G5" i="14"/>
  <c r="K4" i="14"/>
  <c r="J4" i="14"/>
  <c r="I4" i="14"/>
  <c r="H4" i="14"/>
  <c r="G4" i="14"/>
  <c r="K3" i="14"/>
  <c r="J3" i="14"/>
  <c r="I3" i="14"/>
  <c r="H3" i="14"/>
  <c r="G3" i="14"/>
  <c r="K20" i="13"/>
  <c r="J20" i="13"/>
  <c r="I20" i="13"/>
  <c r="H20" i="13"/>
  <c r="G20" i="13"/>
  <c r="K19" i="13"/>
  <c r="J19" i="13"/>
  <c r="I19" i="13"/>
  <c r="H19" i="13"/>
  <c r="G19" i="13"/>
  <c r="K18" i="13"/>
  <c r="J18" i="13"/>
  <c r="I18" i="13"/>
  <c r="H18" i="13"/>
  <c r="G18" i="13"/>
  <c r="K17" i="13"/>
  <c r="J17" i="13"/>
  <c r="I17" i="13"/>
  <c r="H17" i="13"/>
  <c r="G17" i="13"/>
  <c r="K16" i="13"/>
  <c r="J16" i="13"/>
  <c r="I16" i="13"/>
  <c r="H16" i="13"/>
  <c r="G16" i="13"/>
  <c r="K15" i="13"/>
  <c r="J15" i="13"/>
  <c r="I15" i="13"/>
  <c r="H15" i="13"/>
  <c r="G15" i="13"/>
  <c r="K14" i="13"/>
  <c r="J14" i="13"/>
  <c r="I14" i="13"/>
  <c r="H14" i="13"/>
  <c r="G14" i="13"/>
  <c r="K13" i="13"/>
  <c r="J13" i="13"/>
  <c r="I13" i="13"/>
  <c r="H13" i="13"/>
  <c r="G13" i="13"/>
  <c r="K12" i="13"/>
  <c r="J12" i="13"/>
  <c r="I12" i="13"/>
  <c r="H12" i="13"/>
  <c r="G12" i="13"/>
  <c r="K11" i="13"/>
  <c r="J11" i="13"/>
  <c r="I11" i="13"/>
  <c r="H11" i="13"/>
  <c r="G11" i="13"/>
  <c r="K9" i="13"/>
  <c r="J9" i="13"/>
  <c r="I9" i="13"/>
  <c r="H9" i="13"/>
  <c r="G9" i="13"/>
  <c r="K8" i="13"/>
  <c r="J8" i="13"/>
  <c r="I8" i="13"/>
  <c r="H8" i="13"/>
  <c r="G8" i="13"/>
  <c r="K7" i="13"/>
  <c r="J7" i="13"/>
  <c r="I7" i="13"/>
  <c r="H7" i="13"/>
  <c r="G7" i="13"/>
  <c r="K6" i="13"/>
  <c r="J6" i="13"/>
  <c r="I6" i="13"/>
  <c r="H6" i="13"/>
  <c r="G6" i="13"/>
  <c r="K5" i="13"/>
  <c r="J5" i="13"/>
  <c r="I5" i="13"/>
  <c r="H5" i="13"/>
  <c r="G5" i="13"/>
  <c r="K4" i="13"/>
  <c r="J4" i="13"/>
  <c r="I4" i="13"/>
  <c r="H4" i="13"/>
  <c r="G4" i="13"/>
  <c r="K3" i="13"/>
  <c r="J3" i="13"/>
  <c r="I3" i="13"/>
  <c r="H3" i="13"/>
  <c r="G3" i="13"/>
  <c r="K2" i="13"/>
  <c r="J2" i="13"/>
  <c r="I2" i="13"/>
  <c r="H2" i="13"/>
  <c r="G2" i="13"/>
  <c r="J22" i="12"/>
  <c r="I22" i="12"/>
  <c r="H22" i="12"/>
  <c r="G22" i="12"/>
  <c r="F22" i="12"/>
  <c r="J5" i="12"/>
  <c r="I5" i="12"/>
  <c r="H5" i="12"/>
  <c r="G5" i="12"/>
  <c r="F5" i="12"/>
  <c r="W22" i="12"/>
  <c r="U22" i="12"/>
  <c r="S22" i="12"/>
  <c r="Q22" i="12"/>
  <c r="J4" i="12"/>
  <c r="I4" i="12"/>
  <c r="H4" i="12"/>
  <c r="G4" i="12"/>
  <c r="F4" i="12"/>
  <c r="W21" i="12"/>
  <c r="U21" i="12"/>
  <c r="S21" i="12"/>
  <c r="Q21" i="12"/>
  <c r="J3" i="12"/>
  <c r="N21" i="12" s="1"/>
  <c r="I3" i="12"/>
  <c r="H3" i="12"/>
  <c r="G3" i="12"/>
  <c r="F3" i="12"/>
  <c r="W20" i="12"/>
  <c r="U20" i="12"/>
  <c r="S20" i="12"/>
  <c r="Q20" i="12"/>
  <c r="I21" i="12"/>
  <c r="H21" i="12"/>
  <c r="G21" i="12"/>
  <c r="F21" i="12"/>
  <c r="W19" i="12"/>
  <c r="U19" i="12"/>
  <c r="S19" i="12"/>
  <c r="Q19" i="12"/>
  <c r="J20" i="12"/>
  <c r="I20" i="12"/>
  <c r="H20" i="12"/>
  <c r="G20" i="12"/>
  <c r="F20" i="12"/>
  <c r="W18" i="12"/>
  <c r="U18" i="12"/>
  <c r="S18" i="12"/>
  <c r="Q18" i="12"/>
  <c r="J19" i="12"/>
  <c r="I19" i="12"/>
  <c r="H19" i="12"/>
  <c r="G19" i="12"/>
  <c r="F19" i="12"/>
  <c r="W16" i="12"/>
  <c r="U16" i="12"/>
  <c r="S16" i="12"/>
  <c r="Q16" i="12"/>
  <c r="J16" i="12"/>
  <c r="N16" i="12" s="1"/>
  <c r="I16" i="12"/>
  <c r="H16" i="12"/>
  <c r="G16" i="12"/>
  <c r="F16" i="12"/>
  <c r="W15" i="12"/>
  <c r="U15" i="12"/>
  <c r="S15" i="12"/>
  <c r="Q15" i="12"/>
  <c r="J18" i="12"/>
  <c r="I18" i="12"/>
  <c r="H18" i="12"/>
  <c r="G18" i="12"/>
  <c r="F18" i="12"/>
  <c r="W14" i="12"/>
  <c r="U14" i="12"/>
  <c r="S14" i="12"/>
  <c r="Q14" i="12"/>
  <c r="J15" i="12"/>
  <c r="I15" i="12"/>
  <c r="H15" i="12"/>
  <c r="G15" i="12"/>
  <c r="F15" i="12"/>
  <c r="W12" i="12"/>
  <c r="U12" i="12"/>
  <c r="S12" i="12"/>
  <c r="Q12" i="12"/>
  <c r="J14" i="12"/>
  <c r="I14" i="12"/>
  <c r="H14" i="12"/>
  <c r="G14" i="12"/>
  <c r="F14" i="12"/>
  <c r="W11" i="12"/>
  <c r="U11" i="12"/>
  <c r="S11" i="12"/>
  <c r="Q11" i="12"/>
  <c r="W10" i="12"/>
  <c r="U10" i="12"/>
  <c r="S10" i="12"/>
  <c r="Q10" i="12"/>
  <c r="W9" i="12"/>
  <c r="U9" i="12"/>
  <c r="S9" i="12"/>
  <c r="Q9" i="12"/>
  <c r="J12" i="12"/>
  <c r="I12" i="12"/>
  <c r="H12" i="12"/>
  <c r="G12" i="12"/>
  <c r="F12" i="12"/>
  <c r="W8" i="12"/>
  <c r="U8" i="12"/>
  <c r="S8" i="12"/>
  <c r="Q8" i="12"/>
  <c r="J11" i="12"/>
  <c r="I11" i="12"/>
  <c r="H11" i="12"/>
  <c r="G11" i="12"/>
  <c r="F11" i="12"/>
  <c r="W7" i="12"/>
  <c r="U7" i="12"/>
  <c r="S7" i="12"/>
  <c r="Q7" i="12"/>
  <c r="J10" i="12"/>
  <c r="I10" i="12"/>
  <c r="H10" i="12"/>
  <c r="G10" i="12"/>
  <c r="F10" i="12"/>
  <c r="W5" i="12"/>
  <c r="U5" i="12"/>
  <c r="S5" i="12"/>
  <c r="Q5" i="12"/>
  <c r="J9" i="12"/>
  <c r="I9" i="12"/>
  <c r="H9" i="12"/>
  <c r="G9" i="12"/>
  <c r="F9" i="12"/>
  <c r="W4" i="12"/>
  <c r="U4" i="12"/>
  <c r="S4" i="12"/>
  <c r="Q4" i="12"/>
  <c r="J8" i="12"/>
  <c r="I8" i="12"/>
  <c r="H8" i="12"/>
  <c r="G8" i="12"/>
  <c r="F8" i="12"/>
  <c r="W3" i="12"/>
  <c r="U3" i="12"/>
  <c r="S3" i="12"/>
  <c r="Q3" i="12"/>
  <c r="J7" i="12"/>
  <c r="I7" i="12"/>
  <c r="H7" i="12"/>
  <c r="G7" i="12"/>
  <c r="F7" i="12"/>
  <c r="X188" i="11"/>
  <c r="X186" i="11"/>
  <c r="V186" i="11"/>
  <c r="U186" i="11"/>
  <c r="T186" i="11"/>
  <c r="S186" i="11"/>
  <c r="R186" i="11"/>
  <c r="Q186" i="11"/>
  <c r="P186" i="11"/>
  <c r="O186" i="11"/>
  <c r="N186" i="11"/>
  <c r="M186" i="11"/>
  <c r="L186" i="11"/>
  <c r="K186" i="11"/>
  <c r="J186" i="11"/>
  <c r="I186" i="11"/>
  <c r="H186" i="11"/>
  <c r="G186" i="11"/>
  <c r="F186" i="11"/>
  <c r="E186" i="11"/>
  <c r="D186" i="11"/>
  <c r="C186" i="11"/>
  <c r="B186" i="11"/>
  <c r="X184" i="11"/>
  <c r="V184" i="11"/>
  <c r="V188" i="11" s="1"/>
  <c r="U184" i="11"/>
  <c r="U188" i="11" s="1"/>
  <c r="T184" i="11"/>
  <c r="T188" i="11" s="1"/>
  <c r="S184" i="11"/>
  <c r="S188" i="11" s="1"/>
  <c r="R184" i="11"/>
  <c r="R188" i="11" s="1"/>
  <c r="Q184" i="11"/>
  <c r="Q188" i="11" s="1"/>
  <c r="P184" i="11"/>
  <c r="P188" i="11" s="1"/>
  <c r="O184" i="11"/>
  <c r="O188" i="11" s="1"/>
  <c r="N184" i="11"/>
  <c r="N188" i="11" s="1"/>
  <c r="M184" i="11"/>
  <c r="M188" i="11" s="1"/>
  <c r="L184" i="11"/>
  <c r="L188" i="11" s="1"/>
  <c r="K184" i="11"/>
  <c r="K188" i="11" s="1"/>
  <c r="J184" i="11"/>
  <c r="J188" i="11" s="1"/>
  <c r="I184" i="11"/>
  <c r="I188" i="11" s="1"/>
  <c r="H184" i="11"/>
  <c r="H188" i="11" s="1"/>
  <c r="G184" i="11"/>
  <c r="G188" i="11" s="1"/>
  <c r="F184" i="11"/>
  <c r="F188" i="11" s="1"/>
  <c r="E184" i="11"/>
  <c r="E188" i="11" s="1"/>
  <c r="D184" i="11"/>
  <c r="D188" i="11" s="1"/>
  <c r="C184" i="11"/>
  <c r="C188" i="11" s="1"/>
  <c r="B184" i="11"/>
  <c r="B188" i="11" s="1"/>
  <c r="J6" i="11"/>
  <c r="I6" i="11"/>
  <c r="H6" i="11"/>
  <c r="G6" i="11"/>
  <c r="F6" i="11"/>
  <c r="J13" i="11"/>
  <c r="I13" i="11"/>
  <c r="H13" i="11"/>
  <c r="G13" i="11"/>
  <c r="F13" i="11"/>
  <c r="J23" i="11"/>
  <c r="I23" i="11"/>
  <c r="H23" i="11"/>
  <c r="G23" i="11"/>
  <c r="F23" i="11"/>
  <c r="J22" i="11"/>
  <c r="I22" i="11"/>
  <c r="H22" i="11"/>
  <c r="G22" i="11"/>
  <c r="F22" i="11"/>
  <c r="J5" i="11"/>
  <c r="I5" i="11"/>
  <c r="H5" i="11"/>
  <c r="G5" i="11"/>
  <c r="F5" i="11"/>
  <c r="J12" i="11"/>
  <c r="I12" i="11"/>
  <c r="H12" i="11"/>
  <c r="G12" i="11"/>
  <c r="F12" i="11"/>
  <c r="J11" i="11"/>
  <c r="I11" i="11"/>
  <c r="H11" i="11"/>
  <c r="G11" i="11"/>
  <c r="F11" i="11"/>
  <c r="J21" i="11"/>
  <c r="I21" i="11"/>
  <c r="H21" i="11"/>
  <c r="G21" i="11"/>
  <c r="F21" i="11"/>
  <c r="J4" i="11"/>
  <c r="I4" i="11"/>
  <c r="H4" i="11"/>
  <c r="G4" i="11"/>
  <c r="F4" i="11"/>
  <c r="J3" i="11"/>
  <c r="I3" i="11"/>
  <c r="H3" i="11"/>
  <c r="G3" i="11"/>
  <c r="F3" i="11"/>
  <c r="J18" i="11"/>
  <c r="I18" i="11"/>
  <c r="H18" i="11"/>
  <c r="G18" i="11"/>
  <c r="F18" i="11"/>
  <c r="J17" i="11"/>
  <c r="I17" i="11"/>
  <c r="H17" i="11"/>
  <c r="G17" i="11"/>
  <c r="F17" i="11"/>
  <c r="J10" i="11"/>
  <c r="I10" i="11"/>
  <c r="H10" i="11"/>
  <c r="G10" i="11"/>
  <c r="F10" i="11"/>
  <c r="J2" i="11"/>
  <c r="I2" i="11"/>
  <c r="H2" i="11"/>
  <c r="G2" i="11"/>
  <c r="F2" i="11"/>
  <c r="J9" i="11"/>
  <c r="I9" i="11"/>
  <c r="H9" i="11"/>
  <c r="G9" i="11"/>
  <c r="F9" i="11"/>
  <c r="J20" i="11"/>
  <c r="I20" i="11"/>
  <c r="H20" i="11"/>
  <c r="G20" i="11"/>
  <c r="F20" i="11"/>
  <c r="J8" i="11"/>
  <c r="I8" i="11"/>
  <c r="H8" i="11"/>
  <c r="G8" i="11"/>
  <c r="F8" i="11"/>
  <c r="J16" i="11"/>
  <c r="I16" i="11"/>
  <c r="H16" i="11"/>
  <c r="G16" i="11"/>
  <c r="F16" i="11"/>
  <c r="J15" i="11"/>
  <c r="I15" i="11"/>
  <c r="H15" i="11"/>
  <c r="G15" i="11"/>
  <c r="F15" i="11"/>
  <c r="J134" i="10"/>
  <c r="I134" i="10"/>
  <c r="H134" i="10"/>
  <c r="G134" i="10"/>
  <c r="F134" i="10"/>
  <c r="J127" i="10"/>
  <c r="I127" i="10"/>
  <c r="H127" i="10"/>
  <c r="G127" i="10"/>
  <c r="F127" i="10"/>
  <c r="J130" i="10"/>
  <c r="I130" i="10"/>
  <c r="H130" i="10"/>
  <c r="G130" i="10"/>
  <c r="F130" i="10"/>
  <c r="J135" i="10"/>
  <c r="I135" i="10"/>
  <c r="H135" i="10"/>
  <c r="G135" i="10"/>
  <c r="F135" i="10"/>
  <c r="J137" i="10"/>
  <c r="I137" i="10"/>
  <c r="H137" i="10"/>
  <c r="G137" i="10"/>
  <c r="F137" i="10"/>
  <c r="J129" i="10"/>
  <c r="I129" i="10"/>
  <c r="H129" i="10"/>
  <c r="G129" i="10"/>
  <c r="F129" i="10"/>
  <c r="J141" i="10"/>
  <c r="I141" i="10"/>
  <c r="H141" i="10"/>
  <c r="G141" i="10"/>
  <c r="F141" i="10"/>
  <c r="J140" i="10"/>
  <c r="I140" i="10"/>
  <c r="H140" i="10"/>
  <c r="G140" i="10"/>
  <c r="F140" i="10"/>
  <c r="J123" i="10"/>
  <c r="I123" i="10"/>
  <c r="H123" i="10"/>
  <c r="G123" i="10"/>
  <c r="F123" i="10"/>
  <c r="J132" i="10"/>
  <c r="I132" i="10"/>
  <c r="H132" i="10"/>
  <c r="G132" i="10"/>
  <c r="F132" i="10"/>
  <c r="J121" i="10"/>
  <c r="I121" i="10"/>
  <c r="H121" i="10"/>
  <c r="G121" i="10"/>
  <c r="F121" i="10"/>
  <c r="J125" i="10"/>
  <c r="I125" i="10"/>
  <c r="H125" i="10"/>
  <c r="G125" i="10"/>
  <c r="F125" i="10"/>
  <c r="J122" i="10"/>
  <c r="I122" i="10"/>
  <c r="H122" i="10"/>
  <c r="G122" i="10"/>
  <c r="F122" i="10"/>
  <c r="J136" i="10"/>
  <c r="I136" i="10"/>
  <c r="H136" i="10"/>
  <c r="G136" i="10"/>
  <c r="F136" i="10"/>
  <c r="J138" i="10"/>
  <c r="I138" i="10"/>
  <c r="H138" i="10"/>
  <c r="G138" i="10"/>
  <c r="F138" i="10"/>
  <c r="J128" i="10"/>
  <c r="I128" i="10"/>
  <c r="H128" i="10"/>
  <c r="G128" i="10"/>
  <c r="F128" i="10"/>
  <c r="J124" i="10"/>
  <c r="I124" i="10"/>
  <c r="H124" i="10"/>
  <c r="G124" i="10"/>
  <c r="F124" i="10"/>
  <c r="J133" i="10"/>
  <c r="I133" i="10"/>
  <c r="H133" i="10"/>
  <c r="G133" i="10"/>
  <c r="F133" i="10"/>
  <c r="J131" i="10"/>
  <c r="I131" i="10"/>
  <c r="H131" i="10"/>
  <c r="G131" i="10"/>
  <c r="F131" i="10"/>
  <c r="J126" i="10"/>
  <c r="I126" i="10"/>
  <c r="H126" i="10"/>
  <c r="G126" i="10"/>
  <c r="F126" i="10"/>
  <c r="J119" i="10"/>
  <c r="I119" i="10"/>
  <c r="H119" i="10"/>
  <c r="G119" i="10"/>
  <c r="F119" i="10"/>
  <c r="J120" i="10"/>
  <c r="I120" i="10"/>
  <c r="H120" i="10"/>
  <c r="G120" i="10"/>
  <c r="F120" i="10"/>
  <c r="J139" i="10"/>
  <c r="I139" i="10"/>
  <c r="H139" i="10"/>
  <c r="G139" i="10"/>
  <c r="F139" i="10"/>
  <c r="J99" i="10"/>
  <c r="I99" i="10"/>
  <c r="H99" i="10"/>
  <c r="G99" i="10"/>
  <c r="F99" i="10"/>
  <c r="J110" i="10"/>
  <c r="I110" i="10"/>
  <c r="H110" i="10"/>
  <c r="G110" i="10"/>
  <c r="F110" i="10"/>
  <c r="J88" i="10"/>
  <c r="I88" i="10"/>
  <c r="H88" i="10"/>
  <c r="G88" i="10"/>
  <c r="F88" i="10"/>
  <c r="J115" i="10"/>
  <c r="I115" i="10"/>
  <c r="H115" i="10"/>
  <c r="G115" i="10"/>
  <c r="F115" i="10"/>
  <c r="J117" i="10"/>
  <c r="I117" i="10"/>
  <c r="H117" i="10"/>
  <c r="G117" i="10"/>
  <c r="F117" i="10"/>
  <c r="J109" i="10"/>
  <c r="I109" i="10"/>
  <c r="H109" i="10"/>
  <c r="G109" i="10"/>
  <c r="F109" i="10"/>
  <c r="J114" i="10"/>
  <c r="I114" i="10"/>
  <c r="H114" i="10"/>
  <c r="G114" i="10"/>
  <c r="F114" i="10"/>
  <c r="J113" i="10"/>
  <c r="I113" i="10"/>
  <c r="H113" i="10"/>
  <c r="G113" i="10"/>
  <c r="F113" i="10"/>
  <c r="J92" i="10"/>
  <c r="I92" i="10"/>
  <c r="H92" i="10"/>
  <c r="G92" i="10"/>
  <c r="F92" i="10"/>
  <c r="J112" i="10"/>
  <c r="I112" i="10"/>
  <c r="H112" i="10"/>
  <c r="G112" i="10"/>
  <c r="F112" i="10"/>
  <c r="J97" i="10"/>
  <c r="I97" i="10"/>
  <c r="H97" i="10"/>
  <c r="G97" i="10"/>
  <c r="F97" i="10"/>
  <c r="J116" i="10"/>
  <c r="I116" i="10"/>
  <c r="H116" i="10"/>
  <c r="G116" i="10"/>
  <c r="F116" i="10"/>
  <c r="J111" i="10"/>
  <c r="I111" i="10"/>
  <c r="H111" i="10"/>
  <c r="G111" i="10"/>
  <c r="F111" i="10"/>
  <c r="J104" i="10"/>
  <c r="I104" i="10"/>
  <c r="H104" i="10"/>
  <c r="G104" i="10"/>
  <c r="F104" i="10"/>
  <c r="J96" i="10"/>
  <c r="I96" i="10"/>
  <c r="H96" i="10"/>
  <c r="G96" i="10"/>
  <c r="F96" i="10"/>
  <c r="J89" i="10"/>
  <c r="I89" i="10"/>
  <c r="H89" i="10"/>
  <c r="G89" i="10"/>
  <c r="F89" i="10"/>
  <c r="J100" i="10"/>
  <c r="I100" i="10"/>
  <c r="H100" i="10"/>
  <c r="G100" i="10"/>
  <c r="F100" i="10"/>
  <c r="J101" i="10"/>
  <c r="I101" i="10"/>
  <c r="H101" i="10"/>
  <c r="G101" i="10"/>
  <c r="F101" i="10"/>
  <c r="J106" i="10"/>
  <c r="I106" i="10"/>
  <c r="H106" i="10"/>
  <c r="G106" i="10"/>
  <c r="F106" i="10"/>
  <c r="J93" i="10"/>
  <c r="I93" i="10"/>
  <c r="H93" i="10"/>
  <c r="G93" i="10"/>
  <c r="F93" i="10"/>
  <c r="J105" i="10"/>
  <c r="I105" i="10"/>
  <c r="H105" i="10"/>
  <c r="G105" i="10"/>
  <c r="F105" i="10"/>
  <c r="J103" i="10"/>
  <c r="I103" i="10"/>
  <c r="H103" i="10"/>
  <c r="G103" i="10"/>
  <c r="F103" i="10"/>
  <c r="J98" i="10"/>
  <c r="I98" i="10"/>
  <c r="H98" i="10"/>
  <c r="G98" i="10"/>
  <c r="F98" i="10"/>
  <c r="J108" i="10"/>
  <c r="I108" i="10"/>
  <c r="H108" i="10"/>
  <c r="G108" i="10"/>
  <c r="F108" i="10"/>
  <c r="J94" i="10"/>
  <c r="I94" i="10"/>
  <c r="H94" i="10"/>
  <c r="G94" i="10"/>
  <c r="F94" i="10"/>
  <c r="J86" i="10"/>
  <c r="I86" i="10"/>
  <c r="H86" i="10"/>
  <c r="G86" i="10"/>
  <c r="F86" i="10"/>
  <c r="J107" i="10"/>
  <c r="I107" i="10"/>
  <c r="H107" i="10"/>
  <c r="G107" i="10"/>
  <c r="F107" i="10"/>
  <c r="J87" i="10"/>
  <c r="I87" i="10"/>
  <c r="H87" i="10"/>
  <c r="G87" i="10"/>
  <c r="F87" i="10"/>
  <c r="J102" i="10"/>
  <c r="I102" i="10"/>
  <c r="H102" i="10"/>
  <c r="G102" i="10"/>
  <c r="F102" i="10"/>
  <c r="J84" i="10"/>
  <c r="I84" i="10"/>
  <c r="H84" i="10"/>
  <c r="G84" i="10"/>
  <c r="F84" i="10"/>
  <c r="J83" i="10"/>
  <c r="I83" i="10"/>
  <c r="H83" i="10"/>
  <c r="G83" i="10"/>
  <c r="F83" i="10"/>
  <c r="J91" i="10"/>
  <c r="I91" i="10"/>
  <c r="H91" i="10"/>
  <c r="G91" i="10"/>
  <c r="F91" i="10"/>
  <c r="J81" i="10"/>
  <c r="I81" i="10"/>
  <c r="H81" i="10"/>
  <c r="G81" i="10"/>
  <c r="F81" i="10"/>
  <c r="J82" i="10"/>
  <c r="I82" i="10"/>
  <c r="H82" i="10"/>
  <c r="G82" i="10"/>
  <c r="F82" i="10"/>
  <c r="J95" i="10"/>
  <c r="I95" i="10"/>
  <c r="H95" i="10"/>
  <c r="G95" i="10"/>
  <c r="F95" i="10"/>
  <c r="J85" i="10"/>
  <c r="I85" i="10"/>
  <c r="H85" i="10"/>
  <c r="G85" i="10"/>
  <c r="F85" i="10"/>
  <c r="J90" i="10"/>
  <c r="I90" i="10"/>
  <c r="H90" i="10"/>
  <c r="G90" i="10"/>
  <c r="F90" i="10"/>
  <c r="J70" i="10"/>
  <c r="I70" i="10"/>
  <c r="H70" i="10"/>
  <c r="G70" i="10"/>
  <c r="F70" i="10"/>
  <c r="J75" i="10"/>
  <c r="I75" i="10"/>
  <c r="H75" i="10"/>
  <c r="G75" i="10"/>
  <c r="F75" i="10"/>
  <c r="J63" i="10"/>
  <c r="I63" i="10"/>
  <c r="H63" i="10"/>
  <c r="G63" i="10"/>
  <c r="F63" i="10"/>
  <c r="J67" i="10"/>
  <c r="I67" i="10"/>
  <c r="H67" i="10"/>
  <c r="G67" i="10"/>
  <c r="F67" i="10"/>
  <c r="J72" i="10"/>
  <c r="I72" i="10"/>
  <c r="H72" i="10"/>
  <c r="G72" i="10"/>
  <c r="F72" i="10"/>
  <c r="J68" i="10"/>
  <c r="I68" i="10"/>
  <c r="H68" i="10"/>
  <c r="G68" i="10"/>
  <c r="F68" i="10"/>
  <c r="J58" i="10"/>
  <c r="I58" i="10"/>
  <c r="H58" i="10"/>
  <c r="G58" i="10"/>
  <c r="F58" i="10"/>
  <c r="J65" i="10"/>
  <c r="I65" i="10"/>
  <c r="H65" i="10"/>
  <c r="G65" i="10"/>
  <c r="F65" i="10"/>
  <c r="J73" i="10"/>
  <c r="I73" i="10"/>
  <c r="H73" i="10"/>
  <c r="G73" i="10"/>
  <c r="F73" i="10"/>
  <c r="J74" i="10"/>
  <c r="I74" i="10"/>
  <c r="H74" i="10"/>
  <c r="G74" i="10"/>
  <c r="F74" i="10"/>
  <c r="J71" i="10"/>
  <c r="I71" i="10"/>
  <c r="H71" i="10"/>
  <c r="G71" i="10"/>
  <c r="F71" i="10"/>
  <c r="J76" i="10"/>
  <c r="I76" i="10"/>
  <c r="H76" i="10"/>
  <c r="G76" i="10"/>
  <c r="F76" i="10"/>
  <c r="J54" i="10"/>
  <c r="I54" i="10"/>
  <c r="H54" i="10"/>
  <c r="G54" i="10"/>
  <c r="F54" i="10"/>
  <c r="J51" i="10"/>
  <c r="I51" i="10"/>
  <c r="H51" i="10"/>
  <c r="G51" i="10"/>
  <c r="F51" i="10"/>
  <c r="J64" i="10"/>
  <c r="I64" i="10"/>
  <c r="H64" i="10"/>
  <c r="G64" i="10"/>
  <c r="F64" i="10"/>
  <c r="J60" i="10"/>
  <c r="I60" i="10"/>
  <c r="H60" i="10"/>
  <c r="G60" i="10"/>
  <c r="F60" i="10"/>
  <c r="J69" i="10"/>
  <c r="I69" i="10"/>
  <c r="H69" i="10"/>
  <c r="G69" i="10"/>
  <c r="F69" i="10"/>
  <c r="J53" i="10"/>
  <c r="I53" i="10"/>
  <c r="H53" i="10"/>
  <c r="G53" i="10"/>
  <c r="F53" i="10"/>
  <c r="J59" i="10"/>
  <c r="I59" i="10"/>
  <c r="H59" i="10"/>
  <c r="G59" i="10"/>
  <c r="F59" i="10"/>
  <c r="J56" i="10"/>
  <c r="I56" i="10"/>
  <c r="H56" i="10"/>
  <c r="G56" i="10"/>
  <c r="F56" i="10"/>
  <c r="J57" i="10"/>
  <c r="I57" i="10"/>
  <c r="H57" i="10"/>
  <c r="G57" i="10"/>
  <c r="F57" i="10"/>
  <c r="J78" i="10"/>
  <c r="I78" i="10"/>
  <c r="H78" i="10"/>
  <c r="G78" i="10"/>
  <c r="F78" i="10"/>
  <c r="J77" i="10"/>
  <c r="I77" i="10"/>
  <c r="H77" i="10"/>
  <c r="G77" i="10"/>
  <c r="F77" i="10"/>
  <c r="J46" i="10"/>
  <c r="I46" i="10"/>
  <c r="H46" i="10"/>
  <c r="G46" i="10"/>
  <c r="F46" i="10"/>
  <c r="J62" i="10"/>
  <c r="I62" i="10"/>
  <c r="H62" i="10"/>
  <c r="G62" i="10"/>
  <c r="F62" i="10"/>
  <c r="J61" i="10"/>
  <c r="I61" i="10"/>
  <c r="H61" i="10"/>
  <c r="G61" i="10"/>
  <c r="F61" i="10"/>
  <c r="J55" i="10"/>
  <c r="I55" i="10"/>
  <c r="H55" i="10"/>
  <c r="G55" i="10"/>
  <c r="F55" i="10"/>
  <c r="J50" i="10"/>
  <c r="I50" i="10"/>
  <c r="H50" i="10"/>
  <c r="G50" i="10"/>
  <c r="F50" i="10"/>
  <c r="J52" i="10"/>
  <c r="I52" i="10"/>
  <c r="H52" i="10"/>
  <c r="G52" i="10"/>
  <c r="F52" i="10"/>
  <c r="J66" i="10"/>
  <c r="I66" i="10"/>
  <c r="H66" i="10"/>
  <c r="G66" i="10"/>
  <c r="F66" i="10"/>
  <c r="J47" i="10"/>
  <c r="I47" i="10"/>
  <c r="H47" i="10"/>
  <c r="G47" i="10"/>
  <c r="F47" i="10"/>
  <c r="J48" i="10"/>
  <c r="I48" i="10"/>
  <c r="H48" i="10"/>
  <c r="G48" i="10"/>
  <c r="F48" i="10"/>
  <c r="J49" i="10"/>
  <c r="I49" i="10"/>
  <c r="H49" i="10"/>
  <c r="G49" i="10"/>
  <c r="F49" i="10"/>
  <c r="J45" i="10"/>
  <c r="I45" i="10"/>
  <c r="H45" i="10"/>
  <c r="G45" i="10"/>
  <c r="F45" i="10"/>
  <c r="J32" i="10"/>
  <c r="I32" i="10"/>
  <c r="H32" i="10"/>
  <c r="G32" i="10"/>
  <c r="F32" i="10"/>
  <c r="J30" i="10"/>
  <c r="I30" i="10"/>
  <c r="H30" i="10"/>
  <c r="G30" i="10"/>
  <c r="F30" i="10"/>
  <c r="J37" i="10"/>
  <c r="I37" i="10"/>
  <c r="H37" i="10"/>
  <c r="G37" i="10"/>
  <c r="F37" i="10"/>
  <c r="J29" i="10"/>
  <c r="I29" i="10"/>
  <c r="H29" i="10"/>
  <c r="G29" i="10"/>
  <c r="F29" i="10"/>
  <c r="J43" i="10"/>
  <c r="I43" i="10"/>
  <c r="H43" i="10"/>
  <c r="G43" i="10"/>
  <c r="F43" i="10"/>
  <c r="J39" i="10"/>
  <c r="I39" i="10"/>
  <c r="H39" i="10"/>
  <c r="G39" i="10"/>
  <c r="F39" i="10"/>
  <c r="J23" i="10"/>
  <c r="I23" i="10"/>
  <c r="H23" i="10"/>
  <c r="G23" i="10"/>
  <c r="F23" i="10"/>
  <c r="J41" i="10"/>
  <c r="I41" i="10"/>
  <c r="H41" i="10"/>
  <c r="G41" i="10"/>
  <c r="F41" i="10"/>
  <c r="J27" i="10"/>
  <c r="I27" i="10"/>
  <c r="H27" i="10"/>
  <c r="G27" i="10"/>
  <c r="F27" i="10"/>
  <c r="J31" i="10"/>
  <c r="I31" i="10"/>
  <c r="H31" i="10"/>
  <c r="G31" i="10"/>
  <c r="F31" i="10"/>
  <c r="J38" i="10"/>
  <c r="I38" i="10"/>
  <c r="H38" i="10"/>
  <c r="G38" i="10"/>
  <c r="F38" i="10"/>
  <c r="J34" i="10"/>
  <c r="I34" i="10"/>
  <c r="H34" i="10"/>
  <c r="G34" i="10"/>
  <c r="F34" i="10"/>
  <c r="J42" i="10"/>
  <c r="I42" i="10"/>
  <c r="H42" i="10"/>
  <c r="G42" i="10"/>
  <c r="F42" i="10"/>
  <c r="J6" i="10"/>
  <c r="I6" i="10"/>
  <c r="H6" i="10"/>
  <c r="G6" i="10"/>
  <c r="F6" i="10"/>
  <c r="J11" i="10"/>
  <c r="I11" i="10"/>
  <c r="H11" i="10"/>
  <c r="G11" i="10"/>
  <c r="F11" i="10"/>
  <c r="J36" i="10"/>
  <c r="I36" i="10"/>
  <c r="H36" i="10"/>
  <c r="G36" i="10"/>
  <c r="F36" i="10"/>
  <c r="J25" i="10"/>
  <c r="I25" i="10"/>
  <c r="H25" i="10"/>
  <c r="G25" i="10"/>
  <c r="F25" i="10"/>
  <c r="J19" i="10"/>
  <c r="I19" i="10"/>
  <c r="H19" i="10"/>
  <c r="G19" i="10"/>
  <c r="F19" i="10"/>
  <c r="J40" i="10"/>
  <c r="I40" i="10"/>
  <c r="H40" i="10"/>
  <c r="G40" i="10"/>
  <c r="F40" i="10"/>
  <c r="J17" i="10"/>
  <c r="I17" i="10"/>
  <c r="H17" i="10"/>
  <c r="G17" i="10"/>
  <c r="F17" i="10"/>
  <c r="J24" i="10"/>
  <c r="I24" i="10"/>
  <c r="H24" i="10"/>
  <c r="G24" i="10"/>
  <c r="F24" i="10"/>
  <c r="J8" i="10"/>
  <c r="I8" i="10"/>
  <c r="H8" i="10"/>
  <c r="G8" i="10"/>
  <c r="F8" i="10"/>
  <c r="J35" i="10"/>
  <c r="I35" i="10"/>
  <c r="H35" i="10"/>
  <c r="G35" i="10"/>
  <c r="F35" i="10"/>
  <c r="J18" i="10"/>
  <c r="I18" i="10"/>
  <c r="H18" i="10"/>
  <c r="G18" i="10"/>
  <c r="F18" i="10"/>
  <c r="J26" i="10"/>
  <c r="I26" i="10"/>
  <c r="H26" i="10"/>
  <c r="G26" i="10"/>
  <c r="F26" i="10"/>
  <c r="J33" i="10"/>
  <c r="I33" i="10"/>
  <c r="H33" i="10"/>
  <c r="G33" i="10"/>
  <c r="F33" i="10"/>
  <c r="J10" i="10"/>
  <c r="I10" i="10"/>
  <c r="H10" i="10"/>
  <c r="G10" i="10"/>
  <c r="F10" i="10"/>
  <c r="J22" i="10"/>
  <c r="I22" i="10"/>
  <c r="H22" i="10"/>
  <c r="G22" i="10"/>
  <c r="F22" i="10"/>
  <c r="J14" i="10"/>
  <c r="I14" i="10"/>
  <c r="H14" i="10"/>
  <c r="G14" i="10"/>
  <c r="F14" i="10"/>
  <c r="J21" i="10"/>
  <c r="I21" i="10"/>
  <c r="H21" i="10"/>
  <c r="G21" i="10"/>
  <c r="F21" i="10"/>
  <c r="J20" i="10"/>
  <c r="I20" i="10"/>
  <c r="H20" i="10"/>
  <c r="G20" i="10"/>
  <c r="F20" i="10"/>
  <c r="J16" i="10"/>
  <c r="I16" i="10"/>
  <c r="H16" i="10"/>
  <c r="G16" i="10"/>
  <c r="F16" i="10"/>
  <c r="J5" i="10"/>
  <c r="I5" i="10"/>
  <c r="H5" i="10"/>
  <c r="G5" i="10"/>
  <c r="F5" i="10"/>
  <c r="J15" i="10"/>
  <c r="I15" i="10"/>
  <c r="H15" i="10"/>
  <c r="G15" i="10"/>
  <c r="F15" i="10"/>
  <c r="J2" i="10"/>
  <c r="I2" i="10"/>
  <c r="H2" i="10"/>
  <c r="G2" i="10"/>
  <c r="F2" i="10"/>
  <c r="J13" i="10"/>
  <c r="I13" i="10"/>
  <c r="H13" i="10"/>
  <c r="G13" i="10"/>
  <c r="F13" i="10"/>
  <c r="J3" i="10"/>
  <c r="I3" i="10"/>
  <c r="H3" i="10"/>
  <c r="G3" i="10"/>
  <c r="F3" i="10"/>
  <c r="J12" i="10"/>
  <c r="I12" i="10"/>
  <c r="H12" i="10"/>
  <c r="G12" i="10"/>
  <c r="F12" i="10"/>
  <c r="J28" i="10"/>
  <c r="I28" i="10"/>
  <c r="H28" i="10"/>
  <c r="G28" i="10"/>
  <c r="F28" i="10"/>
  <c r="J7" i="10"/>
  <c r="I7" i="10"/>
  <c r="H7" i="10"/>
  <c r="G7" i="10"/>
  <c r="F7" i="10"/>
  <c r="J4" i="10"/>
  <c r="I4" i="10"/>
  <c r="H4" i="10"/>
  <c r="G4" i="10"/>
  <c r="F4" i="10"/>
  <c r="J9" i="10"/>
  <c r="I9" i="10"/>
  <c r="H9" i="10"/>
  <c r="G9" i="10"/>
  <c r="F9" i="10"/>
  <c r="X152" i="9"/>
  <c r="V152" i="9"/>
  <c r="U152" i="9"/>
  <c r="T152" i="9"/>
  <c r="S152" i="9"/>
  <c r="R152" i="9"/>
  <c r="Q152" i="9"/>
  <c r="P152" i="9"/>
  <c r="O152" i="9"/>
  <c r="N152" i="9"/>
  <c r="M152" i="9"/>
  <c r="L152" i="9"/>
  <c r="K152" i="9"/>
  <c r="J152" i="9"/>
  <c r="I152" i="9"/>
  <c r="H152" i="9"/>
  <c r="G152" i="9"/>
  <c r="F152" i="9"/>
  <c r="E152" i="9"/>
  <c r="D152" i="9"/>
  <c r="C152" i="9"/>
  <c r="B152" i="9"/>
  <c r="X150" i="9"/>
  <c r="X154" i="9" s="1"/>
  <c r="V150" i="9"/>
  <c r="V154" i="9" s="1"/>
  <c r="U150" i="9"/>
  <c r="U154" i="9" s="1"/>
  <c r="T150" i="9"/>
  <c r="T154" i="9" s="1"/>
  <c r="S150" i="9"/>
  <c r="S154" i="9" s="1"/>
  <c r="R150" i="9"/>
  <c r="R154" i="9" s="1"/>
  <c r="Q150" i="9"/>
  <c r="Q154" i="9" s="1"/>
  <c r="P150" i="9"/>
  <c r="P154" i="9" s="1"/>
  <c r="O150" i="9"/>
  <c r="O154" i="9" s="1"/>
  <c r="N150" i="9"/>
  <c r="N154" i="9" s="1"/>
  <c r="M150" i="9"/>
  <c r="M154" i="9" s="1"/>
  <c r="L150" i="9"/>
  <c r="L154" i="9" s="1"/>
  <c r="K150" i="9"/>
  <c r="K154" i="9" s="1"/>
  <c r="J150" i="9"/>
  <c r="J154" i="9" s="1"/>
  <c r="I150" i="9"/>
  <c r="I154" i="9" s="1"/>
  <c r="H150" i="9"/>
  <c r="H154" i="9" s="1"/>
  <c r="G150" i="9"/>
  <c r="G154" i="9" s="1"/>
  <c r="F150" i="9"/>
  <c r="F154" i="9" s="1"/>
  <c r="E150" i="9"/>
  <c r="E154" i="9" s="1"/>
  <c r="D150" i="9"/>
  <c r="D154" i="9" s="1"/>
  <c r="C150" i="9"/>
  <c r="C154" i="9" s="1"/>
  <c r="B150" i="9"/>
  <c r="B154" i="9" s="1"/>
  <c r="J54" i="9"/>
  <c r="I54" i="9"/>
  <c r="H54" i="9"/>
  <c r="G54" i="9"/>
  <c r="F54" i="9"/>
  <c r="J53" i="9"/>
  <c r="I53" i="9"/>
  <c r="H53" i="9"/>
  <c r="G53" i="9"/>
  <c r="F53" i="9"/>
  <c r="J52" i="9"/>
  <c r="I52" i="9"/>
  <c r="H52" i="9"/>
  <c r="G52" i="9"/>
  <c r="F52" i="9"/>
  <c r="J51" i="9"/>
  <c r="I51" i="9"/>
  <c r="H51" i="9"/>
  <c r="G51" i="9"/>
  <c r="F51" i="9"/>
  <c r="J50" i="9"/>
  <c r="I50" i="9"/>
  <c r="H50" i="9"/>
  <c r="G50" i="9"/>
  <c r="F50" i="9"/>
  <c r="J49" i="9"/>
  <c r="I49" i="9"/>
  <c r="H49" i="9"/>
  <c r="G49" i="9"/>
  <c r="F49" i="9"/>
  <c r="J48" i="9"/>
  <c r="I48" i="9"/>
  <c r="H48" i="9"/>
  <c r="G48" i="9"/>
  <c r="F48" i="9"/>
  <c r="J47" i="9"/>
  <c r="I47" i="9"/>
  <c r="H47" i="9"/>
  <c r="G47" i="9"/>
  <c r="F47" i="9"/>
  <c r="J46" i="9"/>
  <c r="I46" i="9"/>
  <c r="H46" i="9"/>
  <c r="G46" i="9"/>
  <c r="F46" i="9"/>
  <c r="J45" i="9"/>
  <c r="I45" i="9"/>
  <c r="H45" i="9"/>
  <c r="G45" i="9"/>
  <c r="F45" i="9"/>
  <c r="J43" i="9"/>
  <c r="I43" i="9"/>
  <c r="H43" i="9"/>
  <c r="G43" i="9"/>
  <c r="F43" i="9"/>
  <c r="J42" i="9"/>
  <c r="I42" i="9"/>
  <c r="H42" i="9"/>
  <c r="G42" i="9"/>
  <c r="F42" i="9"/>
  <c r="J41" i="9"/>
  <c r="I41" i="9"/>
  <c r="H41" i="9"/>
  <c r="G41" i="9"/>
  <c r="F41" i="9"/>
  <c r="J40" i="9"/>
  <c r="I40" i="9"/>
  <c r="H40" i="9"/>
  <c r="G40" i="9"/>
  <c r="F40" i="9"/>
  <c r="J39" i="9"/>
  <c r="I39" i="9"/>
  <c r="H39" i="9"/>
  <c r="G39" i="9"/>
  <c r="F39" i="9"/>
  <c r="J38" i="9"/>
  <c r="I38" i="9"/>
  <c r="H38" i="9"/>
  <c r="G38" i="9"/>
  <c r="F38" i="9"/>
  <c r="J37" i="9"/>
  <c r="I37" i="9"/>
  <c r="H37" i="9"/>
  <c r="G37" i="9"/>
  <c r="F37" i="9"/>
  <c r="J36" i="9"/>
  <c r="I36" i="9"/>
  <c r="H36" i="9"/>
  <c r="G36" i="9"/>
  <c r="F36" i="9"/>
  <c r="J35" i="9"/>
  <c r="I35" i="9"/>
  <c r="H35" i="9"/>
  <c r="G35" i="9"/>
  <c r="F35" i="9"/>
  <c r="J34" i="9"/>
  <c r="I34" i="9"/>
  <c r="H34" i="9"/>
  <c r="G34" i="9"/>
  <c r="F34" i="9"/>
  <c r="J33" i="9"/>
  <c r="I33" i="9"/>
  <c r="H33" i="9"/>
  <c r="G33" i="9"/>
  <c r="F33" i="9"/>
  <c r="J32" i="9"/>
  <c r="I32" i="9"/>
  <c r="H32" i="9"/>
  <c r="G32" i="9"/>
  <c r="F32" i="9"/>
  <c r="J31" i="9"/>
  <c r="I31" i="9"/>
  <c r="H31" i="9"/>
  <c r="G31" i="9"/>
  <c r="F31" i="9"/>
  <c r="J29" i="9"/>
  <c r="I29" i="9"/>
  <c r="H29" i="9"/>
  <c r="G29" i="9"/>
  <c r="F29" i="9"/>
  <c r="J28" i="9"/>
  <c r="I28" i="9"/>
  <c r="H28" i="9"/>
  <c r="G28" i="9"/>
  <c r="F28" i="9"/>
  <c r="J27" i="9"/>
  <c r="I27" i="9"/>
  <c r="H27" i="9"/>
  <c r="G27" i="9"/>
  <c r="F27" i="9"/>
  <c r="J26" i="9"/>
  <c r="I26" i="9"/>
  <c r="H26" i="9"/>
  <c r="G26" i="9"/>
  <c r="F26" i="9"/>
  <c r="J25" i="9"/>
  <c r="I25" i="9"/>
  <c r="H25" i="9"/>
  <c r="G25" i="9"/>
  <c r="F25" i="9"/>
  <c r="J24" i="9"/>
  <c r="I24" i="9"/>
  <c r="H24" i="9"/>
  <c r="G24" i="9"/>
  <c r="F24" i="9"/>
  <c r="J23" i="9"/>
  <c r="I23" i="9"/>
  <c r="H23" i="9"/>
  <c r="G23" i="9"/>
  <c r="F23" i="9"/>
  <c r="J22" i="9"/>
  <c r="I22" i="9"/>
  <c r="H22" i="9"/>
  <c r="G22" i="9"/>
  <c r="F22" i="9"/>
  <c r="J21" i="9"/>
  <c r="I21" i="9"/>
  <c r="H21" i="9"/>
  <c r="G21" i="9"/>
  <c r="F21" i="9"/>
  <c r="J20" i="9"/>
  <c r="I20" i="9"/>
  <c r="H20" i="9"/>
  <c r="G20" i="9"/>
  <c r="F20" i="9"/>
  <c r="J19" i="9"/>
  <c r="I19" i="9"/>
  <c r="H19" i="9"/>
  <c r="G19" i="9"/>
  <c r="F19" i="9"/>
  <c r="J17" i="9"/>
  <c r="I17" i="9"/>
  <c r="H17" i="9"/>
  <c r="G17" i="9"/>
  <c r="F17" i="9"/>
  <c r="J16" i="9"/>
  <c r="I16" i="9"/>
  <c r="H16" i="9"/>
  <c r="G16" i="9"/>
  <c r="F16" i="9"/>
  <c r="J15" i="9"/>
  <c r="I15" i="9"/>
  <c r="H15" i="9"/>
  <c r="G15" i="9"/>
  <c r="F15" i="9"/>
  <c r="J14" i="9"/>
  <c r="I14" i="9"/>
  <c r="H14" i="9"/>
  <c r="G14" i="9"/>
  <c r="F14" i="9"/>
  <c r="J13" i="9"/>
  <c r="I13" i="9"/>
  <c r="H13" i="9"/>
  <c r="G13" i="9"/>
  <c r="F13" i="9"/>
  <c r="J12" i="9"/>
  <c r="I12" i="9"/>
  <c r="H12" i="9"/>
  <c r="G12" i="9"/>
  <c r="F12" i="9"/>
  <c r="J11" i="9"/>
  <c r="I11" i="9"/>
  <c r="H11" i="9"/>
  <c r="G11" i="9"/>
  <c r="F11" i="9"/>
  <c r="J10" i="9"/>
  <c r="I10" i="9"/>
  <c r="H10" i="9"/>
  <c r="G10" i="9"/>
  <c r="F10" i="9"/>
  <c r="J9" i="9"/>
  <c r="I9" i="9"/>
  <c r="H9" i="9"/>
  <c r="G9" i="9"/>
  <c r="F9" i="9"/>
  <c r="J8" i="9"/>
  <c r="I8" i="9"/>
  <c r="H8" i="9"/>
  <c r="G8" i="9"/>
  <c r="F8" i="9"/>
  <c r="J7" i="9"/>
  <c r="I7" i="9"/>
  <c r="H7" i="9"/>
  <c r="G7" i="9"/>
  <c r="F7" i="9"/>
  <c r="J6" i="9"/>
  <c r="I6" i="9"/>
  <c r="H6" i="9"/>
  <c r="G6" i="9"/>
  <c r="F6" i="9"/>
  <c r="J5" i="9"/>
  <c r="I5" i="9"/>
  <c r="H5" i="9"/>
  <c r="G5" i="9"/>
  <c r="F5" i="9"/>
  <c r="J4" i="9"/>
  <c r="I4" i="9"/>
  <c r="H4" i="9"/>
  <c r="G4" i="9"/>
  <c r="F4" i="9"/>
  <c r="J3" i="9"/>
  <c r="I3" i="9"/>
  <c r="H3" i="9"/>
  <c r="G3" i="9"/>
  <c r="F3" i="9"/>
  <c r="J2" i="9"/>
  <c r="I2" i="9"/>
  <c r="H2" i="9"/>
  <c r="G2" i="9"/>
  <c r="F2" i="9"/>
  <c r="J30" i="8"/>
  <c r="I30" i="8"/>
  <c r="H30" i="8"/>
  <c r="G30" i="8"/>
  <c r="F30" i="8"/>
  <c r="J35" i="8"/>
  <c r="I35" i="8"/>
  <c r="H35" i="8"/>
  <c r="G35" i="8"/>
  <c r="F35" i="8"/>
  <c r="J34" i="8"/>
  <c r="I34" i="8"/>
  <c r="H34" i="8"/>
  <c r="G34" i="8"/>
  <c r="F34" i="8"/>
  <c r="J32" i="8"/>
  <c r="I32" i="8"/>
  <c r="H32" i="8"/>
  <c r="G32" i="8"/>
  <c r="F32" i="8"/>
  <c r="J28" i="8"/>
  <c r="I28" i="8"/>
  <c r="H28" i="8"/>
  <c r="G28" i="8"/>
  <c r="F28" i="8"/>
  <c r="J33" i="8"/>
  <c r="I33" i="8"/>
  <c r="H33" i="8"/>
  <c r="G33" i="8"/>
  <c r="F33" i="8"/>
  <c r="J29" i="8"/>
  <c r="I29" i="8"/>
  <c r="H29" i="8"/>
  <c r="G29" i="8"/>
  <c r="F29" i="8"/>
  <c r="J31" i="8"/>
  <c r="I31" i="8"/>
  <c r="H31" i="8"/>
  <c r="G31" i="8"/>
  <c r="F31" i="8"/>
  <c r="J45" i="8"/>
  <c r="I45" i="8"/>
  <c r="H45" i="8"/>
  <c r="G45" i="8"/>
  <c r="F45" i="8"/>
  <c r="J43" i="8"/>
  <c r="I43" i="8"/>
  <c r="H43" i="8"/>
  <c r="G43" i="8"/>
  <c r="F43" i="8"/>
  <c r="J41" i="8"/>
  <c r="I41" i="8"/>
  <c r="H41" i="8"/>
  <c r="G41" i="8"/>
  <c r="F41" i="8"/>
  <c r="J42" i="8"/>
  <c r="I42" i="8"/>
  <c r="H42" i="8"/>
  <c r="G42" i="8"/>
  <c r="F42" i="8"/>
  <c r="J39" i="8"/>
  <c r="I39" i="8"/>
  <c r="H39" i="8"/>
  <c r="G39" i="8"/>
  <c r="F39" i="8"/>
  <c r="J40" i="8"/>
  <c r="I40" i="8"/>
  <c r="H40" i="8"/>
  <c r="G40" i="8"/>
  <c r="F40" i="8"/>
  <c r="J38" i="8"/>
  <c r="I38" i="8"/>
  <c r="H38" i="8"/>
  <c r="G38" i="8"/>
  <c r="F38" i="8"/>
  <c r="J44" i="8"/>
  <c r="I44" i="8"/>
  <c r="H44" i="8"/>
  <c r="G44" i="8"/>
  <c r="F44" i="8"/>
  <c r="J37" i="8"/>
  <c r="I37" i="8"/>
  <c r="H37" i="8"/>
  <c r="G37" i="8"/>
  <c r="F37" i="8"/>
  <c r="J8" i="8"/>
  <c r="I8" i="8"/>
  <c r="H8" i="8"/>
  <c r="G8" i="8"/>
  <c r="F8" i="8"/>
  <c r="J10" i="8"/>
  <c r="I10" i="8"/>
  <c r="H10" i="8"/>
  <c r="G10" i="8"/>
  <c r="F10" i="8"/>
  <c r="J3" i="8"/>
  <c r="I3" i="8"/>
  <c r="H3" i="8"/>
  <c r="G3" i="8"/>
  <c r="F3" i="8"/>
  <c r="J5" i="8"/>
  <c r="I5" i="8"/>
  <c r="H5" i="8"/>
  <c r="G5" i="8"/>
  <c r="F5" i="8"/>
  <c r="J11" i="8"/>
  <c r="I11" i="8"/>
  <c r="H11" i="8"/>
  <c r="G11" i="8"/>
  <c r="F11" i="8"/>
  <c r="J2" i="8"/>
  <c r="I2" i="8"/>
  <c r="H2" i="8"/>
  <c r="G2" i="8"/>
  <c r="F2" i="8"/>
  <c r="J6" i="8"/>
  <c r="I6" i="8"/>
  <c r="H6" i="8"/>
  <c r="G6" i="8"/>
  <c r="F6" i="8"/>
  <c r="J9" i="8"/>
  <c r="I9" i="8"/>
  <c r="H9" i="8"/>
  <c r="G9" i="8"/>
  <c r="F9" i="8"/>
  <c r="J7" i="8"/>
  <c r="I7" i="8"/>
  <c r="H7" i="8"/>
  <c r="G7" i="8"/>
  <c r="F7" i="8"/>
  <c r="J4" i="8"/>
  <c r="I4" i="8"/>
  <c r="H4" i="8"/>
  <c r="G4" i="8"/>
  <c r="F4" i="8"/>
  <c r="J21" i="8"/>
  <c r="I21" i="8"/>
  <c r="H21" i="8"/>
  <c r="G21" i="8"/>
  <c r="F21" i="8"/>
  <c r="J26" i="8"/>
  <c r="I26" i="8"/>
  <c r="H26" i="8"/>
  <c r="G26" i="8"/>
  <c r="F26" i="8"/>
  <c r="J19" i="8"/>
  <c r="I19" i="8"/>
  <c r="H19" i="8"/>
  <c r="G19" i="8"/>
  <c r="F19" i="8"/>
  <c r="J22" i="8"/>
  <c r="I22" i="8"/>
  <c r="H22" i="8"/>
  <c r="G22" i="8"/>
  <c r="F22" i="8"/>
  <c r="J16" i="8"/>
  <c r="I16" i="8"/>
  <c r="H16" i="8"/>
  <c r="G16" i="8"/>
  <c r="F16" i="8"/>
  <c r="J18" i="8"/>
  <c r="I18" i="8"/>
  <c r="H18" i="8"/>
  <c r="G18" i="8"/>
  <c r="F18" i="8"/>
  <c r="J24" i="8"/>
  <c r="I24" i="8"/>
  <c r="H24" i="8"/>
  <c r="G24" i="8"/>
  <c r="F24" i="8"/>
  <c r="J17" i="8"/>
  <c r="I17" i="8"/>
  <c r="H17" i="8"/>
  <c r="G17" i="8"/>
  <c r="F17" i="8"/>
  <c r="J20" i="8"/>
  <c r="I20" i="8"/>
  <c r="H20" i="8"/>
  <c r="G20" i="8"/>
  <c r="F20" i="8"/>
  <c r="J23" i="8"/>
  <c r="I23" i="8"/>
  <c r="H23" i="8"/>
  <c r="G23" i="8"/>
  <c r="F23" i="8"/>
  <c r="J15" i="8"/>
  <c r="I15" i="8"/>
  <c r="H15" i="8"/>
  <c r="G15" i="8"/>
  <c r="F15" i="8"/>
  <c r="J25" i="8"/>
  <c r="I25" i="8"/>
  <c r="H25" i="8"/>
  <c r="G25" i="8"/>
  <c r="F25" i="8"/>
  <c r="J14" i="8"/>
  <c r="I14" i="8"/>
  <c r="H14" i="8"/>
  <c r="G14" i="8"/>
  <c r="F14" i="8"/>
  <c r="J13" i="8"/>
  <c r="I13" i="8"/>
  <c r="H13" i="8"/>
  <c r="G13" i="8"/>
  <c r="F13" i="8"/>
  <c r="J90" i="7"/>
  <c r="I90" i="7"/>
  <c r="H90" i="7"/>
  <c r="G90" i="7"/>
  <c r="F90" i="7"/>
  <c r="J93" i="7"/>
  <c r="I93" i="7"/>
  <c r="H93" i="7"/>
  <c r="G93" i="7"/>
  <c r="F93" i="7"/>
  <c r="J88" i="7"/>
  <c r="I88" i="7"/>
  <c r="H88" i="7"/>
  <c r="G88" i="7"/>
  <c r="F88" i="7"/>
  <c r="J85" i="7"/>
  <c r="I85" i="7"/>
  <c r="H85" i="7"/>
  <c r="G85" i="7"/>
  <c r="F85" i="7"/>
  <c r="J87" i="7"/>
  <c r="I87" i="7"/>
  <c r="H87" i="7"/>
  <c r="G87" i="7"/>
  <c r="F87" i="7"/>
  <c r="J94" i="7"/>
  <c r="I94" i="7"/>
  <c r="H94" i="7"/>
  <c r="G94" i="7"/>
  <c r="F94" i="7"/>
  <c r="J89" i="7"/>
  <c r="I89" i="7"/>
  <c r="H89" i="7"/>
  <c r="G89" i="7"/>
  <c r="F89" i="7"/>
  <c r="J86" i="7"/>
  <c r="I86" i="7"/>
  <c r="H86" i="7"/>
  <c r="G86" i="7"/>
  <c r="F86" i="7"/>
  <c r="J92" i="7"/>
  <c r="I92" i="7"/>
  <c r="H92" i="7"/>
  <c r="G92" i="7"/>
  <c r="F92" i="7"/>
  <c r="J83" i="7"/>
  <c r="I83" i="7"/>
  <c r="H83" i="7"/>
  <c r="G83" i="7"/>
  <c r="F83" i="7"/>
  <c r="J91" i="7"/>
  <c r="I91" i="7"/>
  <c r="H91" i="7"/>
  <c r="G91" i="7"/>
  <c r="F91" i="7"/>
  <c r="J81" i="7"/>
  <c r="I81" i="7"/>
  <c r="H81" i="7"/>
  <c r="G81" i="7"/>
  <c r="F81" i="7"/>
  <c r="J84" i="7"/>
  <c r="I84" i="7"/>
  <c r="H84" i="7"/>
  <c r="G84" i="7"/>
  <c r="F84" i="7"/>
  <c r="J82" i="7"/>
  <c r="I82" i="7"/>
  <c r="H82" i="7"/>
  <c r="G82" i="7"/>
  <c r="F82" i="7"/>
  <c r="J76" i="7"/>
  <c r="I76" i="7"/>
  <c r="H76" i="7"/>
  <c r="G76" i="7"/>
  <c r="F76" i="7"/>
  <c r="J74" i="7"/>
  <c r="I74" i="7"/>
  <c r="H74" i="7"/>
  <c r="G74" i="7"/>
  <c r="F74" i="7"/>
  <c r="J67" i="7"/>
  <c r="I67" i="7"/>
  <c r="H67" i="7"/>
  <c r="G67" i="7"/>
  <c r="F67" i="7"/>
  <c r="J68" i="7"/>
  <c r="I68" i="7"/>
  <c r="H68" i="7"/>
  <c r="G68" i="7"/>
  <c r="F68" i="7"/>
  <c r="J77" i="7"/>
  <c r="I77" i="7"/>
  <c r="H77" i="7"/>
  <c r="G77" i="7"/>
  <c r="F77" i="7"/>
  <c r="J69" i="7"/>
  <c r="I69" i="7"/>
  <c r="H69" i="7"/>
  <c r="G69" i="7"/>
  <c r="F69" i="7"/>
  <c r="J72" i="7"/>
  <c r="I72" i="7"/>
  <c r="H72" i="7"/>
  <c r="G72" i="7"/>
  <c r="F72" i="7"/>
  <c r="J73" i="7"/>
  <c r="I73" i="7"/>
  <c r="H73" i="7"/>
  <c r="G73" i="7"/>
  <c r="F73" i="7"/>
  <c r="J64" i="7"/>
  <c r="I64" i="7"/>
  <c r="H64" i="7"/>
  <c r="G64" i="7"/>
  <c r="F64" i="7"/>
  <c r="J75" i="7"/>
  <c r="I75" i="7"/>
  <c r="H75" i="7"/>
  <c r="G75" i="7"/>
  <c r="F75" i="7"/>
  <c r="J65" i="7"/>
  <c r="I65" i="7"/>
  <c r="H65" i="7"/>
  <c r="G65" i="7"/>
  <c r="F65" i="7"/>
  <c r="J66" i="7"/>
  <c r="I66" i="7"/>
  <c r="H66" i="7"/>
  <c r="G66" i="7"/>
  <c r="F66" i="7"/>
  <c r="J63" i="7"/>
  <c r="I63" i="7"/>
  <c r="H63" i="7"/>
  <c r="G63" i="7"/>
  <c r="F63" i="7"/>
  <c r="J71" i="7"/>
  <c r="I71" i="7"/>
  <c r="H71" i="7"/>
  <c r="G71" i="7"/>
  <c r="F71" i="7"/>
  <c r="J61" i="7"/>
  <c r="I61" i="7"/>
  <c r="H61" i="7"/>
  <c r="G61" i="7"/>
  <c r="F61" i="7"/>
  <c r="J62" i="7"/>
  <c r="I62" i="7"/>
  <c r="H62" i="7"/>
  <c r="G62" i="7"/>
  <c r="F62" i="7"/>
  <c r="J70" i="7"/>
  <c r="I70" i="7"/>
  <c r="H70" i="7"/>
  <c r="G70" i="7"/>
  <c r="F70" i="7"/>
  <c r="J11" i="7"/>
  <c r="I11" i="7"/>
  <c r="H11" i="7"/>
  <c r="G11" i="7"/>
  <c r="F11" i="7"/>
  <c r="J14" i="7"/>
  <c r="I14" i="7"/>
  <c r="H14" i="7"/>
  <c r="G14" i="7"/>
  <c r="F14" i="7"/>
  <c r="J16" i="7"/>
  <c r="I16" i="7"/>
  <c r="H16" i="7"/>
  <c r="G16" i="7"/>
  <c r="F16" i="7"/>
  <c r="J20" i="7"/>
  <c r="I20" i="7"/>
  <c r="H20" i="7"/>
  <c r="G20" i="7"/>
  <c r="F20" i="7"/>
  <c r="J22" i="7"/>
  <c r="I22" i="7"/>
  <c r="H22" i="7"/>
  <c r="G22" i="7"/>
  <c r="F22" i="7"/>
  <c r="J23" i="7"/>
  <c r="I23" i="7"/>
  <c r="H23" i="7"/>
  <c r="G23" i="7"/>
  <c r="F23" i="7"/>
  <c r="J26" i="7"/>
  <c r="I26" i="7"/>
  <c r="H26" i="7"/>
  <c r="G26" i="7"/>
  <c r="F26" i="7"/>
  <c r="J4" i="7"/>
  <c r="I4" i="7"/>
  <c r="H4" i="7"/>
  <c r="G4" i="7"/>
  <c r="F4" i="7"/>
  <c r="J21" i="7"/>
  <c r="I21" i="7"/>
  <c r="H21" i="7"/>
  <c r="G21" i="7"/>
  <c r="F21" i="7"/>
  <c r="J17" i="7"/>
  <c r="I17" i="7"/>
  <c r="H17" i="7"/>
  <c r="G17" i="7"/>
  <c r="F17" i="7"/>
  <c r="J5" i="7"/>
  <c r="I5" i="7"/>
  <c r="H5" i="7"/>
  <c r="G5" i="7"/>
  <c r="F5" i="7"/>
  <c r="J10" i="7"/>
  <c r="I10" i="7"/>
  <c r="H10" i="7"/>
  <c r="G10" i="7"/>
  <c r="F10" i="7"/>
  <c r="J13" i="7"/>
  <c r="I13" i="7"/>
  <c r="H13" i="7"/>
  <c r="G13" i="7"/>
  <c r="F13" i="7"/>
  <c r="J24" i="7"/>
  <c r="I24" i="7"/>
  <c r="H24" i="7"/>
  <c r="G24" i="7"/>
  <c r="F24" i="7"/>
  <c r="J27" i="7"/>
  <c r="I27" i="7"/>
  <c r="H27" i="7"/>
  <c r="G27" i="7"/>
  <c r="F27" i="7"/>
  <c r="J19" i="7"/>
  <c r="I19" i="7"/>
  <c r="H19" i="7"/>
  <c r="G19" i="7"/>
  <c r="F19" i="7"/>
  <c r="J12" i="7"/>
  <c r="I12" i="7"/>
  <c r="H12" i="7"/>
  <c r="G12" i="7"/>
  <c r="F12" i="7"/>
  <c r="J25" i="7"/>
  <c r="I25" i="7"/>
  <c r="H25" i="7"/>
  <c r="G25" i="7"/>
  <c r="F25" i="7"/>
  <c r="J6" i="7"/>
  <c r="I6" i="7"/>
  <c r="H6" i="7"/>
  <c r="G6" i="7"/>
  <c r="F6" i="7"/>
  <c r="J2" i="7"/>
  <c r="I2" i="7"/>
  <c r="H2" i="7"/>
  <c r="G2" i="7"/>
  <c r="F2" i="7"/>
  <c r="J9" i="7"/>
  <c r="I9" i="7"/>
  <c r="H9" i="7"/>
  <c r="G9" i="7"/>
  <c r="F9" i="7"/>
  <c r="J8" i="7"/>
  <c r="I8" i="7"/>
  <c r="H8" i="7"/>
  <c r="G8" i="7"/>
  <c r="F8" i="7"/>
  <c r="I3" i="7"/>
  <c r="H3" i="7"/>
  <c r="G3" i="7"/>
  <c r="F3" i="7"/>
  <c r="J18" i="7"/>
  <c r="I18" i="7"/>
  <c r="H18" i="7"/>
  <c r="G18" i="7"/>
  <c r="F18" i="7"/>
  <c r="J15" i="7"/>
  <c r="I15" i="7"/>
  <c r="H15" i="7"/>
  <c r="G15" i="7"/>
  <c r="F15" i="7"/>
  <c r="J7" i="7"/>
  <c r="I7" i="7"/>
  <c r="H7" i="7"/>
  <c r="G7" i="7"/>
  <c r="F7" i="7"/>
  <c r="J56" i="7"/>
  <c r="I56" i="7"/>
  <c r="H56" i="7"/>
  <c r="G56" i="7"/>
  <c r="F56" i="7"/>
  <c r="J58" i="7"/>
  <c r="I58" i="7"/>
  <c r="H58" i="7"/>
  <c r="G58" i="7"/>
  <c r="F58" i="7"/>
  <c r="J55" i="7"/>
  <c r="I55" i="7"/>
  <c r="H55" i="7"/>
  <c r="G55" i="7"/>
  <c r="F55" i="7"/>
  <c r="J59" i="7"/>
  <c r="I59" i="7"/>
  <c r="H59" i="7"/>
  <c r="G59" i="7"/>
  <c r="F59" i="7"/>
  <c r="J40" i="7"/>
  <c r="I40" i="7"/>
  <c r="H40" i="7"/>
  <c r="G40" i="7"/>
  <c r="F40" i="7"/>
  <c r="J50" i="7"/>
  <c r="I50" i="7"/>
  <c r="H50" i="7"/>
  <c r="G50" i="7"/>
  <c r="F50" i="7"/>
  <c r="J54" i="7"/>
  <c r="I54" i="7"/>
  <c r="H54" i="7"/>
  <c r="G54" i="7"/>
  <c r="F54" i="7"/>
  <c r="J47" i="7"/>
  <c r="I47" i="7"/>
  <c r="H47" i="7"/>
  <c r="G47" i="7"/>
  <c r="F47" i="7"/>
  <c r="J52" i="7"/>
  <c r="I52" i="7"/>
  <c r="H52" i="7"/>
  <c r="G52" i="7"/>
  <c r="F52" i="7"/>
  <c r="J51" i="7"/>
  <c r="I51" i="7"/>
  <c r="H51" i="7"/>
  <c r="G51" i="7"/>
  <c r="F51" i="7"/>
  <c r="J46" i="7"/>
  <c r="I46" i="7"/>
  <c r="H46" i="7"/>
  <c r="G46" i="7"/>
  <c r="F46" i="7"/>
  <c r="J53" i="7"/>
  <c r="I53" i="7"/>
  <c r="H53" i="7"/>
  <c r="G53" i="7"/>
  <c r="F53" i="7"/>
  <c r="J44" i="7"/>
  <c r="I44" i="7"/>
  <c r="H44" i="7"/>
  <c r="G44" i="7"/>
  <c r="F44" i="7"/>
  <c r="J39" i="7"/>
  <c r="I39" i="7"/>
  <c r="H39" i="7"/>
  <c r="G39" i="7"/>
  <c r="F39" i="7"/>
  <c r="J48" i="7"/>
  <c r="I48" i="7"/>
  <c r="H48" i="7"/>
  <c r="G48" i="7"/>
  <c r="F48" i="7"/>
  <c r="J41" i="7"/>
  <c r="I41" i="7"/>
  <c r="H41" i="7"/>
  <c r="G41" i="7"/>
  <c r="F41" i="7"/>
  <c r="J42" i="7"/>
  <c r="I42" i="7"/>
  <c r="H42" i="7"/>
  <c r="G42" i="7"/>
  <c r="F42" i="7"/>
  <c r="J32" i="7"/>
  <c r="I32" i="7"/>
  <c r="H32" i="7"/>
  <c r="G32" i="7"/>
  <c r="F32" i="7"/>
  <c r="J38" i="7"/>
  <c r="I38" i="7"/>
  <c r="H38" i="7"/>
  <c r="G38" i="7"/>
  <c r="F38" i="7"/>
  <c r="J37" i="7"/>
  <c r="I37" i="7"/>
  <c r="H37" i="7"/>
  <c r="G37" i="7"/>
  <c r="F37" i="7"/>
  <c r="J49" i="7"/>
  <c r="I49" i="7"/>
  <c r="H49" i="7"/>
  <c r="G49" i="7"/>
  <c r="F49" i="7"/>
  <c r="J36" i="7"/>
  <c r="I36" i="7"/>
  <c r="H36" i="7"/>
  <c r="G36" i="7"/>
  <c r="F36" i="7"/>
  <c r="J43" i="7"/>
  <c r="I43" i="7"/>
  <c r="H43" i="7"/>
  <c r="G43" i="7"/>
  <c r="F43" i="7"/>
  <c r="J34" i="7"/>
  <c r="I34" i="7"/>
  <c r="H34" i="7"/>
  <c r="G34" i="7"/>
  <c r="F34" i="7"/>
  <c r="J57" i="7"/>
  <c r="I57" i="7"/>
  <c r="H57" i="7"/>
  <c r="G57" i="7"/>
  <c r="F57" i="7"/>
  <c r="J30" i="7"/>
  <c r="I30" i="7"/>
  <c r="H30" i="7"/>
  <c r="G30" i="7"/>
  <c r="F30" i="7"/>
  <c r="J35" i="7"/>
  <c r="I35" i="7"/>
  <c r="H35" i="7"/>
  <c r="G35" i="7"/>
  <c r="F35" i="7"/>
  <c r="J29" i="7"/>
  <c r="I29" i="7"/>
  <c r="H29" i="7"/>
  <c r="G29" i="7"/>
  <c r="F29" i="7"/>
  <c r="J31" i="7"/>
  <c r="I31" i="7"/>
  <c r="H31" i="7"/>
  <c r="G31" i="7"/>
  <c r="F31" i="7"/>
  <c r="J33" i="7"/>
  <c r="I33" i="7"/>
  <c r="H33" i="7"/>
  <c r="G33" i="7"/>
  <c r="F33" i="7"/>
  <c r="J45" i="7"/>
  <c r="I45" i="7"/>
  <c r="H45" i="7"/>
  <c r="G45" i="7"/>
  <c r="F45" i="7"/>
  <c r="W29" i="6"/>
  <c r="U29" i="6"/>
  <c r="S29" i="6"/>
  <c r="Q29" i="6"/>
  <c r="J29" i="6"/>
  <c r="N29" i="6" s="1"/>
  <c r="I29" i="6"/>
  <c r="H29" i="6"/>
  <c r="G29" i="6"/>
  <c r="F29" i="6"/>
  <c r="W25" i="6"/>
  <c r="U25" i="6"/>
  <c r="S25" i="6"/>
  <c r="Q25" i="6"/>
  <c r="J25" i="6"/>
  <c r="N25" i="6" s="1"/>
  <c r="I25" i="6"/>
  <c r="H25" i="6"/>
  <c r="G25" i="6"/>
  <c r="F25" i="6"/>
  <c r="W24" i="6"/>
  <c r="U24" i="6"/>
  <c r="S24" i="6"/>
  <c r="Q24" i="6"/>
  <c r="J24" i="6"/>
  <c r="N24" i="6" s="1"/>
  <c r="I24" i="6"/>
  <c r="H24" i="6"/>
  <c r="G24" i="6"/>
  <c r="F24" i="6"/>
  <c r="W30" i="6"/>
  <c r="U30" i="6"/>
  <c r="S30" i="6"/>
  <c r="Q30" i="6"/>
  <c r="J30" i="6"/>
  <c r="N30" i="6" s="1"/>
  <c r="I30" i="6"/>
  <c r="H30" i="6"/>
  <c r="G30" i="6"/>
  <c r="F30" i="6"/>
  <c r="W26" i="6"/>
  <c r="U26" i="6"/>
  <c r="S26" i="6"/>
  <c r="Q26" i="6"/>
  <c r="J26" i="6"/>
  <c r="N26" i="6" s="1"/>
  <c r="I26" i="6"/>
  <c r="H26" i="6"/>
  <c r="G26" i="6"/>
  <c r="F26" i="6"/>
  <c r="W31" i="6"/>
  <c r="U31" i="6"/>
  <c r="S31" i="6"/>
  <c r="Q31" i="6"/>
  <c r="J31" i="6"/>
  <c r="N31" i="6" s="1"/>
  <c r="I31" i="6"/>
  <c r="H31" i="6"/>
  <c r="G31" i="6"/>
  <c r="F31" i="6"/>
  <c r="W28" i="6"/>
  <c r="U28" i="6"/>
  <c r="S28" i="6"/>
  <c r="Q28" i="6"/>
  <c r="N28" i="6"/>
  <c r="I28" i="6"/>
  <c r="H28" i="6"/>
  <c r="G28" i="6"/>
  <c r="F28" i="6"/>
  <c r="W27" i="6"/>
  <c r="U27" i="6"/>
  <c r="S27" i="6"/>
  <c r="Q27" i="6"/>
  <c r="J27" i="6"/>
  <c r="N27" i="6" s="1"/>
  <c r="I27" i="6"/>
  <c r="H27" i="6"/>
  <c r="G27" i="6"/>
  <c r="F27" i="6"/>
  <c r="W41" i="6"/>
  <c r="U41" i="6"/>
  <c r="S41" i="6"/>
  <c r="Q41" i="6"/>
  <c r="J41" i="6"/>
  <c r="N41" i="6" s="1"/>
  <c r="I41" i="6"/>
  <c r="H41" i="6"/>
  <c r="G41" i="6"/>
  <c r="F41" i="6"/>
  <c r="W39" i="6"/>
  <c r="U39" i="6"/>
  <c r="S39" i="6"/>
  <c r="Q39" i="6"/>
  <c r="J39" i="6"/>
  <c r="N39" i="6" s="1"/>
  <c r="I39" i="6"/>
  <c r="H39" i="6"/>
  <c r="G39" i="6"/>
  <c r="F39" i="6"/>
  <c r="W42" i="6"/>
  <c r="U42" i="6"/>
  <c r="S42" i="6"/>
  <c r="Q42" i="6"/>
  <c r="J42" i="6"/>
  <c r="N42" i="6" s="1"/>
  <c r="I42" i="6"/>
  <c r="H42" i="6"/>
  <c r="G42" i="6"/>
  <c r="F42" i="6"/>
  <c r="W43" i="6"/>
  <c r="U43" i="6"/>
  <c r="S43" i="6"/>
  <c r="Q43" i="6"/>
  <c r="J43" i="6"/>
  <c r="N43" i="6" s="1"/>
  <c r="I43" i="6"/>
  <c r="H43" i="6"/>
  <c r="G43" i="6"/>
  <c r="F43" i="6"/>
  <c r="W19" i="6"/>
  <c r="U19" i="6"/>
  <c r="S19" i="6"/>
  <c r="Q19" i="6"/>
  <c r="J19" i="6"/>
  <c r="N19" i="6" s="1"/>
  <c r="I19" i="6"/>
  <c r="H19" i="6"/>
  <c r="G19" i="6"/>
  <c r="F19" i="6"/>
  <c r="W44" i="6"/>
  <c r="U44" i="6"/>
  <c r="S44" i="6"/>
  <c r="Q44" i="6"/>
  <c r="J44" i="6"/>
  <c r="N44" i="6" s="1"/>
  <c r="I44" i="6"/>
  <c r="H44" i="6"/>
  <c r="G44" i="6"/>
  <c r="F44" i="6"/>
  <c r="W38" i="6"/>
  <c r="U38" i="6"/>
  <c r="S38" i="6"/>
  <c r="Q38" i="6"/>
  <c r="J38" i="6"/>
  <c r="N38" i="6" s="1"/>
  <c r="I38" i="6"/>
  <c r="H38" i="6"/>
  <c r="G38" i="6"/>
  <c r="F38" i="6"/>
  <c r="W37" i="6"/>
  <c r="U37" i="6"/>
  <c r="S37" i="6"/>
  <c r="Q37" i="6"/>
  <c r="J37" i="6"/>
  <c r="N37" i="6" s="1"/>
  <c r="I37" i="6"/>
  <c r="H37" i="6"/>
  <c r="G37" i="6"/>
  <c r="F37" i="6"/>
  <c r="W14" i="6"/>
  <c r="U14" i="6"/>
  <c r="S14" i="6"/>
  <c r="Q14" i="6"/>
  <c r="J14" i="6"/>
  <c r="N14" i="6" s="1"/>
  <c r="I14" i="6"/>
  <c r="H14" i="6"/>
  <c r="G14" i="6"/>
  <c r="F14" i="6"/>
  <c r="W36" i="6"/>
  <c r="U36" i="6"/>
  <c r="S36" i="6"/>
  <c r="Q36" i="6"/>
  <c r="J36" i="6"/>
  <c r="N36" i="6" s="1"/>
  <c r="I36" i="6"/>
  <c r="H36" i="6"/>
  <c r="G36" i="6"/>
  <c r="F36" i="6"/>
  <c r="W40" i="6"/>
  <c r="U40" i="6"/>
  <c r="S40" i="6"/>
  <c r="Q40" i="6"/>
  <c r="J40" i="6"/>
  <c r="N40" i="6" s="1"/>
  <c r="I40" i="6"/>
  <c r="H40" i="6"/>
  <c r="G40" i="6"/>
  <c r="F40" i="6"/>
  <c r="W34" i="6"/>
  <c r="U34" i="6"/>
  <c r="S34" i="6"/>
  <c r="Q34" i="6"/>
  <c r="J34" i="6"/>
  <c r="N34" i="6" s="1"/>
  <c r="I34" i="6"/>
  <c r="H34" i="6"/>
  <c r="G34" i="6"/>
  <c r="F34" i="6"/>
  <c r="W33" i="6"/>
  <c r="U33" i="6"/>
  <c r="S33" i="6"/>
  <c r="Q33" i="6"/>
  <c r="J33" i="6"/>
  <c r="N33" i="6" s="1"/>
  <c r="I33" i="6"/>
  <c r="H33" i="6"/>
  <c r="G33" i="6"/>
  <c r="F33" i="6"/>
  <c r="W35" i="6"/>
  <c r="U35" i="6"/>
  <c r="S35" i="6"/>
  <c r="Q35" i="6"/>
  <c r="J35" i="6"/>
  <c r="N35" i="6" s="1"/>
  <c r="I35" i="6"/>
  <c r="H35" i="6"/>
  <c r="G35" i="6"/>
  <c r="F35" i="6"/>
  <c r="W9" i="6"/>
  <c r="U9" i="6"/>
  <c r="S9" i="6"/>
  <c r="Q9" i="6"/>
  <c r="J9" i="6"/>
  <c r="N9" i="6" s="1"/>
  <c r="I9" i="6"/>
  <c r="H9" i="6"/>
  <c r="G9" i="6"/>
  <c r="F9" i="6"/>
  <c r="W7" i="6"/>
  <c r="U7" i="6"/>
  <c r="S7" i="6"/>
  <c r="Q7" i="6"/>
  <c r="J7" i="6"/>
  <c r="N7" i="6" s="1"/>
  <c r="I7" i="6"/>
  <c r="H7" i="6"/>
  <c r="G7" i="6"/>
  <c r="F7" i="6"/>
  <c r="W6" i="6"/>
  <c r="U6" i="6"/>
  <c r="S6" i="6"/>
  <c r="Q6" i="6"/>
  <c r="J6" i="6"/>
  <c r="N6" i="6" s="1"/>
  <c r="I6" i="6"/>
  <c r="H6" i="6"/>
  <c r="G6" i="6"/>
  <c r="F6" i="6"/>
  <c r="W3" i="6"/>
  <c r="U3" i="6"/>
  <c r="S3" i="6"/>
  <c r="Q3" i="6"/>
  <c r="J3" i="6"/>
  <c r="N3" i="6" s="1"/>
  <c r="I3" i="6"/>
  <c r="H3" i="6"/>
  <c r="G3" i="6"/>
  <c r="F3" i="6"/>
  <c r="W8" i="6"/>
  <c r="U8" i="6"/>
  <c r="S8" i="6"/>
  <c r="Q8" i="6"/>
  <c r="J8" i="6"/>
  <c r="N8" i="6" s="1"/>
  <c r="I8" i="6"/>
  <c r="H8" i="6"/>
  <c r="G8" i="6"/>
  <c r="F8" i="6"/>
  <c r="W4" i="6"/>
  <c r="U4" i="6"/>
  <c r="S4" i="6"/>
  <c r="Q4" i="6"/>
  <c r="J4" i="6"/>
  <c r="N4" i="6" s="1"/>
  <c r="I4" i="6"/>
  <c r="H4" i="6"/>
  <c r="G4" i="6"/>
  <c r="F4" i="6"/>
  <c r="W5" i="6"/>
  <c r="U5" i="6"/>
  <c r="S5" i="6"/>
  <c r="Q5" i="6"/>
  <c r="J5" i="6"/>
  <c r="N5" i="6" s="1"/>
  <c r="I5" i="6"/>
  <c r="H5" i="6"/>
  <c r="G5" i="6"/>
  <c r="F5" i="6"/>
  <c r="W20" i="6"/>
  <c r="U20" i="6"/>
  <c r="S20" i="6"/>
  <c r="Q20" i="6"/>
  <c r="J20" i="6"/>
  <c r="N20" i="6" s="1"/>
  <c r="I20" i="6"/>
  <c r="H20" i="6"/>
  <c r="G20" i="6"/>
  <c r="F20" i="6"/>
  <c r="W22" i="6"/>
  <c r="U22" i="6"/>
  <c r="S22" i="6"/>
  <c r="Q22" i="6"/>
  <c r="J22" i="6"/>
  <c r="N22" i="6" s="1"/>
  <c r="I22" i="6"/>
  <c r="H22" i="6"/>
  <c r="G22" i="6"/>
  <c r="F22" i="6"/>
  <c r="W16" i="6"/>
  <c r="U16" i="6"/>
  <c r="S16" i="6"/>
  <c r="Q16" i="6"/>
  <c r="J16" i="6"/>
  <c r="N16" i="6" s="1"/>
  <c r="I16" i="6"/>
  <c r="H16" i="6"/>
  <c r="G16" i="6"/>
  <c r="F16" i="6"/>
  <c r="W15" i="6"/>
  <c r="U15" i="6"/>
  <c r="S15" i="6"/>
  <c r="Q15" i="6"/>
  <c r="J15" i="6"/>
  <c r="N15" i="6" s="1"/>
  <c r="I15" i="6"/>
  <c r="H15" i="6"/>
  <c r="G15" i="6"/>
  <c r="F15" i="6"/>
  <c r="W21" i="6"/>
  <c r="U21" i="6"/>
  <c r="S21" i="6"/>
  <c r="Q21" i="6"/>
  <c r="J21" i="6"/>
  <c r="N21" i="6" s="1"/>
  <c r="I21" i="6"/>
  <c r="H21" i="6"/>
  <c r="G21" i="6"/>
  <c r="F21" i="6"/>
  <c r="W17" i="6"/>
  <c r="U17" i="6"/>
  <c r="S17" i="6"/>
  <c r="Q17" i="6"/>
  <c r="J17" i="6"/>
  <c r="N17" i="6" s="1"/>
  <c r="I17" i="6"/>
  <c r="H17" i="6"/>
  <c r="G17" i="6"/>
  <c r="F17" i="6"/>
  <c r="W13" i="6"/>
  <c r="U13" i="6"/>
  <c r="S13" i="6"/>
  <c r="Q13" i="6"/>
  <c r="J13" i="6"/>
  <c r="I13" i="6"/>
  <c r="H13" i="6"/>
  <c r="G13" i="6"/>
  <c r="F13" i="6"/>
  <c r="W11" i="6"/>
  <c r="U11" i="6"/>
  <c r="S11" i="6"/>
  <c r="Q11" i="6"/>
  <c r="J11" i="6"/>
  <c r="N11" i="6" s="1"/>
  <c r="I11" i="6"/>
  <c r="H11" i="6"/>
  <c r="G11" i="6"/>
  <c r="F11" i="6"/>
  <c r="W18" i="6"/>
  <c r="U18" i="6"/>
  <c r="S18" i="6"/>
  <c r="Q18" i="6"/>
  <c r="J18" i="6"/>
  <c r="N18" i="6" s="1"/>
  <c r="I18" i="6"/>
  <c r="H18" i="6"/>
  <c r="G18" i="6"/>
  <c r="F18" i="6"/>
  <c r="W12" i="6"/>
  <c r="U12" i="6"/>
  <c r="S12" i="6"/>
  <c r="Q12" i="6"/>
  <c r="J12" i="6"/>
  <c r="I12" i="6"/>
  <c r="H12" i="6"/>
  <c r="G12" i="6"/>
  <c r="F12" i="6"/>
  <c r="X209" i="5"/>
  <c r="V209" i="5"/>
  <c r="U209" i="5"/>
  <c r="T209" i="5"/>
  <c r="S209" i="5"/>
  <c r="R209" i="5"/>
  <c r="Q209" i="5"/>
  <c r="P209" i="5"/>
  <c r="O209" i="5"/>
  <c r="N209" i="5"/>
  <c r="M209" i="5"/>
  <c r="L209" i="5"/>
  <c r="K209" i="5"/>
  <c r="J209" i="5"/>
  <c r="I209" i="5"/>
  <c r="H209" i="5"/>
  <c r="G209" i="5"/>
  <c r="F209" i="5"/>
  <c r="E209" i="5"/>
  <c r="D209" i="5"/>
  <c r="C209" i="5"/>
  <c r="B209" i="5"/>
  <c r="X207" i="5"/>
  <c r="X211" i="5" s="1"/>
  <c r="V207" i="5"/>
  <c r="V211" i="5" s="1"/>
  <c r="U207" i="5"/>
  <c r="U211" i="5" s="1"/>
  <c r="T207" i="5"/>
  <c r="T211" i="5" s="1"/>
  <c r="S207" i="5"/>
  <c r="S211" i="5" s="1"/>
  <c r="R207" i="5"/>
  <c r="R211" i="5" s="1"/>
  <c r="Q207" i="5"/>
  <c r="Q211" i="5" s="1"/>
  <c r="P207" i="5"/>
  <c r="P211" i="5" s="1"/>
  <c r="O207" i="5"/>
  <c r="O211" i="5" s="1"/>
  <c r="N207" i="5"/>
  <c r="N211" i="5" s="1"/>
  <c r="M207" i="5"/>
  <c r="M211" i="5" s="1"/>
  <c r="L207" i="5"/>
  <c r="L211" i="5" s="1"/>
  <c r="K207" i="5"/>
  <c r="K211" i="5" s="1"/>
  <c r="J207" i="5"/>
  <c r="J211" i="5" s="1"/>
  <c r="I207" i="5"/>
  <c r="I211" i="5" s="1"/>
  <c r="H207" i="5"/>
  <c r="H211" i="5" s="1"/>
  <c r="G207" i="5"/>
  <c r="G211" i="5" s="1"/>
  <c r="F207" i="5"/>
  <c r="F211" i="5" s="1"/>
  <c r="E207" i="5"/>
  <c r="E211" i="5" s="1"/>
  <c r="D207" i="5"/>
  <c r="D211" i="5" s="1"/>
  <c r="C207" i="5"/>
  <c r="C211" i="5" s="1"/>
  <c r="B207" i="5"/>
  <c r="B211" i="5" s="1"/>
  <c r="J49" i="5"/>
  <c r="I49" i="5"/>
  <c r="H49" i="5"/>
  <c r="G49" i="5"/>
  <c r="F49" i="5"/>
  <c r="J48" i="5"/>
  <c r="I48" i="5"/>
  <c r="H48" i="5"/>
  <c r="G48" i="5"/>
  <c r="F48" i="5"/>
  <c r="J47" i="5"/>
  <c r="I47" i="5"/>
  <c r="H47" i="5"/>
  <c r="G47" i="5"/>
  <c r="F47" i="5"/>
  <c r="J46" i="5"/>
  <c r="I46" i="5"/>
  <c r="H46" i="5"/>
  <c r="G46" i="5"/>
  <c r="F46" i="5"/>
  <c r="J45" i="5"/>
  <c r="I45" i="5"/>
  <c r="H45" i="5"/>
  <c r="G45" i="5"/>
  <c r="F45" i="5"/>
  <c r="J44" i="5"/>
  <c r="I44" i="5"/>
  <c r="H44" i="5"/>
  <c r="G44" i="5"/>
  <c r="F44" i="5"/>
  <c r="J43" i="5"/>
  <c r="I43" i="5"/>
  <c r="H43" i="5"/>
  <c r="G43" i="5"/>
  <c r="F43" i="5"/>
  <c r="J42" i="5"/>
  <c r="I42" i="5"/>
  <c r="H42" i="5"/>
  <c r="G42" i="5"/>
  <c r="F42" i="5"/>
  <c r="J41" i="5"/>
  <c r="I41" i="5"/>
  <c r="H41" i="5"/>
  <c r="G41" i="5"/>
  <c r="F41" i="5"/>
  <c r="J30" i="5"/>
  <c r="I30" i="5"/>
  <c r="H30" i="5"/>
  <c r="G30" i="5"/>
  <c r="F30" i="5"/>
  <c r="J40" i="5"/>
  <c r="I40" i="5"/>
  <c r="H40" i="5"/>
  <c r="G40" i="5"/>
  <c r="F40" i="5"/>
  <c r="J29" i="5"/>
  <c r="I29" i="5"/>
  <c r="H29" i="5"/>
  <c r="G29" i="5"/>
  <c r="F29" i="5"/>
  <c r="J28" i="5"/>
  <c r="I28" i="5"/>
  <c r="H28" i="5"/>
  <c r="G28" i="5"/>
  <c r="F28" i="5"/>
  <c r="J39" i="5"/>
  <c r="I39" i="5"/>
  <c r="H39" i="5"/>
  <c r="G39" i="5"/>
  <c r="F39" i="5"/>
  <c r="J38" i="5"/>
  <c r="I38" i="5"/>
  <c r="H38" i="5"/>
  <c r="G38" i="5"/>
  <c r="F38" i="5"/>
  <c r="J27" i="5"/>
  <c r="I27" i="5"/>
  <c r="H27" i="5"/>
  <c r="G27" i="5"/>
  <c r="F27" i="5"/>
  <c r="J26" i="5"/>
  <c r="I26" i="5"/>
  <c r="H26" i="5"/>
  <c r="G26" i="5"/>
  <c r="F26" i="5"/>
  <c r="J25" i="5"/>
  <c r="I25" i="5"/>
  <c r="H25" i="5"/>
  <c r="G25" i="5"/>
  <c r="F25" i="5"/>
  <c r="J37" i="5"/>
  <c r="I37" i="5"/>
  <c r="H37" i="5"/>
  <c r="G37" i="5"/>
  <c r="F37" i="5"/>
  <c r="J36" i="5"/>
  <c r="I36" i="5"/>
  <c r="H36" i="5"/>
  <c r="G36" i="5"/>
  <c r="F36" i="5"/>
  <c r="J24" i="5"/>
  <c r="I24" i="5"/>
  <c r="H24" i="5"/>
  <c r="G24" i="5"/>
  <c r="F24" i="5"/>
  <c r="J22" i="5"/>
  <c r="I22" i="5"/>
  <c r="H22" i="5"/>
  <c r="G22" i="5"/>
  <c r="F22" i="5"/>
  <c r="J21" i="5"/>
  <c r="I21" i="5"/>
  <c r="H21" i="5"/>
  <c r="G21" i="5"/>
  <c r="F21" i="5"/>
  <c r="J20" i="5"/>
  <c r="I20" i="5"/>
  <c r="H20" i="5"/>
  <c r="G20" i="5"/>
  <c r="F20" i="5"/>
  <c r="J19" i="5"/>
  <c r="I19" i="5"/>
  <c r="H19" i="5"/>
  <c r="G19" i="5"/>
  <c r="F19" i="5"/>
  <c r="J18" i="5"/>
  <c r="I18" i="5"/>
  <c r="H18" i="5"/>
  <c r="G18" i="5"/>
  <c r="F18" i="5"/>
  <c r="J17" i="5"/>
  <c r="I17" i="5"/>
  <c r="H17" i="5"/>
  <c r="G17" i="5"/>
  <c r="F17" i="5"/>
  <c r="J16" i="5"/>
  <c r="I16" i="5"/>
  <c r="H16" i="5"/>
  <c r="G16" i="5"/>
  <c r="F16" i="5"/>
  <c r="J15" i="5"/>
  <c r="I15" i="5"/>
  <c r="H15" i="5"/>
  <c r="G15" i="5"/>
  <c r="F15" i="5"/>
  <c r="J14" i="5"/>
  <c r="I14" i="5"/>
  <c r="H14" i="5"/>
  <c r="G14" i="5"/>
  <c r="F14" i="5"/>
  <c r="J13" i="5"/>
  <c r="I13" i="5"/>
  <c r="H13" i="5"/>
  <c r="G13" i="5"/>
  <c r="F13" i="5"/>
  <c r="J10" i="5"/>
  <c r="I10" i="5"/>
  <c r="H10" i="5"/>
  <c r="G10" i="5"/>
  <c r="F10" i="5"/>
  <c r="J9" i="5"/>
  <c r="I9" i="5"/>
  <c r="H9" i="5"/>
  <c r="G9" i="5"/>
  <c r="F9" i="5"/>
  <c r="J8" i="5"/>
  <c r="I8" i="5"/>
  <c r="H8" i="5"/>
  <c r="G8" i="5"/>
  <c r="F8" i="5"/>
  <c r="J7" i="5"/>
  <c r="I7" i="5"/>
  <c r="H7" i="5"/>
  <c r="G7" i="5"/>
  <c r="F7" i="5"/>
  <c r="J6" i="5"/>
  <c r="I6" i="5"/>
  <c r="H6" i="5"/>
  <c r="G6" i="5"/>
  <c r="F6" i="5"/>
  <c r="J5" i="5"/>
  <c r="I5" i="5"/>
  <c r="H5" i="5"/>
  <c r="G5" i="5"/>
  <c r="F5" i="5"/>
  <c r="J4" i="5"/>
  <c r="I4" i="5"/>
  <c r="H4" i="5"/>
  <c r="G4" i="5"/>
  <c r="F4" i="5"/>
  <c r="J3" i="5"/>
  <c r="I3" i="5"/>
  <c r="H3" i="5"/>
  <c r="G3" i="5"/>
  <c r="F3" i="5"/>
  <c r="J2" i="5"/>
  <c r="I2" i="5"/>
  <c r="H2" i="5"/>
  <c r="G2" i="5"/>
  <c r="F2" i="5"/>
  <c r="J138" i="4"/>
  <c r="I138" i="4"/>
  <c r="H138" i="4"/>
  <c r="G138" i="4"/>
  <c r="F138" i="4"/>
  <c r="J128" i="4"/>
  <c r="I128" i="4"/>
  <c r="H128" i="4"/>
  <c r="G128" i="4"/>
  <c r="F128" i="4"/>
  <c r="J136" i="4"/>
  <c r="I136" i="4"/>
  <c r="H136" i="4"/>
  <c r="G136" i="4"/>
  <c r="F136" i="4"/>
  <c r="J120" i="4"/>
  <c r="I120" i="4"/>
  <c r="H120" i="4"/>
  <c r="G120" i="4"/>
  <c r="F120" i="4"/>
  <c r="J123" i="4"/>
  <c r="I123" i="4"/>
  <c r="H123" i="4"/>
  <c r="G123" i="4"/>
  <c r="F123" i="4"/>
  <c r="J131" i="4"/>
  <c r="I131" i="4"/>
  <c r="H131" i="4"/>
  <c r="G131" i="4"/>
  <c r="F131" i="4"/>
  <c r="J116" i="4"/>
  <c r="I116" i="4"/>
  <c r="H116" i="4"/>
  <c r="G116" i="4"/>
  <c r="F116" i="4"/>
  <c r="J135" i="4"/>
  <c r="I135" i="4"/>
  <c r="H135" i="4"/>
  <c r="G135" i="4"/>
  <c r="F135" i="4"/>
  <c r="J137" i="4"/>
  <c r="I137" i="4"/>
  <c r="H137" i="4"/>
  <c r="G137" i="4"/>
  <c r="F137" i="4"/>
  <c r="J117" i="4"/>
  <c r="I117" i="4"/>
  <c r="H117" i="4"/>
  <c r="G117" i="4"/>
  <c r="F117" i="4"/>
  <c r="J115" i="4"/>
  <c r="I115" i="4"/>
  <c r="H115" i="4"/>
  <c r="G115" i="4"/>
  <c r="F115" i="4"/>
  <c r="J134" i="4"/>
  <c r="I134" i="4"/>
  <c r="H134" i="4"/>
  <c r="G134" i="4"/>
  <c r="F134" i="4"/>
  <c r="J122" i="4"/>
  <c r="I122" i="4"/>
  <c r="H122" i="4"/>
  <c r="G122" i="4"/>
  <c r="F122" i="4"/>
  <c r="J127" i="4"/>
  <c r="I127" i="4"/>
  <c r="H127" i="4"/>
  <c r="G127" i="4"/>
  <c r="F127" i="4"/>
  <c r="J113" i="4"/>
  <c r="I113" i="4"/>
  <c r="H113" i="4"/>
  <c r="G113" i="4"/>
  <c r="F113" i="4"/>
  <c r="J121" i="4"/>
  <c r="I121" i="4"/>
  <c r="H121" i="4"/>
  <c r="G121" i="4"/>
  <c r="F121" i="4"/>
  <c r="J133" i="4"/>
  <c r="I133" i="4"/>
  <c r="H133" i="4"/>
  <c r="G133" i="4"/>
  <c r="F133" i="4"/>
  <c r="J119" i="4"/>
  <c r="I119" i="4"/>
  <c r="H119" i="4"/>
  <c r="G119" i="4"/>
  <c r="F119" i="4"/>
  <c r="J126" i="4"/>
  <c r="I126" i="4"/>
  <c r="H126" i="4"/>
  <c r="G126" i="4"/>
  <c r="F126" i="4"/>
  <c r="J125" i="4"/>
  <c r="I125" i="4"/>
  <c r="H125" i="4"/>
  <c r="G125" i="4"/>
  <c r="F125" i="4"/>
  <c r="J129" i="4"/>
  <c r="I129" i="4"/>
  <c r="H129" i="4"/>
  <c r="G129" i="4"/>
  <c r="F129" i="4"/>
  <c r="J111" i="4"/>
  <c r="I111" i="4"/>
  <c r="H111" i="4"/>
  <c r="G111" i="4"/>
  <c r="F111" i="4"/>
  <c r="J124" i="4"/>
  <c r="I124" i="4"/>
  <c r="H124" i="4"/>
  <c r="G124" i="4"/>
  <c r="F124" i="4"/>
  <c r="J112" i="4"/>
  <c r="I112" i="4"/>
  <c r="H112" i="4"/>
  <c r="G112" i="4"/>
  <c r="F112" i="4"/>
  <c r="J110" i="4"/>
  <c r="I110" i="4"/>
  <c r="H110" i="4"/>
  <c r="G110" i="4"/>
  <c r="F110" i="4"/>
  <c r="J118" i="4"/>
  <c r="I118" i="4"/>
  <c r="H118" i="4"/>
  <c r="G118" i="4"/>
  <c r="F118" i="4"/>
  <c r="J107" i="4"/>
  <c r="I107" i="4"/>
  <c r="H107" i="4"/>
  <c r="G107" i="4"/>
  <c r="F107" i="4"/>
  <c r="J109" i="4"/>
  <c r="I109" i="4"/>
  <c r="H109" i="4"/>
  <c r="G109" i="4"/>
  <c r="F109" i="4"/>
  <c r="J130" i="4"/>
  <c r="I130" i="4"/>
  <c r="H130" i="4"/>
  <c r="G130" i="4"/>
  <c r="F130" i="4"/>
  <c r="J108" i="4"/>
  <c r="I108" i="4"/>
  <c r="H108" i="4"/>
  <c r="G108" i="4"/>
  <c r="F108" i="4"/>
  <c r="J132" i="4"/>
  <c r="I132" i="4"/>
  <c r="H132" i="4"/>
  <c r="G132" i="4"/>
  <c r="F132" i="4"/>
  <c r="J114" i="4"/>
  <c r="I114" i="4"/>
  <c r="H114" i="4"/>
  <c r="G114" i="4"/>
  <c r="F114" i="4"/>
  <c r="J188" i="4"/>
  <c r="I188" i="4"/>
  <c r="H188" i="4"/>
  <c r="G188" i="4"/>
  <c r="F188" i="4"/>
  <c r="J187" i="4"/>
  <c r="I187" i="4"/>
  <c r="H187" i="4"/>
  <c r="G187" i="4"/>
  <c r="F187" i="4"/>
  <c r="J183" i="4"/>
  <c r="I183" i="4"/>
  <c r="H183" i="4"/>
  <c r="G183" i="4"/>
  <c r="F183" i="4"/>
  <c r="J181" i="4"/>
  <c r="I181" i="4"/>
  <c r="H181" i="4"/>
  <c r="G181" i="4"/>
  <c r="F181" i="4"/>
  <c r="J180" i="4"/>
  <c r="I180" i="4"/>
  <c r="H180" i="4"/>
  <c r="G180" i="4"/>
  <c r="F180" i="4"/>
  <c r="J185" i="4"/>
  <c r="I185" i="4"/>
  <c r="H185" i="4"/>
  <c r="G185" i="4"/>
  <c r="F185" i="4"/>
  <c r="J166" i="4"/>
  <c r="I166" i="4"/>
  <c r="H166" i="4"/>
  <c r="G166" i="4"/>
  <c r="F166" i="4"/>
  <c r="J178" i="4"/>
  <c r="I178" i="4"/>
  <c r="H178" i="4"/>
  <c r="G178" i="4"/>
  <c r="F178" i="4"/>
  <c r="J155" i="4"/>
  <c r="I155" i="4"/>
  <c r="H155" i="4"/>
  <c r="G155" i="4"/>
  <c r="F155" i="4"/>
  <c r="J182" i="4"/>
  <c r="I182" i="4"/>
  <c r="H182" i="4"/>
  <c r="G182" i="4"/>
  <c r="F182" i="4"/>
  <c r="J179" i="4"/>
  <c r="I179" i="4"/>
  <c r="H179" i="4"/>
  <c r="G179" i="4"/>
  <c r="F179" i="4"/>
  <c r="J177" i="4"/>
  <c r="I177" i="4"/>
  <c r="H177" i="4"/>
  <c r="G177" i="4"/>
  <c r="F177" i="4"/>
  <c r="J176" i="4"/>
  <c r="I176" i="4"/>
  <c r="H176" i="4"/>
  <c r="G176" i="4"/>
  <c r="F176" i="4"/>
  <c r="J154" i="4"/>
  <c r="I154" i="4"/>
  <c r="H154" i="4"/>
  <c r="G154" i="4"/>
  <c r="F154" i="4"/>
  <c r="J169" i="4"/>
  <c r="I169" i="4"/>
  <c r="H169" i="4"/>
  <c r="G169" i="4"/>
  <c r="F169" i="4"/>
  <c r="J170" i="4"/>
  <c r="I170" i="4"/>
  <c r="H170" i="4"/>
  <c r="G170" i="4"/>
  <c r="F170" i="4"/>
  <c r="J158" i="4"/>
  <c r="I158" i="4"/>
  <c r="H158" i="4"/>
  <c r="G158" i="4"/>
  <c r="F158" i="4"/>
  <c r="J174" i="4"/>
  <c r="I174" i="4"/>
  <c r="H174" i="4"/>
  <c r="G174" i="4"/>
  <c r="F174" i="4"/>
  <c r="J172" i="4"/>
  <c r="I172" i="4"/>
  <c r="H172" i="4"/>
  <c r="G172" i="4"/>
  <c r="F172" i="4"/>
  <c r="J143" i="4"/>
  <c r="I143" i="4"/>
  <c r="H143" i="4"/>
  <c r="G143" i="4"/>
  <c r="F143" i="4"/>
  <c r="J147" i="4"/>
  <c r="I147" i="4"/>
  <c r="H147" i="4"/>
  <c r="G147" i="4"/>
  <c r="F147" i="4"/>
  <c r="J163" i="4"/>
  <c r="I163" i="4"/>
  <c r="H163" i="4"/>
  <c r="G163" i="4"/>
  <c r="F163" i="4"/>
  <c r="J173" i="4"/>
  <c r="I173" i="4"/>
  <c r="H173" i="4"/>
  <c r="G173" i="4"/>
  <c r="F173" i="4"/>
  <c r="J159" i="4"/>
  <c r="I159" i="4"/>
  <c r="H159" i="4"/>
  <c r="G159" i="4"/>
  <c r="F159" i="4"/>
  <c r="J171" i="4"/>
  <c r="I171" i="4"/>
  <c r="H171" i="4"/>
  <c r="G171" i="4"/>
  <c r="F171" i="4"/>
  <c r="J162" i="4"/>
  <c r="I162" i="4"/>
  <c r="H162" i="4"/>
  <c r="G162" i="4"/>
  <c r="F162" i="4"/>
  <c r="J184" i="4"/>
  <c r="I184" i="4"/>
  <c r="H184" i="4"/>
  <c r="G184" i="4"/>
  <c r="F184" i="4"/>
  <c r="J150" i="4"/>
  <c r="I150" i="4"/>
  <c r="H150" i="4"/>
  <c r="G150" i="4"/>
  <c r="F150" i="4"/>
  <c r="J186" i="4"/>
  <c r="I186" i="4"/>
  <c r="H186" i="4"/>
  <c r="G186" i="4"/>
  <c r="F186" i="4"/>
  <c r="J146" i="4"/>
  <c r="I146" i="4"/>
  <c r="H146" i="4"/>
  <c r="G146" i="4"/>
  <c r="F146" i="4"/>
  <c r="J168" i="4"/>
  <c r="I168" i="4"/>
  <c r="H168" i="4"/>
  <c r="G168" i="4"/>
  <c r="F168" i="4"/>
  <c r="J152" i="4"/>
  <c r="I152" i="4"/>
  <c r="H152" i="4"/>
  <c r="G152" i="4"/>
  <c r="F152" i="4"/>
  <c r="J160" i="4"/>
  <c r="I160" i="4"/>
  <c r="H160" i="4"/>
  <c r="G160" i="4"/>
  <c r="F160" i="4"/>
  <c r="J156" i="4"/>
  <c r="I156" i="4"/>
  <c r="H156" i="4"/>
  <c r="G156" i="4"/>
  <c r="F156" i="4"/>
  <c r="J175" i="4"/>
  <c r="I175" i="4"/>
  <c r="H175" i="4"/>
  <c r="G175" i="4"/>
  <c r="F175" i="4"/>
  <c r="J151" i="4"/>
  <c r="I151" i="4"/>
  <c r="H151" i="4"/>
  <c r="G151" i="4"/>
  <c r="F151" i="4"/>
  <c r="J165" i="4"/>
  <c r="I165" i="4"/>
  <c r="H165" i="4"/>
  <c r="G165" i="4"/>
  <c r="F165" i="4"/>
  <c r="J153" i="4"/>
  <c r="I153" i="4"/>
  <c r="H153" i="4"/>
  <c r="G153" i="4"/>
  <c r="F153" i="4"/>
  <c r="J142" i="4"/>
  <c r="I142" i="4"/>
  <c r="H142" i="4"/>
  <c r="G142" i="4"/>
  <c r="F142" i="4"/>
  <c r="J145" i="4"/>
  <c r="I145" i="4"/>
  <c r="H145" i="4"/>
  <c r="G145" i="4"/>
  <c r="F145" i="4"/>
  <c r="J164" i="4"/>
  <c r="I164" i="4"/>
  <c r="H164" i="4"/>
  <c r="G164" i="4"/>
  <c r="F164" i="4"/>
  <c r="J161" i="4"/>
  <c r="I161" i="4"/>
  <c r="H161" i="4"/>
  <c r="G161" i="4"/>
  <c r="F161" i="4"/>
  <c r="J157" i="4"/>
  <c r="I157" i="4"/>
  <c r="H157" i="4"/>
  <c r="G157" i="4"/>
  <c r="F157" i="4"/>
  <c r="J141" i="4"/>
  <c r="I141" i="4"/>
  <c r="H141" i="4"/>
  <c r="G141" i="4"/>
  <c r="F141" i="4"/>
  <c r="J167" i="4"/>
  <c r="I167" i="4"/>
  <c r="H167" i="4"/>
  <c r="G167" i="4"/>
  <c r="F167" i="4"/>
  <c r="J140" i="4"/>
  <c r="I140" i="4"/>
  <c r="H140" i="4"/>
  <c r="G140" i="4"/>
  <c r="F140" i="4"/>
  <c r="J149" i="4"/>
  <c r="I149" i="4"/>
  <c r="H149" i="4"/>
  <c r="G149" i="4"/>
  <c r="F149" i="4"/>
  <c r="J144" i="4"/>
  <c r="I144" i="4"/>
  <c r="H144" i="4"/>
  <c r="G144" i="4"/>
  <c r="F144" i="4"/>
  <c r="J148" i="4"/>
  <c r="I148" i="4"/>
  <c r="H148" i="4"/>
  <c r="G148" i="4"/>
  <c r="F148" i="4"/>
  <c r="J106" i="4"/>
  <c r="I106" i="4"/>
  <c r="H106" i="4"/>
  <c r="G106" i="4"/>
  <c r="F106" i="4"/>
  <c r="J43" i="4"/>
  <c r="I43" i="4"/>
  <c r="H43" i="4"/>
  <c r="G43" i="4"/>
  <c r="F43" i="4"/>
  <c r="J45" i="4"/>
  <c r="I45" i="4"/>
  <c r="H45" i="4"/>
  <c r="G45" i="4"/>
  <c r="F45" i="4"/>
  <c r="J18" i="4"/>
  <c r="I18" i="4"/>
  <c r="H18" i="4"/>
  <c r="G18" i="4"/>
  <c r="F18" i="4"/>
  <c r="J47" i="4"/>
  <c r="I47" i="4"/>
  <c r="H47" i="4"/>
  <c r="G47" i="4"/>
  <c r="F47" i="4"/>
  <c r="J16" i="4"/>
  <c r="I16" i="4"/>
  <c r="H16" i="4"/>
  <c r="G16" i="4"/>
  <c r="F16" i="4"/>
  <c r="J46" i="4"/>
  <c r="I46" i="4"/>
  <c r="H46" i="4"/>
  <c r="G46" i="4"/>
  <c r="F46" i="4"/>
  <c r="J37" i="4"/>
  <c r="I37" i="4"/>
  <c r="H37" i="4"/>
  <c r="G37" i="4"/>
  <c r="F37" i="4"/>
  <c r="J31" i="4"/>
  <c r="I31" i="4"/>
  <c r="H31" i="4"/>
  <c r="G31" i="4"/>
  <c r="F31" i="4"/>
  <c r="J36" i="4"/>
  <c r="I36" i="4"/>
  <c r="H36" i="4"/>
  <c r="G36" i="4"/>
  <c r="F36" i="4"/>
  <c r="J27" i="4"/>
  <c r="I27" i="4"/>
  <c r="H27" i="4"/>
  <c r="G27" i="4"/>
  <c r="F27" i="4"/>
  <c r="J48" i="4"/>
  <c r="I48" i="4"/>
  <c r="H48" i="4"/>
  <c r="G48" i="4"/>
  <c r="F48" i="4"/>
  <c r="J33" i="4"/>
  <c r="I33" i="4"/>
  <c r="H33" i="4"/>
  <c r="G33" i="4"/>
  <c r="F33" i="4"/>
  <c r="J26" i="4"/>
  <c r="I26" i="4"/>
  <c r="H26" i="4"/>
  <c r="G26" i="4"/>
  <c r="F26" i="4"/>
  <c r="J15" i="4"/>
  <c r="I15" i="4"/>
  <c r="H15" i="4"/>
  <c r="G15" i="4"/>
  <c r="F15" i="4"/>
  <c r="J32" i="4"/>
  <c r="I32" i="4"/>
  <c r="H32" i="4"/>
  <c r="G32" i="4"/>
  <c r="F32" i="4"/>
  <c r="J30" i="4"/>
  <c r="I30" i="4"/>
  <c r="H30" i="4"/>
  <c r="G30" i="4"/>
  <c r="F30" i="4"/>
  <c r="J24" i="4"/>
  <c r="I24" i="4"/>
  <c r="H24" i="4"/>
  <c r="G24" i="4"/>
  <c r="F24" i="4"/>
  <c r="J14" i="4"/>
  <c r="I14" i="4"/>
  <c r="H14" i="4"/>
  <c r="G14" i="4"/>
  <c r="F14" i="4"/>
  <c r="J39" i="4"/>
  <c r="I39" i="4"/>
  <c r="H39" i="4"/>
  <c r="G39" i="4"/>
  <c r="F39" i="4"/>
  <c r="J34" i="4"/>
  <c r="I34" i="4"/>
  <c r="H34" i="4"/>
  <c r="G34" i="4"/>
  <c r="F34" i="4"/>
  <c r="J23" i="4"/>
  <c r="I23" i="4"/>
  <c r="H23" i="4"/>
  <c r="G23" i="4"/>
  <c r="F23" i="4"/>
  <c r="J41" i="4"/>
  <c r="I41" i="4"/>
  <c r="H41" i="4"/>
  <c r="G41" i="4"/>
  <c r="F41" i="4"/>
  <c r="J10" i="4"/>
  <c r="I10" i="4"/>
  <c r="H10" i="4"/>
  <c r="G10" i="4"/>
  <c r="F10" i="4"/>
  <c r="J5" i="4"/>
  <c r="I5" i="4"/>
  <c r="H5" i="4"/>
  <c r="G5" i="4"/>
  <c r="F5" i="4"/>
  <c r="J28" i="4"/>
  <c r="I28" i="4"/>
  <c r="H28" i="4"/>
  <c r="G28" i="4"/>
  <c r="F28" i="4"/>
  <c r="J42" i="4"/>
  <c r="I42" i="4"/>
  <c r="H42" i="4"/>
  <c r="G42" i="4"/>
  <c r="F42" i="4"/>
  <c r="J38" i="4"/>
  <c r="I38" i="4"/>
  <c r="H38" i="4"/>
  <c r="G38" i="4"/>
  <c r="F38" i="4"/>
  <c r="J17" i="4"/>
  <c r="I17" i="4"/>
  <c r="H17" i="4"/>
  <c r="G17" i="4"/>
  <c r="F17" i="4"/>
  <c r="J9" i="4"/>
  <c r="I9" i="4"/>
  <c r="H9" i="4"/>
  <c r="G9" i="4"/>
  <c r="F9" i="4"/>
  <c r="J44" i="4"/>
  <c r="I44" i="4"/>
  <c r="H44" i="4"/>
  <c r="G44" i="4"/>
  <c r="F44" i="4"/>
  <c r="J8" i="4"/>
  <c r="I8" i="4"/>
  <c r="H8" i="4"/>
  <c r="G8" i="4"/>
  <c r="F8" i="4"/>
  <c r="J6" i="4"/>
  <c r="I6" i="4"/>
  <c r="H6" i="4"/>
  <c r="G6" i="4"/>
  <c r="F6" i="4"/>
  <c r="J22" i="4"/>
  <c r="I22" i="4"/>
  <c r="H22" i="4"/>
  <c r="G22" i="4"/>
  <c r="F22" i="4"/>
  <c r="J13" i="4"/>
  <c r="I13" i="4"/>
  <c r="H13" i="4"/>
  <c r="G13" i="4"/>
  <c r="F13" i="4"/>
  <c r="J11" i="4"/>
  <c r="I11" i="4"/>
  <c r="H11" i="4"/>
  <c r="G11" i="4"/>
  <c r="F11" i="4"/>
  <c r="J29" i="4"/>
  <c r="I29" i="4"/>
  <c r="H29" i="4"/>
  <c r="G29" i="4"/>
  <c r="F29" i="4"/>
  <c r="J12" i="4"/>
  <c r="I12" i="4"/>
  <c r="H12" i="4"/>
  <c r="G12" i="4"/>
  <c r="F12" i="4"/>
  <c r="J25" i="4"/>
  <c r="I25" i="4"/>
  <c r="H25" i="4"/>
  <c r="G25" i="4"/>
  <c r="F25" i="4"/>
  <c r="J4" i="4"/>
  <c r="I4" i="4"/>
  <c r="H4" i="4"/>
  <c r="G4" i="4"/>
  <c r="F4" i="4"/>
  <c r="J19" i="4"/>
  <c r="I19" i="4"/>
  <c r="H19" i="4"/>
  <c r="G19" i="4"/>
  <c r="F19" i="4"/>
  <c r="J2" i="4"/>
  <c r="I2" i="4"/>
  <c r="H2" i="4"/>
  <c r="G2" i="4"/>
  <c r="F2" i="4"/>
  <c r="J3" i="4"/>
  <c r="I3" i="4"/>
  <c r="H3" i="4"/>
  <c r="G3" i="4"/>
  <c r="F3" i="4"/>
  <c r="J21" i="4"/>
  <c r="I21" i="4"/>
  <c r="H21" i="4"/>
  <c r="G21" i="4"/>
  <c r="F21" i="4"/>
  <c r="J7" i="4"/>
  <c r="I7" i="4"/>
  <c r="H7" i="4"/>
  <c r="G7" i="4"/>
  <c r="F7" i="4"/>
  <c r="J35" i="4"/>
  <c r="I35" i="4"/>
  <c r="H35" i="4"/>
  <c r="G35" i="4"/>
  <c r="F35" i="4"/>
  <c r="J20" i="4"/>
  <c r="I20" i="4"/>
  <c r="H20" i="4"/>
  <c r="G20" i="4"/>
  <c r="F20" i="4"/>
  <c r="J105" i="4"/>
  <c r="I105" i="4"/>
  <c r="H105" i="4"/>
  <c r="G105" i="4"/>
  <c r="F105" i="4"/>
  <c r="J104" i="4"/>
  <c r="I104" i="4"/>
  <c r="H104" i="4"/>
  <c r="G104" i="4"/>
  <c r="F104" i="4"/>
  <c r="J81" i="4"/>
  <c r="I81" i="4"/>
  <c r="H81" i="4"/>
  <c r="G81" i="4"/>
  <c r="F81" i="4"/>
  <c r="J60" i="4"/>
  <c r="I60" i="4"/>
  <c r="H60" i="4"/>
  <c r="G60" i="4"/>
  <c r="F60" i="4"/>
  <c r="J101" i="4"/>
  <c r="I101" i="4"/>
  <c r="H101" i="4"/>
  <c r="G101" i="4"/>
  <c r="F101" i="4"/>
  <c r="J102" i="4"/>
  <c r="I102" i="4"/>
  <c r="H102" i="4"/>
  <c r="G102" i="4"/>
  <c r="F102" i="4"/>
  <c r="J93" i="4"/>
  <c r="I93" i="4"/>
  <c r="H93" i="4"/>
  <c r="G93" i="4"/>
  <c r="F93" i="4"/>
  <c r="J84" i="4"/>
  <c r="I84" i="4"/>
  <c r="H84" i="4"/>
  <c r="G84" i="4"/>
  <c r="F84" i="4"/>
  <c r="J97" i="4"/>
  <c r="I97" i="4"/>
  <c r="H97" i="4"/>
  <c r="G97" i="4"/>
  <c r="F97" i="4"/>
  <c r="J99" i="4"/>
  <c r="I99" i="4"/>
  <c r="H99" i="4"/>
  <c r="G99" i="4"/>
  <c r="F99" i="4"/>
  <c r="J83" i="4"/>
  <c r="I83" i="4"/>
  <c r="H83" i="4"/>
  <c r="G83" i="4"/>
  <c r="F83" i="4"/>
  <c r="J100" i="4"/>
  <c r="I100" i="4"/>
  <c r="H100" i="4"/>
  <c r="G100" i="4"/>
  <c r="F100" i="4"/>
  <c r="J98" i="4"/>
  <c r="I98" i="4"/>
  <c r="H98" i="4"/>
  <c r="G98" i="4"/>
  <c r="F98" i="4"/>
  <c r="J103" i="4"/>
  <c r="I103" i="4"/>
  <c r="H103" i="4"/>
  <c r="G103" i="4"/>
  <c r="F103" i="4"/>
  <c r="J88" i="4"/>
  <c r="I88" i="4"/>
  <c r="H88" i="4"/>
  <c r="G88" i="4"/>
  <c r="F88" i="4"/>
  <c r="J69" i="4"/>
  <c r="I69" i="4"/>
  <c r="H69" i="4"/>
  <c r="G69" i="4"/>
  <c r="F69" i="4"/>
  <c r="J62" i="4"/>
  <c r="I62" i="4"/>
  <c r="H62" i="4"/>
  <c r="G62" i="4"/>
  <c r="F62" i="4"/>
  <c r="J96" i="4"/>
  <c r="I96" i="4"/>
  <c r="H96" i="4"/>
  <c r="G96" i="4"/>
  <c r="F96" i="4"/>
  <c r="J79" i="4"/>
  <c r="I79" i="4"/>
  <c r="H79" i="4"/>
  <c r="G79" i="4"/>
  <c r="F79" i="4"/>
  <c r="J89" i="4"/>
  <c r="I89" i="4"/>
  <c r="H89" i="4"/>
  <c r="G89" i="4"/>
  <c r="F89" i="4"/>
  <c r="J86" i="4"/>
  <c r="I86" i="4"/>
  <c r="H86" i="4"/>
  <c r="G86" i="4"/>
  <c r="F86" i="4"/>
  <c r="J87" i="4"/>
  <c r="I87" i="4"/>
  <c r="H87" i="4"/>
  <c r="G87" i="4"/>
  <c r="F87" i="4"/>
  <c r="J71" i="4"/>
  <c r="I71" i="4"/>
  <c r="H71" i="4"/>
  <c r="G71" i="4"/>
  <c r="F71" i="4"/>
  <c r="J58" i="4"/>
  <c r="I58" i="4"/>
  <c r="H58" i="4"/>
  <c r="G58" i="4"/>
  <c r="F58" i="4"/>
  <c r="J90" i="4"/>
  <c r="I90" i="4"/>
  <c r="H90" i="4"/>
  <c r="G90" i="4"/>
  <c r="F90" i="4"/>
  <c r="J78" i="4"/>
  <c r="I78" i="4"/>
  <c r="H78" i="4"/>
  <c r="G78" i="4"/>
  <c r="F78" i="4"/>
  <c r="J74" i="4"/>
  <c r="I74" i="4"/>
  <c r="H74" i="4"/>
  <c r="G74" i="4"/>
  <c r="F74" i="4"/>
  <c r="J65" i="4"/>
  <c r="I65" i="4"/>
  <c r="H65" i="4"/>
  <c r="G65" i="4"/>
  <c r="F65" i="4"/>
  <c r="J95" i="4"/>
  <c r="I95" i="4"/>
  <c r="H95" i="4"/>
  <c r="G95" i="4"/>
  <c r="F95" i="4"/>
  <c r="J63" i="4"/>
  <c r="I63" i="4"/>
  <c r="H63" i="4"/>
  <c r="G63" i="4"/>
  <c r="F63" i="4"/>
  <c r="J85" i="4"/>
  <c r="I85" i="4"/>
  <c r="H85" i="4"/>
  <c r="G85" i="4"/>
  <c r="F85" i="4"/>
  <c r="J72" i="4"/>
  <c r="I72" i="4"/>
  <c r="H72" i="4"/>
  <c r="G72" i="4"/>
  <c r="F72" i="4"/>
  <c r="J77" i="4"/>
  <c r="I77" i="4"/>
  <c r="H77" i="4"/>
  <c r="G77" i="4"/>
  <c r="F77" i="4"/>
  <c r="J92" i="4"/>
  <c r="I92" i="4"/>
  <c r="H92" i="4"/>
  <c r="G92" i="4"/>
  <c r="F92" i="4"/>
  <c r="J91" i="4"/>
  <c r="I91" i="4"/>
  <c r="H91" i="4"/>
  <c r="G91" i="4"/>
  <c r="F91" i="4"/>
  <c r="J75" i="4"/>
  <c r="I75" i="4"/>
  <c r="H75" i="4"/>
  <c r="G75" i="4"/>
  <c r="F75" i="4"/>
  <c r="J76" i="4"/>
  <c r="I76" i="4"/>
  <c r="H76" i="4"/>
  <c r="G76" i="4"/>
  <c r="F76" i="4"/>
  <c r="J82" i="4"/>
  <c r="I82" i="4"/>
  <c r="H82" i="4"/>
  <c r="G82" i="4"/>
  <c r="F82" i="4"/>
  <c r="J73" i="4"/>
  <c r="I73" i="4"/>
  <c r="H73" i="4"/>
  <c r="G73" i="4"/>
  <c r="F73" i="4"/>
  <c r="J68" i="4"/>
  <c r="I68" i="4"/>
  <c r="H68" i="4"/>
  <c r="G68" i="4"/>
  <c r="F68" i="4"/>
  <c r="J94" i="4"/>
  <c r="I94" i="4"/>
  <c r="H94" i="4"/>
  <c r="G94" i="4"/>
  <c r="F94" i="4"/>
  <c r="J61" i="4"/>
  <c r="I61" i="4"/>
  <c r="H61" i="4"/>
  <c r="G61" i="4"/>
  <c r="F61" i="4"/>
  <c r="J57" i="4"/>
  <c r="I57" i="4"/>
  <c r="H57" i="4"/>
  <c r="G57" i="4"/>
  <c r="F57" i="4"/>
  <c r="J70" i="4"/>
  <c r="I70" i="4"/>
  <c r="H70" i="4"/>
  <c r="G70" i="4"/>
  <c r="F70" i="4"/>
  <c r="J64" i="4"/>
  <c r="I64" i="4"/>
  <c r="H64" i="4"/>
  <c r="G64" i="4"/>
  <c r="F64" i="4"/>
  <c r="J80" i="4"/>
  <c r="I80" i="4"/>
  <c r="H80" i="4"/>
  <c r="G80" i="4"/>
  <c r="F80" i="4"/>
  <c r="J56" i="4"/>
  <c r="I56" i="4"/>
  <c r="H56" i="4"/>
  <c r="G56" i="4"/>
  <c r="F56" i="4"/>
  <c r="J67" i="4"/>
  <c r="I67" i="4"/>
  <c r="H67" i="4"/>
  <c r="G67" i="4"/>
  <c r="F67" i="4"/>
  <c r="J66" i="4"/>
  <c r="I66" i="4"/>
  <c r="H66" i="4"/>
  <c r="G66" i="4"/>
  <c r="F66" i="4"/>
  <c r="J51" i="4"/>
  <c r="I51" i="4"/>
  <c r="H51" i="4"/>
  <c r="G51" i="4"/>
  <c r="F51" i="4"/>
  <c r="J50" i="4"/>
  <c r="I50" i="4"/>
  <c r="H50" i="4"/>
  <c r="G50" i="4"/>
  <c r="F50" i="4"/>
  <c r="J54" i="4"/>
  <c r="I54" i="4"/>
  <c r="H54" i="4"/>
  <c r="G54" i="4"/>
  <c r="F54" i="4"/>
  <c r="J59" i="4"/>
  <c r="I59" i="4"/>
  <c r="H59" i="4"/>
  <c r="G59" i="4"/>
  <c r="F59" i="4"/>
  <c r="J55" i="4"/>
  <c r="I55" i="4"/>
  <c r="H55" i="4"/>
  <c r="G55" i="4"/>
  <c r="F55" i="4"/>
  <c r="J53" i="4"/>
  <c r="I53" i="4"/>
  <c r="H53" i="4"/>
  <c r="G53" i="4"/>
  <c r="F53" i="4"/>
  <c r="J52" i="4"/>
  <c r="I52" i="4"/>
  <c r="H52" i="4"/>
  <c r="G52" i="4"/>
  <c r="F52" i="4"/>
  <c r="V16" i="3"/>
  <c r="T16" i="3"/>
  <c r="R16" i="3"/>
  <c r="P16" i="3"/>
  <c r="J10" i="3"/>
  <c r="N10" i="3" s="1"/>
  <c r="I10" i="3"/>
  <c r="H10" i="3"/>
  <c r="G10" i="3"/>
  <c r="F10" i="3"/>
  <c r="V15" i="3"/>
  <c r="T15" i="3"/>
  <c r="R15" i="3"/>
  <c r="P15" i="3"/>
  <c r="J9" i="3"/>
  <c r="N9" i="3" s="1"/>
  <c r="I9" i="3"/>
  <c r="H9" i="3"/>
  <c r="G9" i="3"/>
  <c r="F9" i="3"/>
  <c r="V13" i="3"/>
  <c r="T13" i="3"/>
  <c r="R13" i="3"/>
  <c r="P13" i="3"/>
  <c r="J4" i="3"/>
  <c r="N4" i="3" s="1"/>
  <c r="I4" i="3"/>
  <c r="H4" i="3"/>
  <c r="G4" i="3"/>
  <c r="F4" i="3"/>
  <c r="V12" i="3"/>
  <c r="T12" i="3"/>
  <c r="R12" i="3"/>
  <c r="P12" i="3"/>
  <c r="J8" i="3"/>
  <c r="N8" i="3" s="1"/>
  <c r="I8" i="3"/>
  <c r="H8" i="3"/>
  <c r="G8" i="3"/>
  <c r="F8" i="3"/>
  <c r="V10" i="3"/>
  <c r="T10" i="3"/>
  <c r="R10" i="3"/>
  <c r="P10" i="3"/>
  <c r="J7" i="3"/>
  <c r="N7" i="3" s="1"/>
  <c r="I7" i="3"/>
  <c r="H7" i="3"/>
  <c r="G7" i="3"/>
  <c r="F7" i="3"/>
  <c r="V9" i="3"/>
  <c r="T9" i="3"/>
  <c r="R9" i="3"/>
  <c r="P9" i="3"/>
  <c r="J6" i="3"/>
  <c r="N6" i="3" s="1"/>
  <c r="I6" i="3"/>
  <c r="H6" i="3"/>
  <c r="G6" i="3"/>
  <c r="F6" i="3"/>
  <c r="V8" i="3"/>
  <c r="T8" i="3"/>
  <c r="R8" i="3"/>
  <c r="P8" i="3"/>
  <c r="J3" i="3"/>
  <c r="N3" i="3" s="1"/>
  <c r="I3" i="3"/>
  <c r="H3" i="3"/>
  <c r="G3" i="3"/>
  <c r="F3" i="3"/>
  <c r="V7" i="3"/>
  <c r="T7" i="3"/>
  <c r="R7" i="3"/>
  <c r="P7" i="3"/>
  <c r="J16" i="3"/>
  <c r="I16" i="3"/>
  <c r="H16" i="3"/>
  <c r="G16" i="3"/>
  <c r="F16" i="3"/>
  <c r="V6" i="3"/>
  <c r="T6" i="3"/>
  <c r="R6" i="3"/>
  <c r="P6" i="3"/>
  <c r="J15" i="3"/>
  <c r="N15" i="3" s="1"/>
  <c r="I15" i="3"/>
  <c r="H15" i="3"/>
  <c r="G15" i="3"/>
  <c r="F15" i="3"/>
  <c r="V4" i="3"/>
  <c r="T4" i="3"/>
  <c r="R4" i="3"/>
  <c r="P4" i="3"/>
  <c r="J13" i="3"/>
  <c r="N13" i="3" s="1"/>
  <c r="I13" i="3"/>
  <c r="H13" i="3"/>
  <c r="G13" i="3"/>
  <c r="F13" i="3"/>
  <c r="V3" i="3"/>
  <c r="T3" i="3"/>
  <c r="R3" i="3"/>
  <c r="P3" i="3"/>
  <c r="J12" i="3"/>
  <c r="I12" i="3"/>
  <c r="H12" i="3"/>
  <c r="G12" i="3"/>
  <c r="F12" i="3"/>
  <c r="J5" i="2"/>
  <c r="I5" i="2"/>
  <c r="H5" i="2"/>
  <c r="G5" i="2"/>
  <c r="F5" i="2"/>
  <c r="J4" i="2"/>
  <c r="I4" i="2"/>
  <c r="H4" i="2"/>
  <c r="G4" i="2"/>
  <c r="F4" i="2"/>
  <c r="J8" i="2"/>
  <c r="I8" i="2"/>
  <c r="H8" i="2"/>
  <c r="G8" i="2"/>
  <c r="F8" i="2"/>
  <c r="J7" i="2"/>
  <c r="I7" i="2"/>
  <c r="H7" i="2"/>
  <c r="G7" i="2"/>
  <c r="F7" i="2"/>
  <c r="J6" i="2"/>
  <c r="I6" i="2"/>
  <c r="H6" i="2"/>
  <c r="G6" i="2"/>
  <c r="F6" i="2"/>
  <c r="J2" i="2"/>
  <c r="I2" i="2"/>
  <c r="H2" i="2"/>
  <c r="G2" i="2"/>
  <c r="F2" i="2"/>
  <c r="J3" i="2"/>
  <c r="I3" i="2"/>
  <c r="H3" i="2"/>
  <c r="G3" i="2"/>
  <c r="F3" i="2"/>
  <c r="J13" i="2"/>
  <c r="I13" i="2"/>
  <c r="H13" i="2"/>
  <c r="G13" i="2"/>
  <c r="F13" i="2"/>
  <c r="J17" i="2"/>
  <c r="I17" i="2"/>
  <c r="H17" i="2"/>
  <c r="G17" i="2"/>
  <c r="F17" i="2"/>
  <c r="J15" i="2"/>
  <c r="I15" i="2"/>
  <c r="H15" i="2"/>
  <c r="G15" i="2"/>
  <c r="F15" i="2"/>
  <c r="J11" i="2"/>
  <c r="I11" i="2"/>
  <c r="H11" i="2"/>
  <c r="G11" i="2"/>
  <c r="F11" i="2"/>
  <c r="J14" i="2"/>
  <c r="I14" i="2"/>
  <c r="H14" i="2"/>
  <c r="G14" i="2"/>
  <c r="F14" i="2"/>
  <c r="J12" i="2"/>
  <c r="I12" i="2"/>
  <c r="H12" i="2"/>
  <c r="G12" i="2"/>
  <c r="F12" i="2"/>
  <c r="J10" i="2"/>
  <c r="I10" i="2"/>
  <c r="H10" i="2"/>
  <c r="G10" i="2"/>
  <c r="F10" i="2"/>
  <c r="J16" i="2"/>
  <c r="I16" i="2"/>
  <c r="H16" i="2"/>
  <c r="G16" i="2"/>
  <c r="F16" i="2"/>
  <c r="K37" i="5" l="1"/>
  <c r="K38" i="5" s="1"/>
  <c r="K39" i="5" s="1"/>
  <c r="K40" i="5" s="1"/>
  <c r="K41" i="5" s="1"/>
  <c r="K42" i="5" s="1"/>
  <c r="K43" i="5" s="1"/>
  <c r="K44" i="5" s="1"/>
  <c r="K45" i="5" s="1"/>
  <c r="K46" i="5" s="1"/>
  <c r="K47" i="5" s="1"/>
  <c r="K48" i="5" s="1"/>
  <c r="K49" i="5" s="1"/>
  <c r="X153" i="9"/>
  <c r="E153" i="9"/>
  <c r="D153" i="9"/>
  <c r="Q153" i="9"/>
  <c r="Q145" i="10"/>
  <c r="Q4" i="18" s="1"/>
  <c r="B148" i="10"/>
  <c r="B55" i="18" s="1"/>
  <c r="S196" i="4"/>
  <c r="S54" i="18" s="1"/>
  <c r="N4" i="12"/>
  <c r="B71" i="15"/>
  <c r="U195" i="4"/>
  <c r="U36" i="18" s="1"/>
  <c r="I193" i="4"/>
  <c r="I2" i="18" s="1"/>
  <c r="L104" i="7"/>
  <c r="L21" i="18" s="1"/>
  <c r="K105" i="7"/>
  <c r="K38" i="18" s="1"/>
  <c r="E106" i="7"/>
  <c r="E56" i="18" s="1"/>
  <c r="O106" i="7"/>
  <c r="O56" i="18" s="1"/>
  <c r="X103" i="7"/>
  <c r="X5" i="18" s="1"/>
  <c r="R106" i="7"/>
  <c r="R56" i="18" s="1"/>
  <c r="P105" i="7"/>
  <c r="P38" i="18" s="1"/>
  <c r="E103" i="7"/>
  <c r="E5" i="18" s="1"/>
  <c r="H103" i="7"/>
  <c r="H5" i="18" s="1"/>
  <c r="I104" i="7"/>
  <c r="I21" i="18" s="1"/>
  <c r="X106" i="7"/>
  <c r="X56" i="18" s="1"/>
  <c r="Y104" i="7"/>
  <c r="Y21" i="18" s="1"/>
  <c r="I54" i="6"/>
  <c r="I61" i="18" s="1"/>
  <c r="L51" i="6"/>
  <c r="L10" i="18" s="1"/>
  <c r="S54" i="6"/>
  <c r="S61" i="18" s="1"/>
  <c r="N8" i="12"/>
  <c r="N5" i="12"/>
  <c r="N7" i="12"/>
  <c r="N9" i="12"/>
  <c r="N15" i="12"/>
  <c r="N18" i="12"/>
  <c r="N19" i="12"/>
  <c r="N20" i="12"/>
  <c r="N11" i="12"/>
  <c r="N12" i="12"/>
  <c r="N22" i="12"/>
  <c r="N14" i="12"/>
  <c r="V153" i="9"/>
  <c r="P153" i="9"/>
  <c r="G153" i="9"/>
  <c r="L153" i="9"/>
  <c r="M153" i="9"/>
  <c r="O153" i="9"/>
  <c r="B153" i="9"/>
  <c r="H153" i="9"/>
  <c r="R153" i="9"/>
  <c r="I153" i="9"/>
  <c r="T153" i="9"/>
  <c r="J153" i="9"/>
  <c r="U153" i="9"/>
  <c r="Q151" i="9"/>
  <c r="N58" i="9"/>
  <c r="N22" i="18" s="1"/>
  <c r="W57" i="9"/>
  <c r="W6" i="18" s="1"/>
  <c r="X60" i="9"/>
  <c r="X57" i="18" s="1"/>
  <c r="E59" i="9"/>
  <c r="E39" i="18" s="1"/>
  <c r="X59" i="9"/>
  <c r="X39" i="18" s="1"/>
  <c r="L60" i="9"/>
  <c r="L57" i="18" s="1"/>
  <c r="U151" i="9"/>
  <c r="Q59" i="9"/>
  <c r="Q39" i="18" s="1"/>
  <c r="O60" i="9"/>
  <c r="O57" i="18" s="1"/>
  <c r="C57" i="9"/>
  <c r="C6" i="18" s="1"/>
  <c r="P57" i="9"/>
  <c r="P6" i="18" s="1"/>
  <c r="V185" i="11"/>
  <c r="U31" i="11"/>
  <c r="U24" i="18" s="1"/>
  <c r="D187" i="11"/>
  <c r="V187" i="11"/>
  <c r="R187" i="11"/>
  <c r="B187" i="11"/>
  <c r="L185" i="11"/>
  <c r="P185" i="11"/>
  <c r="C31" i="11"/>
  <c r="C24" i="18" s="1"/>
  <c r="Y31" i="11"/>
  <c r="Y24" i="18" s="1"/>
  <c r="O32" i="11"/>
  <c r="O41" i="18" s="1"/>
  <c r="L30" i="11"/>
  <c r="L8" i="18" s="1"/>
  <c r="Q30" i="11"/>
  <c r="Q8" i="18" s="1"/>
  <c r="F33" i="11"/>
  <c r="F59" i="18" s="1"/>
  <c r="K33" i="11"/>
  <c r="K59" i="18" s="1"/>
  <c r="B185" i="11"/>
  <c r="W33" i="11"/>
  <c r="W59" i="18" s="1"/>
  <c r="G185" i="11"/>
  <c r="J210" i="5"/>
  <c r="G210" i="5"/>
  <c r="V210" i="5"/>
  <c r="X210" i="5"/>
  <c r="P210" i="5"/>
  <c r="U56" i="5"/>
  <c r="U58" i="18" s="1"/>
  <c r="X208" i="5"/>
  <c r="S208" i="5"/>
  <c r="O56" i="5"/>
  <c r="O58" i="18" s="1"/>
  <c r="I54" i="5"/>
  <c r="I23" i="18" s="1"/>
  <c r="U21" i="3"/>
  <c r="U9" i="18" s="1"/>
  <c r="R24" i="3"/>
  <c r="R60" i="18" s="1"/>
  <c r="D22" i="3"/>
  <c r="D25" i="18" s="1"/>
  <c r="K23" i="3"/>
  <c r="K42" i="18" s="1"/>
  <c r="N16" i="3"/>
  <c r="M21" i="3"/>
  <c r="M9" i="18" s="1"/>
  <c r="S23" i="3"/>
  <c r="S42" i="18" s="1"/>
  <c r="E21" i="3"/>
  <c r="E9" i="18" s="1"/>
  <c r="B24" i="3"/>
  <c r="B60" i="18" s="1"/>
  <c r="Y24" i="3"/>
  <c r="Y60" i="18" s="1"/>
  <c r="L22" i="3"/>
  <c r="L25" i="18" s="1"/>
  <c r="J24" i="3"/>
  <c r="J60" i="18" s="1"/>
  <c r="T22" i="3"/>
  <c r="T25" i="18" s="1"/>
  <c r="C23" i="3"/>
  <c r="C42" i="18" s="1"/>
  <c r="F50" i="8"/>
  <c r="F19" i="18" s="1"/>
  <c r="P51" i="8"/>
  <c r="P35" i="18" s="1"/>
  <c r="G51" i="8"/>
  <c r="G35" i="18" s="1"/>
  <c r="T50" i="8"/>
  <c r="T19" i="18" s="1"/>
  <c r="M51" i="8"/>
  <c r="M35" i="18" s="1"/>
  <c r="N49" i="8"/>
  <c r="N3" i="18" s="1"/>
  <c r="M49" i="8"/>
  <c r="M3" i="18" s="1"/>
  <c r="D52" i="8"/>
  <c r="D53" i="18" s="1"/>
  <c r="Y49" i="8"/>
  <c r="Y3" i="18" s="1"/>
  <c r="R52" i="8"/>
  <c r="R53" i="18" s="1"/>
  <c r="D50" i="8"/>
  <c r="D19" i="18" s="1"/>
  <c r="T52" i="8"/>
  <c r="T53" i="18" s="1"/>
  <c r="U23" i="2"/>
  <c r="U52" i="18" s="1"/>
  <c r="G22" i="2"/>
  <c r="G34" i="18" s="1"/>
  <c r="D22" i="2"/>
  <c r="D34" i="18" s="1"/>
  <c r="K23" i="2"/>
  <c r="K52" i="18" s="1"/>
  <c r="X100" i="16"/>
  <c r="X14" i="18" s="1"/>
  <c r="Y102" i="16"/>
  <c r="Y48" i="18" s="1"/>
  <c r="L187" i="16"/>
  <c r="Y101" i="16"/>
  <c r="Y30" i="18" s="1"/>
  <c r="T189" i="16"/>
  <c r="P187" i="16"/>
  <c r="D100" i="16"/>
  <c r="D14" i="18" s="1"/>
  <c r="F102" i="16"/>
  <c r="F48" i="18" s="1"/>
  <c r="Q103" i="16"/>
  <c r="Q66" i="18" s="1"/>
  <c r="Y27" i="13"/>
  <c r="Y63" i="18" s="1"/>
  <c r="I26" i="13"/>
  <c r="I45" i="18" s="1"/>
  <c r="Q27" i="13"/>
  <c r="Q63" i="18" s="1"/>
  <c r="N26" i="13"/>
  <c r="N45" i="18" s="1"/>
  <c r="C109" i="14"/>
  <c r="B267" i="14"/>
  <c r="T267" i="14"/>
  <c r="N265" i="14"/>
  <c r="E111" i="14"/>
  <c r="E64" i="18" s="1"/>
  <c r="L265" i="14"/>
  <c r="K111" i="14"/>
  <c r="K64" i="18" s="1"/>
  <c r="T265" i="14"/>
  <c r="B265" i="14"/>
  <c r="G265" i="14"/>
  <c r="G225" i="15"/>
  <c r="H227" i="15"/>
  <c r="U72" i="15"/>
  <c r="U13" i="18" s="1"/>
  <c r="N23" i="2"/>
  <c r="N52" i="18" s="1"/>
  <c r="P22" i="2"/>
  <c r="P34" i="18" s="1"/>
  <c r="E22" i="3"/>
  <c r="E25" i="18" s="1"/>
  <c r="K24" i="3"/>
  <c r="K60" i="18" s="1"/>
  <c r="B193" i="4"/>
  <c r="B2" i="18" s="1"/>
  <c r="J193" i="4"/>
  <c r="J2" i="18" s="1"/>
  <c r="R193" i="4"/>
  <c r="R2" i="18" s="1"/>
  <c r="J194" i="4"/>
  <c r="J18" i="18" s="1"/>
  <c r="T194" i="4"/>
  <c r="T18" i="18" s="1"/>
  <c r="D195" i="4"/>
  <c r="D36" i="18" s="1"/>
  <c r="M195" i="4"/>
  <c r="M36" i="18" s="1"/>
  <c r="V195" i="4"/>
  <c r="V36" i="18" s="1"/>
  <c r="F196" i="4"/>
  <c r="F54" i="18" s="1"/>
  <c r="O196" i="4"/>
  <c r="O54" i="18" s="1"/>
  <c r="X196" i="4"/>
  <c r="X54" i="18" s="1"/>
  <c r="J53" i="5"/>
  <c r="J7" i="18" s="1"/>
  <c r="X53" i="5"/>
  <c r="X7" i="18" s="1"/>
  <c r="J54" i="5"/>
  <c r="J23" i="18" s="1"/>
  <c r="X54" i="5"/>
  <c r="X23" i="18" s="1"/>
  <c r="K55" i="5"/>
  <c r="K40" i="18" s="1"/>
  <c r="X55" i="5"/>
  <c r="X40" i="18" s="1"/>
  <c r="M56" i="5"/>
  <c r="M58" i="18" s="1"/>
  <c r="X56" i="5"/>
  <c r="X58" i="18" s="1"/>
  <c r="C208" i="5"/>
  <c r="P208" i="5"/>
  <c r="N13" i="6"/>
  <c r="V51" i="6"/>
  <c r="V10" i="18" s="1"/>
  <c r="B53" i="6"/>
  <c r="B43" i="18" s="1"/>
  <c r="F54" i="6"/>
  <c r="F61" i="18" s="1"/>
  <c r="U145" i="10"/>
  <c r="U4" i="18" s="1"/>
  <c r="H145" i="10"/>
  <c r="H4" i="18" s="1"/>
  <c r="P145" i="10"/>
  <c r="P4" i="18" s="1"/>
  <c r="D145" i="10"/>
  <c r="D4" i="18" s="1"/>
  <c r="X148" i="10"/>
  <c r="X55" i="18" s="1"/>
  <c r="G148" i="10"/>
  <c r="G55" i="18" s="1"/>
  <c r="P147" i="10"/>
  <c r="P37" i="18" s="1"/>
  <c r="X146" i="10"/>
  <c r="X20" i="18" s="1"/>
  <c r="I146" i="10"/>
  <c r="I20" i="18" s="1"/>
  <c r="Q148" i="10"/>
  <c r="Q55" i="18" s="1"/>
  <c r="H147" i="10"/>
  <c r="H37" i="18" s="1"/>
  <c r="R146" i="10"/>
  <c r="R20" i="18" s="1"/>
  <c r="D146" i="10"/>
  <c r="D20" i="18" s="1"/>
  <c r="C146" i="10"/>
  <c r="O148" i="10"/>
  <c r="O55" i="18" s="1"/>
  <c r="L28" i="12"/>
  <c r="L11" i="18" s="1"/>
  <c r="F31" i="12"/>
  <c r="F62" i="18" s="1"/>
  <c r="U70" i="15"/>
  <c r="U47" i="18" s="1"/>
  <c r="Y147" i="17"/>
  <c r="Y67" i="18" s="1"/>
  <c r="P146" i="17"/>
  <c r="P49" i="18" s="1"/>
  <c r="I145" i="17"/>
  <c r="I31" i="18" s="1"/>
  <c r="B144" i="17"/>
  <c r="B15" i="18" s="1"/>
  <c r="X145" i="17"/>
  <c r="X31" i="18" s="1"/>
  <c r="T145" i="17"/>
  <c r="T31" i="18" s="1"/>
  <c r="X147" i="17"/>
  <c r="X67" i="18" s="1"/>
  <c r="H145" i="17"/>
  <c r="H31" i="18" s="1"/>
  <c r="R147" i="17"/>
  <c r="R67" i="18" s="1"/>
  <c r="D145" i="17"/>
  <c r="D31" i="18" s="1"/>
  <c r="F147" i="17"/>
  <c r="F67" i="18" s="1"/>
  <c r="Q144" i="17"/>
  <c r="Q15" i="18" s="1"/>
  <c r="O146" i="17"/>
  <c r="O49" i="18" s="1"/>
  <c r="Y193" i="4"/>
  <c r="Y2" i="18" s="1"/>
  <c r="N196" i="4"/>
  <c r="N54" i="18" s="1"/>
  <c r="U53" i="5"/>
  <c r="U7" i="18" s="1"/>
  <c r="W56" i="5"/>
  <c r="W58" i="18" s="1"/>
  <c r="O208" i="5"/>
  <c r="W23" i="2"/>
  <c r="W52" i="18" s="1"/>
  <c r="C24" i="3"/>
  <c r="C60" i="18" s="1"/>
  <c r="I22" i="2"/>
  <c r="I34" i="18" s="1"/>
  <c r="Q22" i="2"/>
  <c r="Q34" i="18" s="1"/>
  <c r="Y22" i="2"/>
  <c r="Y34" i="18" s="1"/>
  <c r="H23" i="2"/>
  <c r="H52" i="18" s="1"/>
  <c r="P23" i="2"/>
  <c r="P52" i="18" s="1"/>
  <c r="X23" i="2"/>
  <c r="X52" i="18" s="1"/>
  <c r="N12" i="3"/>
  <c r="G21" i="3"/>
  <c r="G9" i="18" s="1"/>
  <c r="O21" i="3"/>
  <c r="O9" i="18" s="1"/>
  <c r="W21" i="3"/>
  <c r="W9" i="18" s="1"/>
  <c r="F22" i="3"/>
  <c r="F25" i="18" s="1"/>
  <c r="N22" i="3"/>
  <c r="N25" i="18" s="1"/>
  <c r="V22" i="3"/>
  <c r="V25" i="18" s="1"/>
  <c r="E23" i="3"/>
  <c r="E42" i="18" s="1"/>
  <c r="M23" i="3"/>
  <c r="M42" i="18" s="1"/>
  <c r="U23" i="3"/>
  <c r="U42" i="18" s="1"/>
  <c r="D24" i="3"/>
  <c r="D60" i="18" s="1"/>
  <c r="L24" i="3"/>
  <c r="L60" i="18" s="1"/>
  <c r="T24" i="3"/>
  <c r="T60" i="18" s="1"/>
  <c r="C193" i="4"/>
  <c r="K193" i="4"/>
  <c r="K2" i="18" s="1"/>
  <c r="S193" i="4"/>
  <c r="S2" i="18" s="1"/>
  <c r="B194" i="4"/>
  <c r="B18" i="18" s="1"/>
  <c r="L194" i="4"/>
  <c r="L18" i="18" s="1"/>
  <c r="U194" i="4"/>
  <c r="U18" i="18" s="1"/>
  <c r="E195" i="4"/>
  <c r="E36" i="18" s="1"/>
  <c r="N195" i="4"/>
  <c r="N36" i="18" s="1"/>
  <c r="W195" i="4"/>
  <c r="W36" i="18" s="1"/>
  <c r="G196" i="4"/>
  <c r="G54" i="18" s="1"/>
  <c r="P196" i="4"/>
  <c r="P54" i="18" s="1"/>
  <c r="T210" i="5"/>
  <c r="L210" i="5"/>
  <c r="R210" i="5"/>
  <c r="I210" i="5"/>
  <c r="Q210" i="5"/>
  <c r="H210" i="5"/>
  <c r="O210" i="5"/>
  <c r="F210" i="5"/>
  <c r="K53" i="5"/>
  <c r="K7" i="18" s="1"/>
  <c r="Y53" i="5"/>
  <c r="Y7" i="18" s="1"/>
  <c r="L54" i="5"/>
  <c r="L23" i="18" s="1"/>
  <c r="Y54" i="5"/>
  <c r="Y23" i="18" s="1"/>
  <c r="N55" i="5"/>
  <c r="N40" i="18" s="1"/>
  <c r="Y55" i="5"/>
  <c r="Y40" i="18" s="1"/>
  <c r="N56" i="5"/>
  <c r="N58" i="18" s="1"/>
  <c r="F208" i="5"/>
  <c r="Q208" i="5"/>
  <c r="K210" i="5"/>
  <c r="F51" i="6"/>
  <c r="F10" i="18" s="1"/>
  <c r="C52" i="6"/>
  <c r="C26" i="18" s="1"/>
  <c r="D53" i="6"/>
  <c r="M103" i="7"/>
  <c r="M5" i="18" s="1"/>
  <c r="O104" i="7"/>
  <c r="O21" i="18" s="1"/>
  <c r="S105" i="7"/>
  <c r="S38" i="18" s="1"/>
  <c r="L59" i="9"/>
  <c r="L39" i="18" s="1"/>
  <c r="S60" i="9"/>
  <c r="S57" i="18" s="1"/>
  <c r="E151" i="9"/>
  <c r="W148" i="10"/>
  <c r="W55" i="18" s="1"/>
  <c r="F146" i="10"/>
  <c r="F20" i="18" s="1"/>
  <c r="R148" i="10"/>
  <c r="R55" i="18" s="1"/>
  <c r="T31" i="12"/>
  <c r="T62" i="18" s="1"/>
  <c r="N10" i="12"/>
  <c r="O31" i="12"/>
  <c r="O62" i="18" s="1"/>
  <c r="V30" i="12"/>
  <c r="V44" i="18" s="1"/>
  <c r="E30" i="12"/>
  <c r="E44" i="18" s="1"/>
  <c r="N29" i="12"/>
  <c r="N27" i="18" s="1"/>
  <c r="V28" i="12"/>
  <c r="V11" i="18" s="1"/>
  <c r="F28" i="12"/>
  <c r="F11" i="18" s="1"/>
  <c r="G31" i="12"/>
  <c r="G62" i="18" s="1"/>
  <c r="O30" i="12"/>
  <c r="O44" i="18" s="1"/>
  <c r="X29" i="12"/>
  <c r="X27" i="18" s="1"/>
  <c r="G29" i="12"/>
  <c r="G27" i="18" s="1"/>
  <c r="P28" i="12"/>
  <c r="P11" i="18" s="1"/>
  <c r="Q28" i="12"/>
  <c r="Q11" i="18" s="1"/>
  <c r="K31" i="12"/>
  <c r="K62" i="18" s="1"/>
  <c r="Y26" i="13"/>
  <c r="Y45" i="18" s="1"/>
  <c r="T111" i="14"/>
  <c r="T64" i="18" s="1"/>
  <c r="L111" i="14"/>
  <c r="L64" i="18" s="1"/>
  <c r="D111" i="14"/>
  <c r="D64" i="18" s="1"/>
  <c r="U110" i="14"/>
  <c r="U46" i="18" s="1"/>
  <c r="M110" i="14"/>
  <c r="M46" i="18" s="1"/>
  <c r="E110" i="14"/>
  <c r="E46" i="18" s="1"/>
  <c r="V109" i="14"/>
  <c r="V28" i="18" s="1"/>
  <c r="N109" i="14"/>
  <c r="N28" i="18" s="1"/>
  <c r="F109" i="14"/>
  <c r="F28" i="18" s="1"/>
  <c r="W108" i="14"/>
  <c r="W12" i="18" s="1"/>
  <c r="O108" i="14"/>
  <c r="O12" i="18" s="1"/>
  <c r="G108" i="14"/>
  <c r="G12" i="18" s="1"/>
  <c r="R111" i="14"/>
  <c r="R64" i="18" s="1"/>
  <c r="J111" i="14"/>
  <c r="J64" i="18" s="1"/>
  <c r="B111" i="14"/>
  <c r="B64" i="18" s="1"/>
  <c r="S110" i="14"/>
  <c r="S46" i="18" s="1"/>
  <c r="K110" i="14"/>
  <c r="K46" i="18" s="1"/>
  <c r="C110" i="14"/>
  <c r="T109" i="14"/>
  <c r="T28" i="18" s="1"/>
  <c r="L109" i="14"/>
  <c r="L28" i="18" s="1"/>
  <c r="D109" i="14"/>
  <c r="D28" i="18" s="1"/>
  <c r="U108" i="14"/>
  <c r="U12" i="18" s="1"/>
  <c r="M108" i="14"/>
  <c r="M12" i="18" s="1"/>
  <c r="E108" i="14"/>
  <c r="E12" i="18" s="1"/>
  <c r="X111" i="14"/>
  <c r="X64" i="18" s="1"/>
  <c r="P111" i="14"/>
  <c r="P64" i="18" s="1"/>
  <c r="H111" i="14"/>
  <c r="H64" i="18" s="1"/>
  <c r="Y110" i="14"/>
  <c r="Y46" i="18" s="1"/>
  <c r="Q110" i="14"/>
  <c r="Q46" i="18" s="1"/>
  <c r="I110" i="14"/>
  <c r="I46" i="18" s="1"/>
  <c r="R109" i="14"/>
  <c r="R28" i="18" s="1"/>
  <c r="J109" i="14"/>
  <c r="J28" i="18" s="1"/>
  <c r="B109" i="14"/>
  <c r="B28" i="18" s="1"/>
  <c r="S108" i="14"/>
  <c r="S12" i="18" s="1"/>
  <c r="K108" i="14"/>
  <c r="K12" i="18" s="1"/>
  <c r="C108" i="14"/>
  <c r="U111" i="14"/>
  <c r="U64" i="18" s="1"/>
  <c r="G111" i="14"/>
  <c r="G64" i="18" s="1"/>
  <c r="T110" i="14"/>
  <c r="T46" i="18" s="1"/>
  <c r="G110" i="14"/>
  <c r="G46" i="18" s="1"/>
  <c r="S109" i="14"/>
  <c r="S28" i="18" s="1"/>
  <c r="G109" i="14"/>
  <c r="G28" i="18" s="1"/>
  <c r="R108" i="14"/>
  <c r="R12" i="18" s="1"/>
  <c r="F108" i="14"/>
  <c r="F12" i="18" s="1"/>
  <c r="S111" i="14"/>
  <c r="S64" i="18" s="1"/>
  <c r="F111" i="14"/>
  <c r="F64" i="18" s="1"/>
  <c r="R110" i="14"/>
  <c r="R46" i="18" s="1"/>
  <c r="F110" i="14"/>
  <c r="F46" i="18" s="1"/>
  <c r="Q109" i="14"/>
  <c r="Q28" i="18" s="1"/>
  <c r="E109" i="14"/>
  <c r="E28" i="18" s="1"/>
  <c r="Q108" i="14"/>
  <c r="Q12" i="18" s="1"/>
  <c r="D108" i="14"/>
  <c r="D12" i="18" s="1"/>
  <c r="N111" i="14"/>
  <c r="N64" i="18" s="1"/>
  <c r="N110" i="14"/>
  <c r="N46" i="18" s="1"/>
  <c r="Y109" i="14"/>
  <c r="Y28" i="18" s="1"/>
  <c r="M109" i="14"/>
  <c r="M28" i="18" s="1"/>
  <c r="Y108" i="14"/>
  <c r="Y12" i="18" s="1"/>
  <c r="L108" i="14"/>
  <c r="L12" i="18" s="1"/>
  <c r="Y111" i="14"/>
  <c r="Y64" i="18" s="1"/>
  <c r="M111" i="14"/>
  <c r="M64" i="18" s="1"/>
  <c r="X110" i="14"/>
  <c r="X46" i="18" s="1"/>
  <c r="L110" i="14"/>
  <c r="L46" i="18" s="1"/>
  <c r="X109" i="14"/>
  <c r="X28" i="18" s="1"/>
  <c r="K109" i="14"/>
  <c r="K28" i="18" s="1"/>
  <c r="X108" i="14"/>
  <c r="X12" i="18" s="1"/>
  <c r="J108" i="14"/>
  <c r="J12" i="18" s="1"/>
  <c r="C111" i="14"/>
  <c r="B110" i="14"/>
  <c r="B46" i="18" s="1"/>
  <c r="W111" i="14"/>
  <c r="W64" i="18" s="1"/>
  <c r="W110" i="14"/>
  <c r="W46" i="18" s="1"/>
  <c r="W109" i="14"/>
  <c r="W28" i="18" s="1"/>
  <c r="V108" i="14"/>
  <c r="V12" i="18" s="1"/>
  <c r="V111" i="14"/>
  <c r="V64" i="18" s="1"/>
  <c r="V110" i="14"/>
  <c r="V46" i="18" s="1"/>
  <c r="U109" i="14"/>
  <c r="U28" i="18" s="1"/>
  <c r="T108" i="14"/>
  <c r="T12" i="18" s="1"/>
  <c r="Q111" i="14"/>
  <c r="Q64" i="18" s="1"/>
  <c r="P110" i="14"/>
  <c r="P46" i="18" s="1"/>
  <c r="P109" i="14"/>
  <c r="P28" i="18" s="1"/>
  <c r="P108" i="14"/>
  <c r="P12" i="18" s="1"/>
  <c r="O111" i="14"/>
  <c r="O64" i="18" s="1"/>
  <c r="O110" i="14"/>
  <c r="O46" i="18" s="1"/>
  <c r="O109" i="14"/>
  <c r="O28" i="18" s="1"/>
  <c r="N108" i="14"/>
  <c r="N12" i="18" s="1"/>
  <c r="I111" i="14"/>
  <c r="I64" i="18" s="1"/>
  <c r="H110" i="14"/>
  <c r="H46" i="18" s="1"/>
  <c r="H109" i="14"/>
  <c r="H28" i="18" s="1"/>
  <c r="H108" i="14"/>
  <c r="H12" i="18" s="1"/>
  <c r="R267" i="14"/>
  <c r="D267" i="14"/>
  <c r="P267" i="14"/>
  <c r="C267" i="14"/>
  <c r="K267" i="14"/>
  <c r="V267" i="14"/>
  <c r="J267" i="14"/>
  <c r="S267" i="14"/>
  <c r="N267" i="14"/>
  <c r="L267" i="14"/>
  <c r="H267" i="14"/>
  <c r="F267" i="14"/>
  <c r="B108" i="14"/>
  <c r="B12" i="18" s="1"/>
  <c r="B65" i="18"/>
  <c r="G103" i="16"/>
  <c r="G66" i="18" s="1"/>
  <c r="F187" i="16"/>
  <c r="V23" i="2"/>
  <c r="V52" i="18" s="1"/>
  <c r="E196" i="4"/>
  <c r="E54" i="18" s="1"/>
  <c r="I55" i="5"/>
  <c r="I40" i="18" s="1"/>
  <c r="T51" i="6"/>
  <c r="T10" i="18" s="1"/>
  <c r="F21" i="3"/>
  <c r="F9" i="18" s="1"/>
  <c r="M22" i="3"/>
  <c r="M25" i="18" s="1"/>
  <c r="S24" i="3"/>
  <c r="S60" i="18" s="1"/>
  <c r="B22" i="2"/>
  <c r="R22" i="2"/>
  <c r="R34" i="18" s="1"/>
  <c r="Q23" i="2"/>
  <c r="Q52" i="18" s="1"/>
  <c r="H21" i="3"/>
  <c r="H9" i="18" s="1"/>
  <c r="P21" i="3"/>
  <c r="P9" i="18" s="1"/>
  <c r="X21" i="3"/>
  <c r="X9" i="18" s="1"/>
  <c r="G22" i="3"/>
  <c r="G25" i="18" s="1"/>
  <c r="O22" i="3"/>
  <c r="O25" i="18" s="1"/>
  <c r="W22" i="3"/>
  <c r="W25" i="18" s="1"/>
  <c r="F23" i="3"/>
  <c r="F42" i="18" s="1"/>
  <c r="N23" i="3"/>
  <c r="N42" i="18" s="1"/>
  <c r="V23" i="3"/>
  <c r="V42" i="18" s="1"/>
  <c r="E24" i="3"/>
  <c r="E60" i="18" s="1"/>
  <c r="M24" i="3"/>
  <c r="M60" i="18" s="1"/>
  <c r="U24" i="3"/>
  <c r="U60" i="18" s="1"/>
  <c r="D193" i="4"/>
  <c r="D2" i="18" s="1"/>
  <c r="L193" i="4"/>
  <c r="L2" i="18" s="1"/>
  <c r="T193" i="4"/>
  <c r="T2" i="18" s="1"/>
  <c r="D194" i="4"/>
  <c r="D18" i="18" s="1"/>
  <c r="M194" i="4"/>
  <c r="M18" i="18" s="1"/>
  <c r="V194" i="4"/>
  <c r="V18" i="18" s="1"/>
  <c r="F195" i="4"/>
  <c r="F36" i="18" s="1"/>
  <c r="O195" i="4"/>
  <c r="O36" i="18" s="1"/>
  <c r="X195" i="4"/>
  <c r="X36" i="18" s="1"/>
  <c r="H196" i="4"/>
  <c r="H54" i="18" s="1"/>
  <c r="R196" i="4"/>
  <c r="R54" i="18" s="1"/>
  <c r="M53" i="5"/>
  <c r="M7" i="18" s="1"/>
  <c r="O54" i="5"/>
  <c r="O23" i="18" s="1"/>
  <c r="O55" i="5"/>
  <c r="O40" i="18" s="1"/>
  <c r="B56" i="5"/>
  <c r="G208" i="5"/>
  <c r="M210" i="5"/>
  <c r="X54" i="6"/>
  <c r="X61" i="18" s="1"/>
  <c r="P54" i="6"/>
  <c r="P61" i="18" s="1"/>
  <c r="H54" i="6"/>
  <c r="H61" i="18" s="1"/>
  <c r="Y53" i="6"/>
  <c r="Y43" i="18" s="1"/>
  <c r="Q53" i="6"/>
  <c r="Q43" i="18" s="1"/>
  <c r="I53" i="6"/>
  <c r="I43" i="18" s="1"/>
  <c r="R52" i="6"/>
  <c r="R26" i="18" s="1"/>
  <c r="J52" i="6"/>
  <c r="J26" i="18" s="1"/>
  <c r="B52" i="6"/>
  <c r="B26" i="18" s="1"/>
  <c r="S51" i="6"/>
  <c r="S10" i="18" s="1"/>
  <c r="K51" i="6"/>
  <c r="K10" i="18" s="1"/>
  <c r="C51" i="6"/>
  <c r="C10" i="18" s="1"/>
  <c r="U54" i="6"/>
  <c r="U61" i="18" s="1"/>
  <c r="M54" i="6"/>
  <c r="M61" i="18" s="1"/>
  <c r="E54" i="6"/>
  <c r="E61" i="18" s="1"/>
  <c r="V53" i="6"/>
  <c r="V43" i="18" s="1"/>
  <c r="N53" i="6"/>
  <c r="N43" i="18" s="1"/>
  <c r="F53" i="6"/>
  <c r="F43" i="18" s="1"/>
  <c r="W52" i="6"/>
  <c r="W26" i="18" s="1"/>
  <c r="O52" i="6"/>
  <c r="O26" i="18" s="1"/>
  <c r="G52" i="6"/>
  <c r="G26" i="18" s="1"/>
  <c r="X51" i="6"/>
  <c r="X10" i="18" s="1"/>
  <c r="P51" i="6"/>
  <c r="P10" i="18" s="1"/>
  <c r="H51" i="6"/>
  <c r="H10" i="18" s="1"/>
  <c r="O54" i="6"/>
  <c r="O61" i="18" s="1"/>
  <c r="D54" i="6"/>
  <c r="S53" i="6"/>
  <c r="S43" i="18" s="1"/>
  <c r="H53" i="6"/>
  <c r="H43" i="18" s="1"/>
  <c r="V52" i="6"/>
  <c r="V26" i="18" s="1"/>
  <c r="L52" i="6"/>
  <c r="L26" i="18" s="1"/>
  <c r="O51" i="6"/>
  <c r="O10" i="18" s="1"/>
  <c r="E51" i="6"/>
  <c r="E10" i="18" s="1"/>
  <c r="Y54" i="6"/>
  <c r="Y61" i="18" s="1"/>
  <c r="N54" i="6"/>
  <c r="N61" i="18" s="1"/>
  <c r="C54" i="6"/>
  <c r="C61" i="18" s="1"/>
  <c r="R53" i="6"/>
  <c r="R43" i="18" s="1"/>
  <c r="G53" i="6"/>
  <c r="G43" i="18" s="1"/>
  <c r="U52" i="6"/>
  <c r="U26" i="18" s="1"/>
  <c r="K52" i="6"/>
  <c r="K26" i="18" s="1"/>
  <c r="Y51" i="6"/>
  <c r="Y10" i="18" s="1"/>
  <c r="N51" i="6"/>
  <c r="N10" i="18" s="1"/>
  <c r="D51" i="6"/>
  <c r="W54" i="6"/>
  <c r="W61" i="18" s="1"/>
  <c r="L54" i="6"/>
  <c r="L61" i="18" s="1"/>
  <c r="B54" i="6"/>
  <c r="B61" i="18" s="1"/>
  <c r="P53" i="6"/>
  <c r="P43" i="18" s="1"/>
  <c r="E53" i="6"/>
  <c r="E43" i="18" s="1"/>
  <c r="T52" i="6"/>
  <c r="T26" i="18" s="1"/>
  <c r="I52" i="6"/>
  <c r="I26" i="18" s="1"/>
  <c r="W51" i="6"/>
  <c r="W10" i="18" s="1"/>
  <c r="M51" i="6"/>
  <c r="M10" i="18" s="1"/>
  <c r="B51" i="6"/>
  <c r="B10" i="18" s="1"/>
  <c r="T54" i="6"/>
  <c r="T61" i="18" s="1"/>
  <c r="J54" i="6"/>
  <c r="J61" i="18" s="1"/>
  <c r="X53" i="6"/>
  <c r="X43" i="18" s="1"/>
  <c r="M53" i="6"/>
  <c r="M43" i="18" s="1"/>
  <c r="C53" i="6"/>
  <c r="C43" i="18" s="1"/>
  <c r="Q52" i="6"/>
  <c r="Q26" i="18" s="1"/>
  <c r="F52" i="6"/>
  <c r="F26" i="18" s="1"/>
  <c r="U51" i="6"/>
  <c r="U10" i="18" s="1"/>
  <c r="J51" i="6"/>
  <c r="J10" i="18" s="1"/>
  <c r="N12" i="6"/>
  <c r="R54" i="6"/>
  <c r="R61" i="18" s="1"/>
  <c r="G54" i="6"/>
  <c r="G61" i="18" s="1"/>
  <c r="U53" i="6"/>
  <c r="U43" i="18" s="1"/>
  <c r="K53" i="6"/>
  <c r="K43" i="18" s="1"/>
  <c r="Y52" i="6"/>
  <c r="Y26" i="18" s="1"/>
  <c r="N52" i="6"/>
  <c r="N26" i="18" s="1"/>
  <c r="D52" i="6"/>
  <c r="G51" i="6"/>
  <c r="G10" i="18" s="1"/>
  <c r="E52" i="6"/>
  <c r="E26" i="18" s="1"/>
  <c r="J53" i="6"/>
  <c r="J43" i="18" s="1"/>
  <c r="K54" i="6"/>
  <c r="K61" i="18" s="1"/>
  <c r="U106" i="7"/>
  <c r="U56" i="18" s="1"/>
  <c r="T106" i="7"/>
  <c r="T56" i="18" s="1"/>
  <c r="L106" i="7"/>
  <c r="L56" i="18" s="1"/>
  <c r="D106" i="7"/>
  <c r="D56" i="18" s="1"/>
  <c r="U105" i="7"/>
  <c r="U38" i="18" s="1"/>
  <c r="M105" i="7"/>
  <c r="M38" i="18" s="1"/>
  <c r="E105" i="7"/>
  <c r="E38" i="18" s="1"/>
  <c r="V104" i="7"/>
  <c r="V21" i="18" s="1"/>
  <c r="N104" i="7"/>
  <c r="N21" i="18" s="1"/>
  <c r="F104" i="7"/>
  <c r="F21" i="18" s="1"/>
  <c r="W103" i="7"/>
  <c r="W5" i="18" s="1"/>
  <c r="O103" i="7"/>
  <c r="O5" i="18" s="1"/>
  <c r="G103" i="7"/>
  <c r="G5" i="18" s="1"/>
  <c r="Y106" i="7"/>
  <c r="Y56" i="18" s="1"/>
  <c r="Q106" i="7"/>
  <c r="Q56" i="18" s="1"/>
  <c r="I106" i="7"/>
  <c r="I56" i="18" s="1"/>
  <c r="R105" i="7"/>
  <c r="R38" i="18" s="1"/>
  <c r="J105" i="7"/>
  <c r="J38" i="18" s="1"/>
  <c r="B105" i="7"/>
  <c r="B38" i="18" s="1"/>
  <c r="S104" i="7"/>
  <c r="S21" i="18" s="1"/>
  <c r="K104" i="7"/>
  <c r="K21" i="18" s="1"/>
  <c r="C104" i="7"/>
  <c r="T103" i="7"/>
  <c r="T5" i="18" s="1"/>
  <c r="L103" i="7"/>
  <c r="L5" i="18" s="1"/>
  <c r="D103" i="7"/>
  <c r="D5" i="18" s="1"/>
  <c r="W106" i="7"/>
  <c r="W56" i="18" s="1"/>
  <c r="K106" i="7"/>
  <c r="K56" i="18" s="1"/>
  <c r="Y105" i="7"/>
  <c r="Y38" i="18" s="1"/>
  <c r="O105" i="7"/>
  <c r="O38" i="18" s="1"/>
  <c r="D105" i="7"/>
  <c r="D38" i="18" s="1"/>
  <c r="R104" i="7"/>
  <c r="R21" i="18" s="1"/>
  <c r="H104" i="7"/>
  <c r="H21" i="18" s="1"/>
  <c r="V103" i="7"/>
  <c r="V5" i="18" s="1"/>
  <c r="K103" i="7"/>
  <c r="K5" i="18" s="1"/>
  <c r="V106" i="7"/>
  <c r="V56" i="18" s="1"/>
  <c r="J106" i="7"/>
  <c r="J56" i="18" s="1"/>
  <c r="X105" i="7"/>
  <c r="X38" i="18" s="1"/>
  <c r="N105" i="7"/>
  <c r="N38" i="18" s="1"/>
  <c r="C105" i="7"/>
  <c r="Q104" i="7"/>
  <c r="Q21" i="18" s="1"/>
  <c r="G104" i="7"/>
  <c r="G21" i="18" s="1"/>
  <c r="U103" i="7"/>
  <c r="U5" i="18" s="1"/>
  <c r="J103" i="7"/>
  <c r="J5" i="18" s="1"/>
  <c r="S106" i="7"/>
  <c r="S56" i="18" s="1"/>
  <c r="H106" i="7"/>
  <c r="H56" i="18" s="1"/>
  <c r="W105" i="7"/>
  <c r="W38" i="18" s="1"/>
  <c r="L105" i="7"/>
  <c r="L38" i="18" s="1"/>
  <c r="P104" i="7"/>
  <c r="P21" i="18" s="1"/>
  <c r="E104" i="7"/>
  <c r="E21" i="18" s="1"/>
  <c r="S103" i="7"/>
  <c r="S5" i="18" s="1"/>
  <c r="I103" i="7"/>
  <c r="I5" i="18" s="1"/>
  <c r="P106" i="7"/>
  <c r="P56" i="18" s="1"/>
  <c r="F106" i="7"/>
  <c r="F56" i="18" s="1"/>
  <c r="T105" i="7"/>
  <c r="T38" i="18" s="1"/>
  <c r="I105" i="7"/>
  <c r="I38" i="18" s="1"/>
  <c r="X104" i="7"/>
  <c r="X21" i="18" s="1"/>
  <c r="M104" i="7"/>
  <c r="M21" i="18" s="1"/>
  <c r="B104" i="7"/>
  <c r="B21" i="18" s="1"/>
  <c r="Q103" i="7"/>
  <c r="Q5" i="18" s="1"/>
  <c r="F103" i="7"/>
  <c r="F5" i="18" s="1"/>
  <c r="N106" i="7"/>
  <c r="N56" i="18" s="1"/>
  <c r="C106" i="7"/>
  <c r="Q105" i="7"/>
  <c r="Q38" i="18" s="1"/>
  <c r="G105" i="7"/>
  <c r="G38" i="18" s="1"/>
  <c r="U104" i="7"/>
  <c r="U21" i="18" s="1"/>
  <c r="J104" i="7"/>
  <c r="J21" i="18" s="1"/>
  <c r="Y103" i="7"/>
  <c r="Y5" i="18" s="1"/>
  <c r="N103" i="7"/>
  <c r="N5" i="18" s="1"/>
  <c r="C103" i="7"/>
  <c r="P103" i="7"/>
  <c r="P5" i="18" s="1"/>
  <c r="T104" i="7"/>
  <c r="T21" i="18" s="1"/>
  <c r="V105" i="7"/>
  <c r="V38" i="18" s="1"/>
  <c r="C51" i="8"/>
  <c r="N50" i="8"/>
  <c r="N19" i="18" s="1"/>
  <c r="B49" i="8"/>
  <c r="B3" i="18" s="1"/>
  <c r="M50" i="8"/>
  <c r="M19" i="18" s="1"/>
  <c r="T51" i="8"/>
  <c r="T35" i="18" s="1"/>
  <c r="E58" i="9"/>
  <c r="E22" i="18" s="1"/>
  <c r="N59" i="9"/>
  <c r="N39" i="18" s="1"/>
  <c r="H151" i="9"/>
  <c r="Q146" i="10"/>
  <c r="Q20" i="18" s="1"/>
  <c r="I31" i="11"/>
  <c r="I24" i="18" s="1"/>
  <c r="U31" i="12"/>
  <c r="U62" i="18" s="1"/>
  <c r="E29" i="12"/>
  <c r="E27" i="18" s="1"/>
  <c r="V31" i="12"/>
  <c r="V62" i="18" s="1"/>
  <c r="F27" i="13"/>
  <c r="F63" i="18" s="1"/>
  <c r="I108" i="14"/>
  <c r="I12" i="18" s="1"/>
  <c r="U71" i="15"/>
  <c r="U65" i="18" s="1"/>
  <c r="Y103" i="16"/>
  <c r="Y66" i="18" s="1"/>
  <c r="M144" i="17"/>
  <c r="M15" i="18" s="1"/>
  <c r="W22" i="2"/>
  <c r="W34" i="18" s="1"/>
  <c r="I194" i="4"/>
  <c r="I18" i="18" s="1"/>
  <c r="R194" i="4"/>
  <c r="R18" i="18" s="1"/>
  <c r="W196" i="4"/>
  <c r="W54" i="18" s="1"/>
  <c r="W54" i="5"/>
  <c r="W23" i="18" s="1"/>
  <c r="H22" i="2"/>
  <c r="H34" i="18" s="1"/>
  <c r="D23" i="3"/>
  <c r="D42" i="18" s="1"/>
  <c r="J22" i="2"/>
  <c r="J34" i="18" s="1"/>
  <c r="I23" i="2"/>
  <c r="I52" i="18" s="1"/>
  <c r="Y23" i="2"/>
  <c r="Y52" i="18" s="1"/>
  <c r="C22" i="2"/>
  <c r="C34" i="18" s="1"/>
  <c r="K22" i="2"/>
  <c r="K34" i="18" s="1"/>
  <c r="S22" i="2"/>
  <c r="S34" i="18" s="1"/>
  <c r="B23" i="2"/>
  <c r="J23" i="2"/>
  <c r="J52" i="18" s="1"/>
  <c r="R23" i="2"/>
  <c r="R52" i="18" s="1"/>
  <c r="I21" i="3"/>
  <c r="I9" i="18" s="1"/>
  <c r="Q21" i="3"/>
  <c r="Q9" i="18" s="1"/>
  <c r="Y21" i="3"/>
  <c r="Y9" i="18" s="1"/>
  <c r="H22" i="3"/>
  <c r="H25" i="18" s="1"/>
  <c r="P22" i="3"/>
  <c r="P25" i="18" s="1"/>
  <c r="X22" i="3"/>
  <c r="X25" i="18" s="1"/>
  <c r="G23" i="3"/>
  <c r="G42" i="18" s="1"/>
  <c r="O23" i="3"/>
  <c r="O42" i="18" s="1"/>
  <c r="W23" i="3"/>
  <c r="W42" i="18" s="1"/>
  <c r="F24" i="3"/>
  <c r="F60" i="18" s="1"/>
  <c r="N24" i="3"/>
  <c r="N60" i="18" s="1"/>
  <c r="V24" i="3"/>
  <c r="V60" i="18" s="1"/>
  <c r="E193" i="4"/>
  <c r="E2" i="18" s="1"/>
  <c r="M193" i="4"/>
  <c r="M2" i="18" s="1"/>
  <c r="U193" i="4"/>
  <c r="U2" i="18" s="1"/>
  <c r="E194" i="4"/>
  <c r="E18" i="18" s="1"/>
  <c r="N194" i="4"/>
  <c r="N18" i="18" s="1"/>
  <c r="W194" i="4"/>
  <c r="W18" i="18" s="1"/>
  <c r="G195" i="4"/>
  <c r="G36" i="18" s="1"/>
  <c r="P195" i="4"/>
  <c r="P36" i="18" s="1"/>
  <c r="Y195" i="4"/>
  <c r="Y36" i="18" s="1"/>
  <c r="J196" i="4"/>
  <c r="J54" i="18" s="1"/>
  <c r="U208" i="5"/>
  <c r="M208" i="5"/>
  <c r="E208" i="5"/>
  <c r="T208" i="5"/>
  <c r="L208" i="5"/>
  <c r="D208" i="5"/>
  <c r="R208" i="5"/>
  <c r="J208" i="5"/>
  <c r="B208" i="5"/>
  <c r="B53" i="5"/>
  <c r="P53" i="5"/>
  <c r="P7" i="18" s="1"/>
  <c r="B54" i="5"/>
  <c r="P54" i="5"/>
  <c r="P23" i="18" s="1"/>
  <c r="C55" i="5"/>
  <c r="C40" i="18" s="1"/>
  <c r="P55" i="5"/>
  <c r="P40" i="18" s="1"/>
  <c r="E56" i="5"/>
  <c r="E58" i="18" s="1"/>
  <c r="P56" i="5"/>
  <c r="P58" i="18" s="1"/>
  <c r="H208" i="5"/>
  <c r="V208" i="5"/>
  <c r="B210" i="5"/>
  <c r="N210" i="5"/>
  <c r="I51" i="6"/>
  <c r="I10" i="18" s="1"/>
  <c r="H52" i="6"/>
  <c r="H26" i="18" s="1"/>
  <c r="L53" i="6"/>
  <c r="L43" i="18" s="1"/>
  <c r="Q54" i="6"/>
  <c r="Q61" i="18" s="1"/>
  <c r="R103" i="7"/>
  <c r="R5" i="18" s="1"/>
  <c r="W104" i="7"/>
  <c r="W21" i="18" s="1"/>
  <c r="B106" i="7"/>
  <c r="B56" i="18" s="1"/>
  <c r="F49" i="8"/>
  <c r="F3" i="18" s="1"/>
  <c r="P50" i="8"/>
  <c r="P19" i="18" s="1"/>
  <c r="B52" i="8"/>
  <c r="B53" i="18" s="1"/>
  <c r="J58" i="9"/>
  <c r="J22" i="18" s="1"/>
  <c r="L151" i="9"/>
  <c r="V146" i="10"/>
  <c r="V20" i="18" s="1"/>
  <c r="H29" i="12"/>
  <c r="H27" i="18" s="1"/>
  <c r="C28" i="18"/>
  <c r="N73" i="15"/>
  <c r="N29" i="18" s="1"/>
  <c r="M227" i="15"/>
  <c r="C72" i="15"/>
  <c r="K146" i="17"/>
  <c r="K49" i="18" s="1"/>
  <c r="O22" i="2"/>
  <c r="O34" i="18" s="1"/>
  <c r="C195" i="4"/>
  <c r="W55" i="5"/>
  <c r="W40" i="18" s="1"/>
  <c r="X52" i="6"/>
  <c r="X26" i="18" s="1"/>
  <c r="T30" i="12"/>
  <c r="T44" i="18" s="1"/>
  <c r="O23" i="2"/>
  <c r="O52" i="18" s="1"/>
  <c r="T23" i="3"/>
  <c r="T42" i="18" s="1"/>
  <c r="L22" i="2"/>
  <c r="L34" i="18" s="1"/>
  <c r="C23" i="2"/>
  <c r="C52" i="18" s="1"/>
  <c r="B21" i="3"/>
  <c r="I22" i="3"/>
  <c r="I25" i="18" s="1"/>
  <c r="H23" i="3"/>
  <c r="H42" i="18" s="1"/>
  <c r="G24" i="3"/>
  <c r="G60" i="18" s="1"/>
  <c r="Y196" i="4"/>
  <c r="Y54" i="18" s="1"/>
  <c r="Q196" i="4"/>
  <c r="Q54" i="18" s="1"/>
  <c r="I196" i="4"/>
  <c r="I54" i="18" s="1"/>
  <c r="R195" i="4"/>
  <c r="R36" i="18" s="1"/>
  <c r="J195" i="4"/>
  <c r="J36" i="18" s="1"/>
  <c r="B195" i="4"/>
  <c r="B36" i="18" s="1"/>
  <c r="S194" i="4"/>
  <c r="S18" i="18" s="1"/>
  <c r="K194" i="4"/>
  <c r="K18" i="18" s="1"/>
  <c r="C194" i="4"/>
  <c r="F193" i="4"/>
  <c r="F2" i="18" s="1"/>
  <c r="N193" i="4"/>
  <c r="N2" i="18" s="1"/>
  <c r="V193" i="4"/>
  <c r="V2" i="18" s="1"/>
  <c r="F194" i="4"/>
  <c r="F18" i="18" s="1"/>
  <c r="O194" i="4"/>
  <c r="O18" i="18" s="1"/>
  <c r="X194" i="4"/>
  <c r="X18" i="18" s="1"/>
  <c r="H195" i="4"/>
  <c r="H36" i="18" s="1"/>
  <c r="Q195" i="4"/>
  <c r="Q36" i="18" s="1"/>
  <c r="B196" i="4"/>
  <c r="B54" i="18" s="1"/>
  <c r="K196" i="4"/>
  <c r="K54" i="18" s="1"/>
  <c r="T196" i="4"/>
  <c r="T54" i="18" s="1"/>
  <c r="C53" i="5"/>
  <c r="C7" i="18" s="1"/>
  <c r="Q53" i="5"/>
  <c r="Q7" i="18" s="1"/>
  <c r="D54" i="5"/>
  <c r="D23" i="18" s="1"/>
  <c r="Q54" i="5"/>
  <c r="Q23" i="18" s="1"/>
  <c r="F55" i="5"/>
  <c r="F40" i="18" s="1"/>
  <c r="Q55" i="5"/>
  <c r="Q40" i="18" s="1"/>
  <c r="F56" i="5"/>
  <c r="F58" i="18" s="1"/>
  <c r="R56" i="5"/>
  <c r="R58" i="18" s="1"/>
  <c r="I208" i="5"/>
  <c r="C210" i="5"/>
  <c r="M52" i="6"/>
  <c r="M26" i="18" s="1"/>
  <c r="O53" i="6"/>
  <c r="O43" i="18" s="1"/>
  <c r="G147" i="10"/>
  <c r="G37" i="18" s="1"/>
  <c r="W29" i="12"/>
  <c r="W27" i="18" s="1"/>
  <c r="D26" i="13"/>
  <c r="D45" i="18" s="1"/>
  <c r="I27" i="13"/>
  <c r="I63" i="18" s="1"/>
  <c r="R26" i="13"/>
  <c r="R45" i="18" s="1"/>
  <c r="U27" i="13"/>
  <c r="U63" i="18" s="1"/>
  <c r="E27" i="13"/>
  <c r="E63" i="18" s="1"/>
  <c r="J26" i="13"/>
  <c r="J45" i="18" s="1"/>
  <c r="V27" i="13"/>
  <c r="V63" i="18" s="1"/>
  <c r="I109" i="14"/>
  <c r="I28" i="18" s="1"/>
  <c r="B147" i="17"/>
  <c r="B67" i="18" s="1"/>
  <c r="F23" i="2"/>
  <c r="F52" i="18" s="1"/>
  <c r="Q193" i="4"/>
  <c r="Q2" i="18" s="1"/>
  <c r="L195" i="4"/>
  <c r="L36" i="18" s="1"/>
  <c r="I53" i="5"/>
  <c r="I7" i="18" s="1"/>
  <c r="J56" i="5"/>
  <c r="J58" i="18" s="1"/>
  <c r="J73" i="15"/>
  <c r="J29" i="18" s="1"/>
  <c r="I72" i="15"/>
  <c r="I13" i="18" s="1"/>
  <c r="H71" i="15"/>
  <c r="H65" i="18" s="1"/>
  <c r="G70" i="15"/>
  <c r="G47" i="18" s="1"/>
  <c r="B73" i="15"/>
  <c r="B29" i="18" s="1"/>
  <c r="Y70" i="15"/>
  <c r="Y47" i="18" s="1"/>
  <c r="G23" i="2"/>
  <c r="G52" i="18" s="1"/>
  <c r="V21" i="3"/>
  <c r="V9" i="18" s="1"/>
  <c r="L23" i="3"/>
  <c r="L42" i="18" s="1"/>
  <c r="T22" i="2"/>
  <c r="T34" i="18" s="1"/>
  <c r="S23" i="2"/>
  <c r="S52" i="18" s="1"/>
  <c r="R21" i="3"/>
  <c r="R9" i="18" s="1"/>
  <c r="Q22" i="3"/>
  <c r="Q25" i="18" s="1"/>
  <c r="P23" i="3"/>
  <c r="P42" i="18" s="1"/>
  <c r="O24" i="3"/>
  <c r="O60" i="18" s="1"/>
  <c r="E22" i="2"/>
  <c r="E34" i="18" s="1"/>
  <c r="M22" i="2"/>
  <c r="M34" i="18" s="1"/>
  <c r="U22" i="2"/>
  <c r="U34" i="18" s="1"/>
  <c r="D23" i="2"/>
  <c r="D52" i="18" s="1"/>
  <c r="L23" i="2"/>
  <c r="L52" i="18" s="1"/>
  <c r="T23" i="2"/>
  <c r="T52" i="18" s="1"/>
  <c r="C21" i="3"/>
  <c r="C9" i="18" s="1"/>
  <c r="K21" i="3"/>
  <c r="K9" i="18" s="1"/>
  <c r="S21" i="3"/>
  <c r="S9" i="18" s="1"/>
  <c r="B22" i="3"/>
  <c r="J22" i="3"/>
  <c r="J25" i="18" s="1"/>
  <c r="R22" i="3"/>
  <c r="R25" i="18" s="1"/>
  <c r="I23" i="3"/>
  <c r="I42" i="18" s="1"/>
  <c r="Q23" i="3"/>
  <c r="Q42" i="18" s="1"/>
  <c r="Y23" i="3"/>
  <c r="Y42" i="18" s="1"/>
  <c r="H24" i="3"/>
  <c r="H60" i="18" s="1"/>
  <c r="P24" i="3"/>
  <c r="P60" i="18" s="1"/>
  <c r="X24" i="3"/>
  <c r="X60" i="18" s="1"/>
  <c r="G193" i="4"/>
  <c r="G2" i="18" s="1"/>
  <c r="O193" i="4"/>
  <c r="O2" i="18" s="1"/>
  <c r="W193" i="4"/>
  <c r="W2" i="18" s="1"/>
  <c r="G194" i="4"/>
  <c r="G18" i="18" s="1"/>
  <c r="P194" i="4"/>
  <c r="P18" i="18" s="1"/>
  <c r="Y194" i="4"/>
  <c r="Y18" i="18" s="1"/>
  <c r="I195" i="4"/>
  <c r="I36" i="18" s="1"/>
  <c r="S195" i="4"/>
  <c r="S36" i="18" s="1"/>
  <c r="C196" i="4"/>
  <c r="L196" i="4"/>
  <c r="L54" i="18" s="1"/>
  <c r="U196" i="4"/>
  <c r="U54" i="18" s="1"/>
  <c r="E53" i="5"/>
  <c r="E7" i="18" s="1"/>
  <c r="R53" i="5"/>
  <c r="R7" i="18" s="1"/>
  <c r="G54" i="5"/>
  <c r="G23" i="18" s="1"/>
  <c r="R54" i="5"/>
  <c r="R23" i="18" s="1"/>
  <c r="G55" i="5"/>
  <c r="G40" i="18" s="1"/>
  <c r="S55" i="5"/>
  <c r="S40" i="18" s="1"/>
  <c r="G56" i="5"/>
  <c r="G58" i="18" s="1"/>
  <c r="K208" i="5"/>
  <c r="D210" i="5"/>
  <c r="S210" i="5"/>
  <c r="Q51" i="6"/>
  <c r="Q10" i="18" s="1"/>
  <c r="P52" i="6"/>
  <c r="P26" i="18" s="1"/>
  <c r="T53" i="6"/>
  <c r="T43" i="18" s="1"/>
  <c r="V54" i="6"/>
  <c r="V61" i="18" s="1"/>
  <c r="F105" i="7"/>
  <c r="F38" i="18" s="1"/>
  <c r="G106" i="7"/>
  <c r="G56" i="18" s="1"/>
  <c r="L52" i="8"/>
  <c r="L53" i="18" s="1"/>
  <c r="O49" i="8"/>
  <c r="O3" i="18" s="1"/>
  <c r="Y50" i="8"/>
  <c r="Y19" i="18" s="1"/>
  <c r="G52" i="8"/>
  <c r="G53" i="18" s="1"/>
  <c r="R60" i="9"/>
  <c r="R57" i="18" s="1"/>
  <c r="J60" i="9"/>
  <c r="J57" i="18" s="1"/>
  <c r="B60" i="9"/>
  <c r="B57" i="18" s="1"/>
  <c r="S59" i="9"/>
  <c r="S39" i="18" s="1"/>
  <c r="K59" i="9"/>
  <c r="K39" i="18" s="1"/>
  <c r="C59" i="9"/>
  <c r="T58" i="9"/>
  <c r="T22" i="18" s="1"/>
  <c r="L58" i="9"/>
  <c r="L22" i="18" s="1"/>
  <c r="D58" i="9"/>
  <c r="D22" i="18" s="1"/>
  <c r="U57" i="9"/>
  <c r="U6" i="18" s="1"/>
  <c r="M57" i="9"/>
  <c r="M6" i="18" s="1"/>
  <c r="E57" i="9"/>
  <c r="E6" i="18" s="1"/>
  <c r="Y60" i="9"/>
  <c r="Y57" i="18" s="1"/>
  <c r="Q60" i="9"/>
  <c r="Q57" i="18" s="1"/>
  <c r="I60" i="9"/>
  <c r="I57" i="18" s="1"/>
  <c r="R59" i="9"/>
  <c r="R39" i="18" s="1"/>
  <c r="J59" i="9"/>
  <c r="J39" i="18" s="1"/>
  <c r="B59" i="9"/>
  <c r="B39" i="18" s="1"/>
  <c r="S58" i="9"/>
  <c r="S22" i="18" s="1"/>
  <c r="K58" i="9"/>
  <c r="K22" i="18" s="1"/>
  <c r="C58" i="9"/>
  <c r="T57" i="9"/>
  <c r="T6" i="18" s="1"/>
  <c r="L57" i="9"/>
  <c r="L6" i="18" s="1"/>
  <c r="D57" i="9"/>
  <c r="D6" i="18" s="1"/>
  <c r="V60" i="9"/>
  <c r="V57" i="18" s="1"/>
  <c r="N60" i="9"/>
  <c r="N57" i="18" s="1"/>
  <c r="F60" i="9"/>
  <c r="F57" i="18" s="1"/>
  <c r="W59" i="9"/>
  <c r="W39" i="18" s="1"/>
  <c r="O59" i="9"/>
  <c r="O39" i="18" s="1"/>
  <c r="G59" i="9"/>
  <c r="G39" i="18" s="1"/>
  <c r="X58" i="9"/>
  <c r="X22" i="18" s="1"/>
  <c r="P58" i="9"/>
  <c r="P22" i="18" s="1"/>
  <c r="H58" i="9"/>
  <c r="H22" i="18" s="1"/>
  <c r="Y57" i="9"/>
  <c r="Y6" i="18" s="1"/>
  <c r="Q57" i="9"/>
  <c r="Q6" i="18" s="1"/>
  <c r="I57" i="9"/>
  <c r="I6" i="18" s="1"/>
  <c r="W60" i="9"/>
  <c r="W57" i="18" s="1"/>
  <c r="K60" i="9"/>
  <c r="K57" i="18" s="1"/>
  <c r="V59" i="9"/>
  <c r="V39" i="18" s="1"/>
  <c r="I59" i="9"/>
  <c r="I39" i="18" s="1"/>
  <c r="V58" i="9"/>
  <c r="V22" i="18" s="1"/>
  <c r="I58" i="9"/>
  <c r="I22" i="18" s="1"/>
  <c r="V57" i="9"/>
  <c r="V6" i="18" s="1"/>
  <c r="H57" i="9"/>
  <c r="H6" i="18" s="1"/>
  <c r="U60" i="9"/>
  <c r="U57" i="18" s="1"/>
  <c r="H60" i="9"/>
  <c r="H57" i="18" s="1"/>
  <c r="U59" i="9"/>
  <c r="U39" i="18" s="1"/>
  <c r="H59" i="9"/>
  <c r="H39" i="18" s="1"/>
  <c r="U58" i="9"/>
  <c r="U22" i="18" s="1"/>
  <c r="G58" i="9"/>
  <c r="G22" i="18" s="1"/>
  <c r="S57" i="9"/>
  <c r="S6" i="18" s="1"/>
  <c r="G57" i="9"/>
  <c r="G6" i="18" s="1"/>
  <c r="T60" i="9"/>
  <c r="T57" i="18" s="1"/>
  <c r="G60" i="9"/>
  <c r="G57" i="18" s="1"/>
  <c r="T59" i="9"/>
  <c r="T39" i="18" s="1"/>
  <c r="F59" i="9"/>
  <c r="F39" i="18" s="1"/>
  <c r="R58" i="9"/>
  <c r="R22" i="18" s="1"/>
  <c r="F58" i="9"/>
  <c r="F22" i="18" s="1"/>
  <c r="R57" i="9"/>
  <c r="R6" i="18" s="1"/>
  <c r="F57" i="9"/>
  <c r="F6" i="18" s="1"/>
  <c r="P60" i="9"/>
  <c r="P57" i="18" s="1"/>
  <c r="D60" i="9"/>
  <c r="D57" i="18" s="1"/>
  <c r="P59" i="9"/>
  <c r="P39" i="18" s="1"/>
  <c r="D59" i="9"/>
  <c r="D39" i="18" s="1"/>
  <c r="O58" i="9"/>
  <c r="O22" i="18" s="1"/>
  <c r="B58" i="9"/>
  <c r="B22" i="18" s="1"/>
  <c r="O57" i="9"/>
  <c r="O6" i="18" s="1"/>
  <c r="B57" i="9"/>
  <c r="B6" i="18" s="1"/>
  <c r="M60" i="9"/>
  <c r="M57" i="18" s="1"/>
  <c r="Y59" i="9"/>
  <c r="Y39" i="18" s="1"/>
  <c r="M59" i="9"/>
  <c r="M39" i="18" s="1"/>
  <c r="Y58" i="9"/>
  <c r="Y22" i="18" s="1"/>
  <c r="M58" i="9"/>
  <c r="M22" i="18" s="1"/>
  <c r="X57" i="9"/>
  <c r="X6" i="18" s="1"/>
  <c r="K57" i="9"/>
  <c r="K6" i="18" s="1"/>
  <c r="J57" i="9"/>
  <c r="J6" i="18" s="1"/>
  <c r="Q58" i="9"/>
  <c r="Q22" i="18" s="1"/>
  <c r="C60" i="9"/>
  <c r="E145" i="10"/>
  <c r="E4" i="18" s="1"/>
  <c r="J147" i="10"/>
  <c r="J37" i="18" s="1"/>
  <c r="Y29" i="12"/>
  <c r="Y27" i="18" s="1"/>
  <c r="D110" i="14"/>
  <c r="D46" i="18" s="1"/>
  <c r="Q225" i="15"/>
  <c r="C73" i="15"/>
  <c r="U227" i="15"/>
  <c r="Q187" i="16"/>
  <c r="H103" i="16"/>
  <c r="H66" i="18" s="1"/>
  <c r="E189" i="16"/>
  <c r="E101" i="16"/>
  <c r="E30" i="18" s="1"/>
  <c r="O225" i="15"/>
  <c r="C225" i="15"/>
  <c r="U225" i="15"/>
  <c r="I225" i="15"/>
  <c r="E225" i="15"/>
  <c r="T225" i="15"/>
  <c r="S225" i="15"/>
  <c r="L225" i="15"/>
  <c r="X22" i="2"/>
  <c r="X34" i="18" s="1"/>
  <c r="N21" i="3"/>
  <c r="N9" i="18" s="1"/>
  <c r="U22" i="3"/>
  <c r="U25" i="18" s="1"/>
  <c r="J21" i="3"/>
  <c r="J9" i="18" s="1"/>
  <c r="Y22" i="3"/>
  <c r="Y25" i="18" s="1"/>
  <c r="X23" i="3"/>
  <c r="X42" i="18" s="1"/>
  <c r="W24" i="3"/>
  <c r="W60" i="18" s="1"/>
  <c r="F22" i="2"/>
  <c r="F34" i="18" s="1"/>
  <c r="N22" i="2"/>
  <c r="N34" i="18" s="1"/>
  <c r="V22" i="2"/>
  <c r="V34" i="18" s="1"/>
  <c r="E23" i="2"/>
  <c r="E52" i="18" s="1"/>
  <c r="M23" i="2"/>
  <c r="M52" i="18" s="1"/>
  <c r="D21" i="3"/>
  <c r="D9" i="18" s="1"/>
  <c r="L21" i="3"/>
  <c r="L9" i="18" s="1"/>
  <c r="T21" i="3"/>
  <c r="T9" i="18" s="1"/>
  <c r="C22" i="3"/>
  <c r="C25" i="18" s="1"/>
  <c r="K22" i="3"/>
  <c r="K25" i="18" s="1"/>
  <c r="S22" i="3"/>
  <c r="S25" i="18" s="1"/>
  <c r="B23" i="3"/>
  <c r="J23" i="3"/>
  <c r="J42" i="18" s="1"/>
  <c r="R23" i="3"/>
  <c r="R42" i="18" s="1"/>
  <c r="I24" i="3"/>
  <c r="I60" i="18" s="1"/>
  <c r="Q24" i="3"/>
  <c r="Q60" i="18" s="1"/>
  <c r="H193" i="4"/>
  <c r="H2" i="18" s="1"/>
  <c r="P193" i="4"/>
  <c r="P2" i="18" s="1"/>
  <c r="X193" i="4"/>
  <c r="X2" i="18" s="1"/>
  <c r="H194" i="4"/>
  <c r="H18" i="18" s="1"/>
  <c r="Q194" i="4"/>
  <c r="Q18" i="18" s="1"/>
  <c r="K195" i="4"/>
  <c r="K36" i="18" s="1"/>
  <c r="T195" i="4"/>
  <c r="T36" i="18" s="1"/>
  <c r="D196" i="4"/>
  <c r="D54" i="18" s="1"/>
  <c r="M196" i="4"/>
  <c r="M54" i="18" s="1"/>
  <c r="V196" i="4"/>
  <c r="V54" i="18" s="1"/>
  <c r="T56" i="5"/>
  <c r="T58" i="18" s="1"/>
  <c r="L56" i="5"/>
  <c r="L58" i="18" s="1"/>
  <c r="D56" i="5"/>
  <c r="D58" i="18" s="1"/>
  <c r="U55" i="5"/>
  <c r="U40" i="18" s="1"/>
  <c r="M55" i="5"/>
  <c r="M40" i="18" s="1"/>
  <c r="E55" i="5"/>
  <c r="E40" i="18" s="1"/>
  <c r="V54" i="5"/>
  <c r="V23" i="18" s="1"/>
  <c r="N54" i="5"/>
  <c r="N23" i="18" s="1"/>
  <c r="F54" i="5"/>
  <c r="F23" i="18" s="1"/>
  <c r="W53" i="5"/>
  <c r="W7" i="18" s="1"/>
  <c r="O53" i="5"/>
  <c r="O7" i="18" s="1"/>
  <c r="G53" i="5"/>
  <c r="G7" i="18" s="1"/>
  <c r="S56" i="5"/>
  <c r="S58" i="18" s="1"/>
  <c r="K56" i="5"/>
  <c r="K58" i="18" s="1"/>
  <c r="C56" i="5"/>
  <c r="C58" i="18" s="1"/>
  <c r="T55" i="5"/>
  <c r="T40" i="18" s="1"/>
  <c r="L55" i="5"/>
  <c r="L40" i="18" s="1"/>
  <c r="D55" i="5"/>
  <c r="D40" i="18" s="1"/>
  <c r="U54" i="5"/>
  <c r="U23" i="18" s="1"/>
  <c r="M54" i="5"/>
  <c r="M23" i="18" s="1"/>
  <c r="E54" i="5"/>
  <c r="E23" i="18" s="1"/>
  <c r="V53" i="5"/>
  <c r="V7" i="18" s="1"/>
  <c r="N53" i="5"/>
  <c r="N7" i="18" s="1"/>
  <c r="F53" i="5"/>
  <c r="F7" i="18" s="1"/>
  <c r="Y56" i="5"/>
  <c r="Y58" i="18" s="1"/>
  <c r="Q56" i="5"/>
  <c r="Q58" i="18" s="1"/>
  <c r="I56" i="5"/>
  <c r="I58" i="18" s="1"/>
  <c r="R55" i="5"/>
  <c r="R40" i="18" s="1"/>
  <c r="J55" i="5"/>
  <c r="J40" i="18" s="1"/>
  <c r="B55" i="5"/>
  <c r="S54" i="5"/>
  <c r="S23" i="18" s="1"/>
  <c r="K54" i="5"/>
  <c r="K23" i="18" s="1"/>
  <c r="C54" i="5"/>
  <c r="C23" i="18" s="1"/>
  <c r="T53" i="5"/>
  <c r="T7" i="18" s="1"/>
  <c r="L53" i="5"/>
  <c r="L7" i="18" s="1"/>
  <c r="D53" i="5"/>
  <c r="D7" i="18" s="1"/>
  <c r="H53" i="5"/>
  <c r="H7" i="18" s="1"/>
  <c r="S53" i="5"/>
  <c r="S7" i="18" s="1"/>
  <c r="H54" i="5"/>
  <c r="H23" i="18" s="1"/>
  <c r="T54" i="5"/>
  <c r="T23" i="18" s="1"/>
  <c r="H55" i="5"/>
  <c r="H40" i="18" s="1"/>
  <c r="V55" i="5"/>
  <c r="V40" i="18" s="1"/>
  <c r="H56" i="5"/>
  <c r="H58" i="18" s="1"/>
  <c r="V56" i="5"/>
  <c r="V58" i="18" s="1"/>
  <c r="N208" i="5"/>
  <c r="E210" i="5"/>
  <c r="U210" i="5"/>
  <c r="R51" i="6"/>
  <c r="R10" i="18" s="1"/>
  <c r="S52" i="6"/>
  <c r="S26" i="18" s="1"/>
  <c r="W53" i="6"/>
  <c r="W43" i="18" s="1"/>
  <c r="B103" i="7"/>
  <c r="B5" i="18" s="1"/>
  <c r="D104" i="7"/>
  <c r="D21" i="18" s="1"/>
  <c r="H105" i="7"/>
  <c r="H38" i="18" s="1"/>
  <c r="M106" i="7"/>
  <c r="M56" i="18" s="1"/>
  <c r="R49" i="8"/>
  <c r="R3" i="18" s="1"/>
  <c r="D51" i="8"/>
  <c r="D35" i="18" s="1"/>
  <c r="N52" i="8"/>
  <c r="N53" i="18" s="1"/>
  <c r="N57" i="9"/>
  <c r="N6" i="18" s="1"/>
  <c r="W58" i="9"/>
  <c r="W22" i="18" s="1"/>
  <c r="E60" i="9"/>
  <c r="E57" i="18" s="1"/>
  <c r="N145" i="10"/>
  <c r="N4" i="18" s="1"/>
  <c r="W147" i="10"/>
  <c r="W37" i="18" s="1"/>
  <c r="T33" i="11"/>
  <c r="T59" i="18" s="1"/>
  <c r="L33" i="11"/>
  <c r="L59" i="18" s="1"/>
  <c r="D33" i="11"/>
  <c r="D59" i="18" s="1"/>
  <c r="U32" i="11"/>
  <c r="U41" i="18" s="1"/>
  <c r="M32" i="11"/>
  <c r="M41" i="18" s="1"/>
  <c r="E32" i="11"/>
  <c r="E41" i="18" s="1"/>
  <c r="V31" i="11"/>
  <c r="V24" i="18" s="1"/>
  <c r="N31" i="11"/>
  <c r="N24" i="18" s="1"/>
  <c r="F31" i="11"/>
  <c r="F24" i="18" s="1"/>
  <c r="W30" i="11"/>
  <c r="W8" i="18" s="1"/>
  <c r="O30" i="11"/>
  <c r="O8" i="18" s="1"/>
  <c r="G30" i="11"/>
  <c r="G8" i="18" s="1"/>
  <c r="R33" i="11"/>
  <c r="R59" i="18" s="1"/>
  <c r="J33" i="11"/>
  <c r="J59" i="18" s="1"/>
  <c r="B33" i="11"/>
  <c r="B59" i="18" s="1"/>
  <c r="S32" i="11"/>
  <c r="S41" i="18" s="1"/>
  <c r="K32" i="11"/>
  <c r="K41" i="18" s="1"/>
  <c r="C32" i="11"/>
  <c r="T31" i="11"/>
  <c r="T24" i="18" s="1"/>
  <c r="L31" i="11"/>
  <c r="L24" i="18" s="1"/>
  <c r="D31" i="11"/>
  <c r="D24" i="18" s="1"/>
  <c r="U30" i="11"/>
  <c r="U8" i="18" s="1"/>
  <c r="M30" i="11"/>
  <c r="M8" i="18" s="1"/>
  <c r="E30" i="11"/>
  <c r="E8" i="18" s="1"/>
  <c r="U33" i="11"/>
  <c r="U59" i="18" s="1"/>
  <c r="I33" i="11"/>
  <c r="I59" i="18" s="1"/>
  <c r="X32" i="11"/>
  <c r="X41" i="18" s="1"/>
  <c r="N32" i="11"/>
  <c r="N41" i="18" s="1"/>
  <c r="B32" i="11"/>
  <c r="B41" i="18" s="1"/>
  <c r="Q31" i="11"/>
  <c r="Q24" i="18" s="1"/>
  <c r="G31" i="11"/>
  <c r="G24" i="18" s="1"/>
  <c r="T30" i="11"/>
  <c r="T8" i="18" s="1"/>
  <c r="J30" i="11"/>
  <c r="J8" i="18" s="1"/>
  <c r="S33" i="11"/>
  <c r="S59" i="18" s="1"/>
  <c r="H33" i="11"/>
  <c r="H59" i="18" s="1"/>
  <c r="W32" i="11"/>
  <c r="W41" i="18" s="1"/>
  <c r="L32" i="11"/>
  <c r="L41" i="18" s="1"/>
  <c r="P31" i="11"/>
  <c r="P24" i="18" s="1"/>
  <c r="E31" i="11"/>
  <c r="E24" i="18" s="1"/>
  <c r="S30" i="11"/>
  <c r="S8" i="18" s="1"/>
  <c r="I30" i="11"/>
  <c r="I8" i="18" s="1"/>
  <c r="Y33" i="11"/>
  <c r="Y59" i="18" s="1"/>
  <c r="O33" i="11"/>
  <c r="O59" i="18" s="1"/>
  <c r="E33" i="11"/>
  <c r="E59" i="18" s="1"/>
  <c r="R32" i="11"/>
  <c r="R41" i="18" s="1"/>
  <c r="H32" i="11"/>
  <c r="H41" i="18" s="1"/>
  <c r="W31" i="11"/>
  <c r="W24" i="18" s="1"/>
  <c r="K31" i="11"/>
  <c r="K24" i="18" s="1"/>
  <c r="P30" i="11"/>
  <c r="P8" i="18" s="1"/>
  <c r="D30" i="11"/>
  <c r="D8" i="18" s="1"/>
  <c r="V33" i="11"/>
  <c r="V59" i="18" s="1"/>
  <c r="C33" i="11"/>
  <c r="J32" i="11"/>
  <c r="J41" i="18" s="1"/>
  <c r="S31" i="11"/>
  <c r="S24" i="18" s="1"/>
  <c r="B31" i="11"/>
  <c r="B24" i="18" s="1"/>
  <c r="K30" i="11"/>
  <c r="K8" i="18" s="1"/>
  <c r="Q33" i="11"/>
  <c r="Q59" i="18" s="1"/>
  <c r="I32" i="11"/>
  <c r="I41" i="18" s="1"/>
  <c r="R31" i="11"/>
  <c r="R24" i="18" s="1"/>
  <c r="Y30" i="11"/>
  <c r="Y8" i="18" s="1"/>
  <c r="H30" i="11"/>
  <c r="H8" i="18" s="1"/>
  <c r="P33" i="11"/>
  <c r="P59" i="18" s="1"/>
  <c r="Y32" i="11"/>
  <c r="Y41" i="18" s="1"/>
  <c r="G32" i="11"/>
  <c r="G41" i="18" s="1"/>
  <c r="O31" i="11"/>
  <c r="O24" i="18" s="1"/>
  <c r="X30" i="11"/>
  <c r="X8" i="18" s="1"/>
  <c r="F30" i="11"/>
  <c r="F8" i="18" s="1"/>
  <c r="N33" i="11"/>
  <c r="N59" i="18" s="1"/>
  <c r="V32" i="11"/>
  <c r="V41" i="18" s="1"/>
  <c r="F32" i="11"/>
  <c r="F41" i="18" s="1"/>
  <c r="M31" i="11"/>
  <c r="M24" i="18" s="1"/>
  <c r="V30" i="11"/>
  <c r="V8" i="18" s="1"/>
  <c r="C30" i="11"/>
  <c r="M33" i="11"/>
  <c r="M59" i="18" s="1"/>
  <c r="T32" i="11"/>
  <c r="T41" i="18" s="1"/>
  <c r="D32" i="11"/>
  <c r="D41" i="18" s="1"/>
  <c r="J31" i="11"/>
  <c r="J24" i="18" s="1"/>
  <c r="R30" i="11"/>
  <c r="R8" i="18" s="1"/>
  <c r="B30" i="11"/>
  <c r="B8" i="18" s="1"/>
  <c r="X33" i="11"/>
  <c r="X59" i="18" s="1"/>
  <c r="G33" i="11"/>
  <c r="G59" i="18" s="1"/>
  <c r="P32" i="11"/>
  <c r="P41" i="18" s="1"/>
  <c r="X31" i="11"/>
  <c r="X24" i="18" s="1"/>
  <c r="H31" i="11"/>
  <c r="H24" i="18" s="1"/>
  <c r="N30" i="11"/>
  <c r="N8" i="18" s="1"/>
  <c r="Q187" i="11"/>
  <c r="I187" i="11"/>
  <c r="X187" i="11"/>
  <c r="O187" i="11"/>
  <c r="G187" i="11"/>
  <c r="U187" i="11"/>
  <c r="K187" i="11"/>
  <c r="T187" i="11"/>
  <c r="J187" i="11"/>
  <c r="P187" i="11"/>
  <c r="E187" i="11"/>
  <c r="N187" i="11"/>
  <c r="M187" i="11"/>
  <c r="L187" i="11"/>
  <c r="H187" i="11"/>
  <c r="F187" i="11"/>
  <c r="S187" i="11"/>
  <c r="C187" i="11"/>
  <c r="Q32" i="11"/>
  <c r="Q41" i="18" s="1"/>
  <c r="N30" i="12"/>
  <c r="N44" i="18" s="1"/>
  <c r="J110" i="14"/>
  <c r="J46" i="18" s="1"/>
  <c r="V73" i="15"/>
  <c r="V29" i="18" s="1"/>
  <c r="M225" i="15"/>
  <c r="O51" i="8"/>
  <c r="O35" i="18" s="1"/>
  <c r="C52" i="8"/>
  <c r="O52" i="8"/>
  <c r="O53" i="18" s="1"/>
  <c r="S151" i="9"/>
  <c r="K151" i="9"/>
  <c r="C151" i="9"/>
  <c r="R151" i="9"/>
  <c r="J151" i="9"/>
  <c r="B151" i="9"/>
  <c r="X151" i="9"/>
  <c r="O151" i="9"/>
  <c r="G151" i="9"/>
  <c r="F151" i="9"/>
  <c r="T151" i="9"/>
  <c r="F185" i="11"/>
  <c r="X185" i="11"/>
  <c r="O265" i="14"/>
  <c r="V227" i="15"/>
  <c r="J187" i="16"/>
  <c r="E49" i="8"/>
  <c r="E3" i="18" s="1"/>
  <c r="Q49" i="8"/>
  <c r="Q3" i="18" s="1"/>
  <c r="E50" i="8"/>
  <c r="E19" i="18" s="1"/>
  <c r="Q50" i="8"/>
  <c r="Q19" i="18" s="1"/>
  <c r="E51" i="8"/>
  <c r="E35" i="18" s="1"/>
  <c r="S51" i="8"/>
  <c r="S35" i="18" s="1"/>
  <c r="F52" i="8"/>
  <c r="F53" i="18" s="1"/>
  <c r="S52" i="8"/>
  <c r="S53" i="18" s="1"/>
  <c r="I151" i="9"/>
  <c r="V151" i="9"/>
  <c r="F145" i="10"/>
  <c r="F4" i="18" s="1"/>
  <c r="T145" i="10"/>
  <c r="T4" i="18" s="1"/>
  <c r="H146" i="10"/>
  <c r="H20" i="18" s="1"/>
  <c r="W146" i="10"/>
  <c r="W20" i="18" s="1"/>
  <c r="K147" i="10"/>
  <c r="K37" i="18" s="1"/>
  <c r="D148" i="10"/>
  <c r="D55" i="18" s="1"/>
  <c r="J185" i="11"/>
  <c r="R28" i="12"/>
  <c r="R11" i="18" s="1"/>
  <c r="M29" i="12"/>
  <c r="M27" i="18" s="1"/>
  <c r="D30" i="12"/>
  <c r="U30" i="12"/>
  <c r="U44" i="18" s="1"/>
  <c r="L31" i="12"/>
  <c r="L62" i="18" s="1"/>
  <c r="O26" i="13"/>
  <c r="O45" i="18" s="1"/>
  <c r="G27" i="13"/>
  <c r="G63" i="18" s="1"/>
  <c r="Q267" i="14"/>
  <c r="V265" i="14"/>
  <c r="F70" i="15"/>
  <c r="F47" i="18" s="1"/>
  <c r="F71" i="15"/>
  <c r="F65" i="18" s="1"/>
  <c r="G72" i="15"/>
  <c r="G13" i="18" s="1"/>
  <c r="H73" i="15"/>
  <c r="H29" i="18" s="1"/>
  <c r="G227" i="15"/>
  <c r="F100" i="16"/>
  <c r="F14" i="18" s="1"/>
  <c r="G101" i="16"/>
  <c r="G30" i="18" s="1"/>
  <c r="H102" i="16"/>
  <c r="H48" i="18" s="1"/>
  <c r="N187" i="16"/>
  <c r="W103" i="16"/>
  <c r="W66" i="18" s="1"/>
  <c r="I103" i="16"/>
  <c r="I66" i="18" s="1"/>
  <c r="V102" i="16"/>
  <c r="V48" i="18" s="1"/>
  <c r="I102" i="16"/>
  <c r="I48" i="18" s="1"/>
  <c r="U101" i="16"/>
  <c r="U30" i="18" s="1"/>
  <c r="I101" i="16"/>
  <c r="I30" i="18" s="1"/>
  <c r="T100" i="16"/>
  <c r="T14" i="18" s="1"/>
  <c r="H100" i="16"/>
  <c r="H14" i="18" s="1"/>
  <c r="S189" i="16"/>
  <c r="K189" i="16"/>
  <c r="C189" i="16"/>
  <c r="Q189" i="16"/>
  <c r="I189" i="16"/>
  <c r="X189" i="16"/>
  <c r="O189" i="16"/>
  <c r="G189" i="16"/>
  <c r="P189" i="16"/>
  <c r="D189" i="16"/>
  <c r="N189" i="16"/>
  <c r="B189" i="16"/>
  <c r="V189" i="16"/>
  <c r="J189" i="16"/>
  <c r="U189" i="16"/>
  <c r="H189" i="16"/>
  <c r="K100" i="16"/>
  <c r="K14" i="18" s="1"/>
  <c r="K101" i="16"/>
  <c r="K30" i="18" s="1"/>
  <c r="L102" i="16"/>
  <c r="L48" i="18" s="1"/>
  <c r="M103" i="16"/>
  <c r="M66" i="18" s="1"/>
  <c r="R187" i="16"/>
  <c r="F189" i="16"/>
  <c r="G49" i="8"/>
  <c r="G3" i="18" s="1"/>
  <c r="U49" i="8"/>
  <c r="U3" i="18" s="1"/>
  <c r="H50" i="8"/>
  <c r="H19" i="18" s="1"/>
  <c r="U50" i="8"/>
  <c r="U19" i="18" s="1"/>
  <c r="H51" i="8"/>
  <c r="H35" i="18" s="1"/>
  <c r="U51" i="8"/>
  <c r="U35" i="18" s="1"/>
  <c r="J52" i="8"/>
  <c r="J53" i="18" s="1"/>
  <c r="V52" i="8"/>
  <c r="V53" i="18" s="1"/>
  <c r="M151" i="9"/>
  <c r="U148" i="10"/>
  <c r="U55" i="18" s="1"/>
  <c r="M148" i="10"/>
  <c r="M55" i="18" s="1"/>
  <c r="E148" i="10"/>
  <c r="E55" i="18" s="1"/>
  <c r="V147" i="10"/>
  <c r="V37" i="18" s="1"/>
  <c r="N147" i="10"/>
  <c r="N37" i="18" s="1"/>
  <c r="S148" i="10"/>
  <c r="S55" i="18" s="1"/>
  <c r="K148" i="10"/>
  <c r="K55" i="18" s="1"/>
  <c r="C148" i="10"/>
  <c r="T147" i="10"/>
  <c r="T37" i="18" s="1"/>
  <c r="L147" i="10"/>
  <c r="L37" i="18" s="1"/>
  <c r="D147" i="10"/>
  <c r="D37" i="18" s="1"/>
  <c r="U146" i="10"/>
  <c r="U20" i="18" s="1"/>
  <c r="M146" i="10"/>
  <c r="M20" i="18" s="1"/>
  <c r="E146" i="10"/>
  <c r="E20" i="18" s="1"/>
  <c r="V148" i="10"/>
  <c r="V55" i="18" s="1"/>
  <c r="J148" i="10"/>
  <c r="J55" i="18" s="1"/>
  <c r="Y147" i="10"/>
  <c r="Y37" i="18" s="1"/>
  <c r="O147" i="10"/>
  <c r="O37" i="18" s="1"/>
  <c r="E147" i="10"/>
  <c r="E37" i="18" s="1"/>
  <c r="T146" i="10"/>
  <c r="T20" i="18" s="1"/>
  <c r="K146" i="10"/>
  <c r="K20" i="18" s="1"/>
  <c r="B146" i="10"/>
  <c r="B20" i="18" s="1"/>
  <c r="S145" i="10"/>
  <c r="S4" i="18" s="1"/>
  <c r="K145" i="10"/>
  <c r="K4" i="18" s="1"/>
  <c r="C145" i="10"/>
  <c r="T148" i="10"/>
  <c r="T55" i="18" s="1"/>
  <c r="I148" i="10"/>
  <c r="I55" i="18" s="1"/>
  <c r="X147" i="10"/>
  <c r="X37" i="18" s="1"/>
  <c r="M147" i="10"/>
  <c r="M37" i="18" s="1"/>
  <c r="C147" i="10"/>
  <c r="S146" i="10"/>
  <c r="S20" i="18" s="1"/>
  <c r="J146" i="10"/>
  <c r="J20" i="18" s="1"/>
  <c r="R145" i="10"/>
  <c r="R4" i="18" s="1"/>
  <c r="J145" i="10"/>
  <c r="J4" i="18" s="1"/>
  <c r="B145" i="10"/>
  <c r="B4" i="18" s="1"/>
  <c r="P148" i="10"/>
  <c r="P55" i="18" s="1"/>
  <c r="F148" i="10"/>
  <c r="F55" i="18" s="1"/>
  <c r="S147" i="10"/>
  <c r="S37" i="18" s="1"/>
  <c r="I147" i="10"/>
  <c r="I37" i="18" s="1"/>
  <c r="Y146" i="10"/>
  <c r="Y20" i="18" s="1"/>
  <c r="P146" i="10"/>
  <c r="P20" i="18" s="1"/>
  <c r="G146" i="10"/>
  <c r="G20" i="18" s="1"/>
  <c r="W145" i="10"/>
  <c r="W4" i="18" s="1"/>
  <c r="O145" i="10"/>
  <c r="O4" i="18" s="1"/>
  <c r="G145" i="10"/>
  <c r="G4" i="18" s="1"/>
  <c r="I145" i="10"/>
  <c r="I4" i="18" s="1"/>
  <c r="V145" i="10"/>
  <c r="V4" i="18" s="1"/>
  <c r="L146" i="10"/>
  <c r="L20" i="18" s="1"/>
  <c r="Q147" i="10"/>
  <c r="Q37" i="18" s="1"/>
  <c r="H148" i="10"/>
  <c r="H55" i="18" s="1"/>
  <c r="Y148" i="10"/>
  <c r="Y55" i="18" s="1"/>
  <c r="N185" i="11"/>
  <c r="G28" i="12"/>
  <c r="G11" i="18" s="1"/>
  <c r="W28" i="12"/>
  <c r="W11" i="18" s="1"/>
  <c r="O29" i="12"/>
  <c r="O27" i="18" s="1"/>
  <c r="H30" i="12"/>
  <c r="H44" i="18" s="1"/>
  <c r="X30" i="12"/>
  <c r="X44" i="18" s="1"/>
  <c r="Q31" i="12"/>
  <c r="Q62" i="18" s="1"/>
  <c r="T27" i="13"/>
  <c r="T63" i="18" s="1"/>
  <c r="L27" i="13"/>
  <c r="L63" i="18" s="1"/>
  <c r="D27" i="13"/>
  <c r="D63" i="18" s="1"/>
  <c r="U26" i="13"/>
  <c r="U45" i="18" s="1"/>
  <c r="M26" i="13"/>
  <c r="M45" i="18" s="1"/>
  <c r="E26" i="13"/>
  <c r="E45" i="18" s="1"/>
  <c r="R27" i="13"/>
  <c r="R63" i="18" s="1"/>
  <c r="J27" i="13"/>
  <c r="J63" i="18" s="1"/>
  <c r="B27" i="13"/>
  <c r="B63" i="18" s="1"/>
  <c r="S26" i="13"/>
  <c r="S45" i="18" s="1"/>
  <c r="K26" i="13"/>
  <c r="K45" i="18" s="1"/>
  <c r="C26" i="13"/>
  <c r="X27" i="13"/>
  <c r="X63" i="18" s="1"/>
  <c r="N27" i="13"/>
  <c r="N63" i="18" s="1"/>
  <c r="C27" i="13"/>
  <c r="Q26" i="13"/>
  <c r="Q45" i="18" s="1"/>
  <c r="G26" i="13"/>
  <c r="G45" i="18" s="1"/>
  <c r="W27" i="13"/>
  <c r="W63" i="18" s="1"/>
  <c r="M27" i="13"/>
  <c r="M63" i="18" s="1"/>
  <c r="P26" i="13"/>
  <c r="P45" i="18" s="1"/>
  <c r="F26" i="13"/>
  <c r="F45" i="18" s="1"/>
  <c r="S27" i="13"/>
  <c r="S63" i="18" s="1"/>
  <c r="H27" i="13"/>
  <c r="H63" i="18" s="1"/>
  <c r="W26" i="13"/>
  <c r="W45" i="18" s="1"/>
  <c r="L26" i="13"/>
  <c r="L45" i="18" s="1"/>
  <c r="B26" i="13"/>
  <c r="B45" i="18" s="1"/>
  <c r="T26" i="13"/>
  <c r="T45" i="18" s="1"/>
  <c r="K27" i="13"/>
  <c r="K63" i="18" s="1"/>
  <c r="U265" i="14"/>
  <c r="M70" i="15"/>
  <c r="M47" i="18" s="1"/>
  <c r="M71" i="15"/>
  <c r="M65" i="18" s="1"/>
  <c r="M72" i="15"/>
  <c r="M13" i="18" s="1"/>
  <c r="V103" i="16"/>
  <c r="V66" i="18" s="1"/>
  <c r="L100" i="16"/>
  <c r="L14" i="18" s="1"/>
  <c r="M101" i="16"/>
  <c r="M30" i="18" s="1"/>
  <c r="N102" i="16"/>
  <c r="N48" i="18" s="1"/>
  <c r="O103" i="16"/>
  <c r="O66" i="18" s="1"/>
  <c r="L189" i="16"/>
  <c r="Y52" i="8"/>
  <c r="Y53" i="18" s="1"/>
  <c r="Q52" i="8"/>
  <c r="Q53" i="18" s="1"/>
  <c r="I52" i="8"/>
  <c r="I53" i="18" s="1"/>
  <c r="R51" i="8"/>
  <c r="R35" i="18" s="1"/>
  <c r="J51" i="8"/>
  <c r="J35" i="18" s="1"/>
  <c r="B51" i="8"/>
  <c r="B35" i="18" s="1"/>
  <c r="S50" i="8"/>
  <c r="S19" i="18" s="1"/>
  <c r="K50" i="8"/>
  <c r="K19" i="18" s="1"/>
  <c r="C50" i="8"/>
  <c r="T49" i="8"/>
  <c r="T3" i="18" s="1"/>
  <c r="L49" i="8"/>
  <c r="L3" i="18" s="1"/>
  <c r="D49" i="8"/>
  <c r="D3" i="18" s="1"/>
  <c r="X52" i="8"/>
  <c r="X53" i="18" s="1"/>
  <c r="P52" i="8"/>
  <c r="P53" i="18" s="1"/>
  <c r="H52" i="8"/>
  <c r="H53" i="18" s="1"/>
  <c r="Y51" i="8"/>
  <c r="Y35" i="18" s="1"/>
  <c r="Q51" i="8"/>
  <c r="Q35" i="18" s="1"/>
  <c r="I51" i="8"/>
  <c r="I35" i="18" s="1"/>
  <c r="R50" i="8"/>
  <c r="R19" i="18" s="1"/>
  <c r="J50" i="8"/>
  <c r="J19" i="18" s="1"/>
  <c r="B50" i="8"/>
  <c r="B19" i="18" s="1"/>
  <c r="S49" i="8"/>
  <c r="S3" i="18" s="1"/>
  <c r="K49" i="8"/>
  <c r="K3" i="18" s="1"/>
  <c r="C49" i="8"/>
  <c r="U52" i="8"/>
  <c r="U53" i="18" s="1"/>
  <c r="M52" i="8"/>
  <c r="M53" i="18" s="1"/>
  <c r="E52" i="8"/>
  <c r="E53" i="18" s="1"/>
  <c r="V51" i="8"/>
  <c r="V35" i="18" s="1"/>
  <c r="N51" i="8"/>
  <c r="N35" i="18" s="1"/>
  <c r="F51" i="8"/>
  <c r="F35" i="18" s="1"/>
  <c r="W50" i="8"/>
  <c r="W19" i="18" s="1"/>
  <c r="O50" i="8"/>
  <c r="O19" i="18" s="1"/>
  <c r="G50" i="8"/>
  <c r="G19" i="18" s="1"/>
  <c r="X49" i="8"/>
  <c r="X3" i="18" s="1"/>
  <c r="P49" i="8"/>
  <c r="P3" i="18" s="1"/>
  <c r="H49" i="8"/>
  <c r="H3" i="18" s="1"/>
  <c r="I49" i="8"/>
  <c r="I3" i="18" s="1"/>
  <c r="V49" i="8"/>
  <c r="V3" i="18" s="1"/>
  <c r="I50" i="8"/>
  <c r="I19" i="18" s="1"/>
  <c r="V50" i="8"/>
  <c r="V19" i="18" s="1"/>
  <c r="K51" i="8"/>
  <c r="K35" i="18" s="1"/>
  <c r="W51" i="8"/>
  <c r="W35" i="18" s="1"/>
  <c r="K52" i="8"/>
  <c r="K53" i="18" s="1"/>
  <c r="W52" i="8"/>
  <c r="W53" i="18" s="1"/>
  <c r="N151" i="9"/>
  <c r="L145" i="10"/>
  <c r="L4" i="18" s="1"/>
  <c r="X145" i="10"/>
  <c r="X4" i="18" s="1"/>
  <c r="N146" i="10"/>
  <c r="N20" i="18" s="1"/>
  <c r="B147" i="10"/>
  <c r="B37" i="18" s="1"/>
  <c r="R147" i="10"/>
  <c r="R37" i="18" s="1"/>
  <c r="L148" i="10"/>
  <c r="L55" i="18" s="1"/>
  <c r="H28" i="12"/>
  <c r="H11" i="18" s="1"/>
  <c r="Q29" i="12"/>
  <c r="Q27" i="18" s="1"/>
  <c r="J30" i="12"/>
  <c r="J44" i="18" s="1"/>
  <c r="S31" i="12"/>
  <c r="S62" i="18" s="1"/>
  <c r="V26" i="13"/>
  <c r="V45" i="18" s="1"/>
  <c r="O27" i="13"/>
  <c r="O63" i="18" s="1"/>
  <c r="Y73" i="15"/>
  <c r="Y29" i="18" s="1"/>
  <c r="Q73" i="15"/>
  <c r="Q29" i="18" s="1"/>
  <c r="I73" i="15"/>
  <c r="I29" i="18" s="1"/>
  <c r="R72" i="15"/>
  <c r="R13" i="18" s="1"/>
  <c r="J72" i="15"/>
  <c r="J13" i="18" s="1"/>
  <c r="B13" i="18"/>
  <c r="S71" i="15"/>
  <c r="S65" i="18" s="1"/>
  <c r="K71" i="15"/>
  <c r="K65" i="18" s="1"/>
  <c r="C71" i="15"/>
  <c r="T70" i="15"/>
  <c r="T47" i="18" s="1"/>
  <c r="L70" i="15"/>
  <c r="L47" i="18" s="1"/>
  <c r="D70" i="15"/>
  <c r="D47" i="18" s="1"/>
  <c r="W73" i="15"/>
  <c r="W29" i="18" s="1"/>
  <c r="O73" i="15"/>
  <c r="O29" i="18" s="1"/>
  <c r="G73" i="15"/>
  <c r="G29" i="18" s="1"/>
  <c r="X72" i="15"/>
  <c r="X13" i="18" s="1"/>
  <c r="P72" i="15"/>
  <c r="P13" i="18" s="1"/>
  <c r="H72" i="15"/>
  <c r="H13" i="18" s="1"/>
  <c r="Y71" i="15"/>
  <c r="Y65" i="18" s="1"/>
  <c r="Q71" i="15"/>
  <c r="Q65" i="18" s="1"/>
  <c r="I71" i="15"/>
  <c r="I65" i="18" s="1"/>
  <c r="R70" i="15"/>
  <c r="R47" i="18" s="1"/>
  <c r="J70" i="15"/>
  <c r="J47" i="18" s="1"/>
  <c r="B70" i="15"/>
  <c r="B47" i="18" s="1"/>
  <c r="U73" i="15"/>
  <c r="U29" i="18" s="1"/>
  <c r="M73" i="15"/>
  <c r="M29" i="18" s="1"/>
  <c r="E73" i="15"/>
  <c r="E29" i="18" s="1"/>
  <c r="V72" i="15"/>
  <c r="V13" i="18" s="1"/>
  <c r="N72" i="15"/>
  <c r="N13" i="18" s="1"/>
  <c r="F72" i="15"/>
  <c r="F13" i="18" s="1"/>
  <c r="W71" i="15"/>
  <c r="W65" i="18" s="1"/>
  <c r="O71" i="15"/>
  <c r="O65" i="18" s="1"/>
  <c r="G71" i="15"/>
  <c r="G65" i="18" s="1"/>
  <c r="X70" i="15"/>
  <c r="X47" i="18" s="1"/>
  <c r="P70" i="15"/>
  <c r="P47" i="18" s="1"/>
  <c r="H70" i="15"/>
  <c r="H47" i="18" s="1"/>
  <c r="L73" i="15"/>
  <c r="L29" i="18" s="1"/>
  <c r="Y72" i="15"/>
  <c r="Y13" i="18" s="1"/>
  <c r="L72" i="15"/>
  <c r="L13" i="18" s="1"/>
  <c r="X71" i="15"/>
  <c r="X65" i="18" s="1"/>
  <c r="L71" i="15"/>
  <c r="L65" i="18" s="1"/>
  <c r="W70" i="15"/>
  <c r="W47" i="18" s="1"/>
  <c r="K70" i="15"/>
  <c r="K47" i="18" s="1"/>
  <c r="X73" i="15"/>
  <c r="X29" i="18" s="1"/>
  <c r="K73" i="15"/>
  <c r="K29" i="18" s="1"/>
  <c r="W72" i="15"/>
  <c r="W13" i="18" s="1"/>
  <c r="K72" i="15"/>
  <c r="K13" i="18" s="1"/>
  <c r="V71" i="15"/>
  <c r="V65" i="18" s="1"/>
  <c r="J71" i="15"/>
  <c r="J65" i="18" s="1"/>
  <c r="V70" i="15"/>
  <c r="V47" i="18" s="1"/>
  <c r="I70" i="15"/>
  <c r="I47" i="18" s="1"/>
  <c r="S73" i="15"/>
  <c r="S29" i="18" s="1"/>
  <c r="F73" i="15"/>
  <c r="F29" i="18" s="1"/>
  <c r="S72" i="15"/>
  <c r="S13" i="18" s="1"/>
  <c r="E72" i="15"/>
  <c r="E13" i="18" s="1"/>
  <c r="R71" i="15"/>
  <c r="R65" i="18" s="1"/>
  <c r="E71" i="15"/>
  <c r="E65" i="18" s="1"/>
  <c r="Q70" i="15"/>
  <c r="Q47" i="18" s="1"/>
  <c r="E70" i="15"/>
  <c r="E47" i="18" s="1"/>
  <c r="R73" i="15"/>
  <c r="R29" i="18" s="1"/>
  <c r="D73" i="15"/>
  <c r="D29" i="18" s="1"/>
  <c r="Q72" i="15"/>
  <c r="Q13" i="18" s="1"/>
  <c r="D72" i="15"/>
  <c r="D13" i="18" s="1"/>
  <c r="P71" i="15"/>
  <c r="P65" i="18" s="1"/>
  <c r="D71" i="15"/>
  <c r="D65" i="18" s="1"/>
  <c r="O70" i="15"/>
  <c r="O47" i="18" s="1"/>
  <c r="C70" i="15"/>
  <c r="K227" i="15"/>
  <c r="X227" i="15"/>
  <c r="I227" i="15"/>
  <c r="Q227" i="15"/>
  <c r="E227" i="15"/>
  <c r="P227" i="15"/>
  <c r="C227" i="15"/>
  <c r="N70" i="15"/>
  <c r="N47" i="18" s="1"/>
  <c r="N71" i="15"/>
  <c r="N65" i="18" s="1"/>
  <c r="O72" i="15"/>
  <c r="O13" i="18" s="1"/>
  <c r="P73" i="15"/>
  <c r="P29" i="18" s="1"/>
  <c r="O227" i="15"/>
  <c r="R100" i="16"/>
  <c r="R14" i="18" s="1"/>
  <c r="R101" i="16"/>
  <c r="R30" i="18" s="1"/>
  <c r="R102" i="16"/>
  <c r="R48" i="18" s="1"/>
  <c r="S103" i="16"/>
  <c r="S66" i="18" s="1"/>
  <c r="M189" i="16"/>
  <c r="S146" i="17"/>
  <c r="S49" i="18" s="1"/>
  <c r="J49" i="8"/>
  <c r="J3" i="18" s="1"/>
  <c r="W49" i="8"/>
  <c r="W3" i="18" s="1"/>
  <c r="L50" i="8"/>
  <c r="L19" i="18" s="1"/>
  <c r="X50" i="8"/>
  <c r="X19" i="18" s="1"/>
  <c r="L51" i="8"/>
  <c r="L35" i="18" s="1"/>
  <c r="X51" i="8"/>
  <c r="X35" i="18" s="1"/>
  <c r="D151" i="9"/>
  <c r="P151" i="9"/>
  <c r="M145" i="10"/>
  <c r="M4" i="18" s="1"/>
  <c r="Y145" i="10"/>
  <c r="Y4" i="18" s="1"/>
  <c r="O146" i="10"/>
  <c r="O20" i="18" s="1"/>
  <c r="F147" i="10"/>
  <c r="F37" i="18" s="1"/>
  <c r="U147" i="10"/>
  <c r="U37" i="18" s="1"/>
  <c r="N148" i="10"/>
  <c r="N55" i="18" s="1"/>
  <c r="U185" i="11"/>
  <c r="M185" i="11"/>
  <c r="E185" i="11"/>
  <c r="S185" i="11"/>
  <c r="K185" i="11"/>
  <c r="C185" i="11"/>
  <c r="T185" i="11"/>
  <c r="I185" i="11"/>
  <c r="R185" i="11"/>
  <c r="H185" i="11"/>
  <c r="O185" i="11"/>
  <c r="D185" i="11"/>
  <c r="Q185" i="11"/>
  <c r="J28" i="12"/>
  <c r="J11" i="18" s="1"/>
  <c r="C29" i="12"/>
  <c r="C27" i="18" s="1"/>
  <c r="S29" i="12"/>
  <c r="S27" i="18" s="1"/>
  <c r="L30" i="12"/>
  <c r="L44" i="18" s="1"/>
  <c r="E31" i="12"/>
  <c r="E62" i="18" s="1"/>
  <c r="H26" i="13"/>
  <c r="H45" i="18" s="1"/>
  <c r="X26" i="13"/>
  <c r="X45" i="18" s="1"/>
  <c r="P27" i="13"/>
  <c r="P63" i="18" s="1"/>
  <c r="X265" i="14"/>
  <c r="J265" i="14"/>
  <c r="P265" i="14"/>
  <c r="D265" i="14"/>
  <c r="H265" i="14"/>
  <c r="S70" i="15"/>
  <c r="S47" i="18" s="1"/>
  <c r="T71" i="15"/>
  <c r="T65" i="18" s="1"/>
  <c r="T72" i="15"/>
  <c r="T13" i="18" s="1"/>
  <c r="T73" i="15"/>
  <c r="T29" i="18" s="1"/>
  <c r="S227" i="15"/>
  <c r="S100" i="16"/>
  <c r="S14" i="18" s="1"/>
  <c r="S101" i="16"/>
  <c r="S30" i="18" s="1"/>
  <c r="T102" i="16"/>
  <c r="T48" i="18" s="1"/>
  <c r="U103" i="16"/>
  <c r="U66" i="18" s="1"/>
  <c r="D187" i="16"/>
  <c r="R189" i="16"/>
  <c r="R225" i="15"/>
  <c r="C153" i="9"/>
  <c r="K153" i="9"/>
  <c r="S153" i="9"/>
  <c r="I28" i="12"/>
  <c r="I11" i="18" s="1"/>
  <c r="T28" i="12"/>
  <c r="T11" i="18" s="1"/>
  <c r="F29" i="12"/>
  <c r="F27" i="18" s="1"/>
  <c r="P29" i="12"/>
  <c r="P27" i="18" s="1"/>
  <c r="B30" i="12"/>
  <c r="B44" i="18" s="1"/>
  <c r="M30" i="12"/>
  <c r="M44" i="18" s="1"/>
  <c r="W30" i="12"/>
  <c r="W44" i="18" s="1"/>
  <c r="I31" i="12"/>
  <c r="I62" i="18" s="1"/>
  <c r="F265" i="14"/>
  <c r="R265" i="14"/>
  <c r="K225" i="15"/>
  <c r="X225" i="15"/>
  <c r="J100" i="16"/>
  <c r="J14" i="18" s="1"/>
  <c r="V100" i="16"/>
  <c r="V14" i="18" s="1"/>
  <c r="J101" i="16"/>
  <c r="J30" i="18" s="1"/>
  <c r="W101" i="16"/>
  <c r="W30" i="18" s="1"/>
  <c r="J102" i="16"/>
  <c r="J48" i="18" s="1"/>
  <c r="X102" i="16"/>
  <c r="X48" i="18" s="1"/>
  <c r="K103" i="16"/>
  <c r="K66" i="18" s="1"/>
  <c r="X103" i="16"/>
  <c r="X66" i="18" s="1"/>
  <c r="B187" i="16"/>
  <c r="E144" i="17"/>
  <c r="E15" i="18" s="1"/>
  <c r="L145" i="17"/>
  <c r="L31" i="18" s="1"/>
  <c r="F153" i="9"/>
  <c r="N153" i="9"/>
  <c r="R31" i="12"/>
  <c r="R62" i="18" s="1"/>
  <c r="J31" i="12"/>
  <c r="J62" i="18" s="1"/>
  <c r="B31" i="12"/>
  <c r="B62" i="18" s="1"/>
  <c r="S30" i="12"/>
  <c r="S44" i="18" s="1"/>
  <c r="K30" i="12"/>
  <c r="K44" i="18" s="1"/>
  <c r="C30" i="12"/>
  <c r="C44" i="18" s="1"/>
  <c r="T29" i="12"/>
  <c r="T27" i="18" s="1"/>
  <c r="L29" i="12"/>
  <c r="L27" i="18" s="1"/>
  <c r="D29" i="12"/>
  <c r="U28" i="12"/>
  <c r="U11" i="18" s="1"/>
  <c r="M28" i="12"/>
  <c r="M11" i="18" s="1"/>
  <c r="E28" i="12"/>
  <c r="E11" i="18" s="1"/>
  <c r="X31" i="12"/>
  <c r="X62" i="18" s="1"/>
  <c r="P31" i="12"/>
  <c r="P62" i="18" s="1"/>
  <c r="H31" i="12"/>
  <c r="H62" i="18" s="1"/>
  <c r="Y30" i="12"/>
  <c r="Y44" i="18" s="1"/>
  <c r="Q30" i="12"/>
  <c r="Q44" i="18" s="1"/>
  <c r="I30" i="12"/>
  <c r="I44" i="18" s="1"/>
  <c r="R29" i="12"/>
  <c r="R27" i="18" s="1"/>
  <c r="J29" i="12"/>
  <c r="J27" i="18" s="1"/>
  <c r="B29" i="12"/>
  <c r="B27" i="18" s="1"/>
  <c r="S28" i="12"/>
  <c r="S11" i="18" s="1"/>
  <c r="K28" i="12"/>
  <c r="K11" i="18" s="1"/>
  <c r="C28" i="12"/>
  <c r="C11" i="18" s="1"/>
  <c r="B28" i="12"/>
  <c r="B11" i="18" s="1"/>
  <c r="N28" i="12"/>
  <c r="N11" i="18" s="1"/>
  <c r="X28" i="12"/>
  <c r="X11" i="18" s="1"/>
  <c r="I29" i="12"/>
  <c r="I27" i="18" s="1"/>
  <c r="U29" i="12"/>
  <c r="U27" i="18" s="1"/>
  <c r="F30" i="12"/>
  <c r="F44" i="18" s="1"/>
  <c r="P30" i="12"/>
  <c r="P44" i="18" s="1"/>
  <c r="C31" i="12"/>
  <c r="C62" i="18" s="1"/>
  <c r="M31" i="12"/>
  <c r="M62" i="18" s="1"/>
  <c r="W31" i="12"/>
  <c r="W62" i="18" s="1"/>
  <c r="X187" i="16"/>
  <c r="O187" i="16"/>
  <c r="G187" i="16"/>
  <c r="U187" i="16"/>
  <c r="M187" i="16"/>
  <c r="E187" i="16"/>
  <c r="S187" i="16"/>
  <c r="K187" i="16"/>
  <c r="C187" i="16"/>
  <c r="B100" i="16"/>
  <c r="B14" i="18" s="1"/>
  <c r="N100" i="16"/>
  <c r="N14" i="18" s="1"/>
  <c r="B101" i="16"/>
  <c r="B30" i="18" s="1"/>
  <c r="O101" i="16"/>
  <c r="O30" i="18" s="1"/>
  <c r="B102" i="16"/>
  <c r="B48" i="18" s="1"/>
  <c r="P102" i="16"/>
  <c r="P48" i="18" s="1"/>
  <c r="C103" i="16"/>
  <c r="P103" i="16"/>
  <c r="P66" i="18" s="1"/>
  <c r="H187" i="16"/>
  <c r="T187" i="16"/>
  <c r="V147" i="17"/>
  <c r="V67" i="18" s="1"/>
  <c r="U147" i="17"/>
  <c r="U67" i="18" s="1"/>
  <c r="W147" i="17"/>
  <c r="W67" i="18" s="1"/>
  <c r="M147" i="17"/>
  <c r="M67" i="18" s="1"/>
  <c r="E147" i="17"/>
  <c r="E67" i="18" s="1"/>
  <c r="V146" i="17"/>
  <c r="V49" i="18" s="1"/>
  <c r="N146" i="17"/>
  <c r="N49" i="18" s="1"/>
  <c r="F146" i="17"/>
  <c r="F49" i="18" s="1"/>
  <c r="W145" i="17"/>
  <c r="W31" i="18" s="1"/>
  <c r="O145" i="17"/>
  <c r="O31" i="18" s="1"/>
  <c r="G145" i="17"/>
  <c r="G31" i="18" s="1"/>
  <c r="X144" i="17"/>
  <c r="X15" i="18" s="1"/>
  <c r="P144" i="17"/>
  <c r="P15" i="18" s="1"/>
  <c r="H144" i="17"/>
  <c r="H15" i="18" s="1"/>
  <c r="T147" i="17"/>
  <c r="T67" i="18" s="1"/>
  <c r="L147" i="17"/>
  <c r="L67" i="18" s="1"/>
  <c r="D147" i="17"/>
  <c r="D67" i="18" s="1"/>
  <c r="U146" i="17"/>
  <c r="U49" i="18" s="1"/>
  <c r="M146" i="17"/>
  <c r="M49" i="18" s="1"/>
  <c r="E146" i="17"/>
  <c r="E49" i="18" s="1"/>
  <c r="V145" i="17"/>
  <c r="V31" i="18" s="1"/>
  <c r="N145" i="17"/>
  <c r="N31" i="18" s="1"/>
  <c r="F145" i="17"/>
  <c r="F31" i="18" s="1"/>
  <c r="W144" i="17"/>
  <c r="W15" i="18" s="1"/>
  <c r="O144" i="17"/>
  <c r="O15" i="18" s="1"/>
  <c r="G144" i="17"/>
  <c r="G15" i="18" s="1"/>
  <c r="S147" i="17"/>
  <c r="S67" i="18" s="1"/>
  <c r="K147" i="17"/>
  <c r="K67" i="18" s="1"/>
  <c r="C147" i="17"/>
  <c r="T146" i="17"/>
  <c r="T49" i="18" s="1"/>
  <c r="L146" i="17"/>
  <c r="L49" i="18" s="1"/>
  <c r="D146" i="17"/>
  <c r="D49" i="18" s="1"/>
  <c r="U145" i="17"/>
  <c r="U31" i="18" s="1"/>
  <c r="M145" i="17"/>
  <c r="M31" i="18" s="1"/>
  <c r="E145" i="17"/>
  <c r="E31" i="18" s="1"/>
  <c r="V144" i="17"/>
  <c r="V15" i="18" s="1"/>
  <c r="N144" i="17"/>
  <c r="N15" i="18" s="1"/>
  <c r="F144" i="17"/>
  <c r="F15" i="18" s="1"/>
  <c r="Q147" i="17"/>
  <c r="Q67" i="18" s="1"/>
  <c r="I147" i="17"/>
  <c r="I67" i="18" s="1"/>
  <c r="R146" i="17"/>
  <c r="R49" i="18" s="1"/>
  <c r="J146" i="17"/>
  <c r="J49" i="18" s="1"/>
  <c r="B146" i="17"/>
  <c r="B49" i="18" s="1"/>
  <c r="S145" i="17"/>
  <c r="S31" i="18" s="1"/>
  <c r="K145" i="17"/>
  <c r="K31" i="18" s="1"/>
  <c r="C145" i="17"/>
  <c r="T144" i="17"/>
  <c r="T15" i="18" s="1"/>
  <c r="L144" i="17"/>
  <c r="L15" i="18" s="1"/>
  <c r="D144" i="17"/>
  <c r="D15" i="18" s="1"/>
  <c r="P147" i="17"/>
  <c r="P67" i="18" s="1"/>
  <c r="Y146" i="17"/>
  <c r="Y49" i="18" s="1"/>
  <c r="I146" i="17"/>
  <c r="I49" i="18" s="1"/>
  <c r="R145" i="17"/>
  <c r="R31" i="18" s="1"/>
  <c r="B145" i="17"/>
  <c r="B31" i="18" s="1"/>
  <c r="K144" i="17"/>
  <c r="K15" i="18" s="1"/>
  <c r="O147" i="17"/>
  <c r="O67" i="18" s="1"/>
  <c r="X146" i="17"/>
  <c r="X49" i="18" s="1"/>
  <c r="H146" i="17"/>
  <c r="H49" i="18" s="1"/>
  <c r="Q145" i="17"/>
  <c r="Q31" i="18" s="1"/>
  <c r="J144" i="17"/>
  <c r="J15" i="18" s="1"/>
  <c r="N147" i="17"/>
  <c r="N67" i="18" s="1"/>
  <c r="W146" i="17"/>
  <c r="W49" i="18" s="1"/>
  <c r="G146" i="17"/>
  <c r="G49" i="18" s="1"/>
  <c r="P145" i="17"/>
  <c r="P31" i="18" s="1"/>
  <c r="Y144" i="17"/>
  <c r="Y15" i="18" s="1"/>
  <c r="I144" i="17"/>
  <c r="I15" i="18" s="1"/>
  <c r="H147" i="17"/>
  <c r="H67" i="18" s="1"/>
  <c r="Q146" i="17"/>
  <c r="Q49" i="18" s="1"/>
  <c r="J145" i="17"/>
  <c r="J31" i="18" s="1"/>
  <c r="S144" i="17"/>
  <c r="S15" i="18" s="1"/>
  <c r="C144" i="17"/>
  <c r="R144" i="17"/>
  <c r="R15" i="18" s="1"/>
  <c r="Y145" i="17"/>
  <c r="Y31" i="18" s="1"/>
  <c r="G147" i="17"/>
  <c r="G67" i="18" s="1"/>
  <c r="N3" i="12"/>
  <c r="D28" i="12"/>
  <c r="O28" i="12"/>
  <c r="O11" i="18" s="1"/>
  <c r="Y28" i="12"/>
  <c r="Y11" i="18" s="1"/>
  <c r="K29" i="12"/>
  <c r="K27" i="18" s="1"/>
  <c r="V29" i="12"/>
  <c r="V27" i="18" s="1"/>
  <c r="G30" i="12"/>
  <c r="G44" i="18" s="1"/>
  <c r="R30" i="12"/>
  <c r="R44" i="18" s="1"/>
  <c r="D31" i="12"/>
  <c r="N31" i="12"/>
  <c r="N62" i="18" s="1"/>
  <c r="Y31" i="12"/>
  <c r="Y62" i="18" s="1"/>
  <c r="D225" i="15"/>
  <c r="C100" i="16"/>
  <c r="P100" i="16"/>
  <c r="P14" i="18" s="1"/>
  <c r="C101" i="16"/>
  <c r="Q101" i="16"/>
  <c r="Q30" i="18" s="1"/>
  <c r="D102" i="16"/>
  <c r="D48" i="18" s="1"/>
  <c r="Q102" i="16"/>
  <c r="Q48" i="18" s="1"/>
  <c r="E103" i="16"/>
  <c r="E66" i="18" s="1"/>
  <c r="I187" i="16"/>
  <c r="V187" i="16"/>
  <c r="U144" i="17"/>
  <c r="U15" i="18" s="1"/>
  <c r="C146" i="17"/>
  <c r="J147" i="17"/>
  <c r="J67" i="18" s="1"/>
  <c r="I265" i="14"/>
  <c r="Q265" i="14"/>
  <c r="E267" i="14"/>
  <c r="M267" i="14"/>
  <c r="U267" i="14"/>
  <c r="F225" i="15"/>
  <c r="N225" i="15"/>
  <c r="V225" i="15"/>
  <c r="B227" i="15"/>
  <c r="J227" i="15"/>
  <c r="R227" i="15"/>
  <c r="E100" i="16"/>
  <c r="E14" i="18" s="1"/>
  <c r="M100" i="16"/>
  <c r="M14" i="18" s="1"/>
  <c r="U100" i="16"/>
  <c r="U14" i="18" s="1"/>
  <c r="D101" i="16"/>
  <c r="D30" i="18" s="1"/>
  <c r="L101" i="16"/>
  <c r="L30" i="18" s="1"/>
  <c r="T101" i="16"/>
  <c r="T30" i="18" s="1"/>
  <c r="C102" i="16"/>
  <c r="K102" i="16"/>
  <c r="K48" i="18" s="1"/>
  <c r="S102" i="16"/>
  <c r="S48" i="18" s="1"/>
  <c r="B103" i="16"/>
  <c r="B66" i="18" s="1"/>
  <c r="J103" i="16"/>
  <c r="J66" i="18" s="1"/>
  <c r="R103" i="16"/>
  <c r="R66" i="18" s="1"/>
  <c r="C265" i="14"/>
  <c r="K265" i="14"/>
  <c r="S265" i="14"/>
  <c r="G267" i="14"/>
  <c r="O267" i="14"/>
  <c r="X267" i="14"/>
  <c r="H225" i="15"/>
  <c r="P225" i="15"/>
  <c r="D227" i="15"/>
  <c r="L227" i="15"/>
  <c r="T227" i="15"/>
  <c r="G100" i="16"/>
  <c r="G14" i="18" s="1"/>
  <c r="O100" i="16"/>
  <c r="O14" i="18" s="1"/>
  <c r="W100" i="16"/>
  <c r="W14" i="18" s="1"/>
  <c r="F101" i="16"/>
  <c r="F30" i="18" s="1"/>
  <c r="N101" i="16"/>
  <c r="N30" i="18" s="1"/>
  <c r="V101" i="16"/>
  <c r="V30" i="18" s="1"/>
  <c r="E102" i="16"/>
  <c r="E48" i="18" s="1"/>
  <c r="M102" i="16"/>
  <c r="M48" i="18" s="1"/>
  <c r="U102" i="16"/>
  <c r="U48" i="18" s="1"/>
  <c r="D103" i="16"/>
  <c r="D66" i="18" s="1"/>
  <c r="L103" i="16"/>
  <c r="L66" i="18" s="1"/>
  <c r="T103" i="16"/>
  <c r="T66" i="18" s="1"/>
  <c r="E265" i="14"/>
  <c r="M265" i="14"/>
  <c r="I267" i="14"/>
  <c r="B225" i="15"/>
  <c r="J225" i="15"/>
  <c r="F227" i="15"/>
  <c r="N227" i="15"/>
  <c r="I100" i="16"/>
  <c r="I14" i="18" s="1"/>
  <c r="Q100" i="16"/>
  <c r="Q14" i="18" s="1"/>
  <c r="Y100" i="16"/>
  <c r="Y14" i="18" s="1"/>
  <c r="H101" i="16"/>
  <c r="H30" i="18" s="1"/>
  <c r="P101" i="16"/>
  <c r="P30" i="18" s="1"/>
  <c r="X101" i="16"/>
  <c r="X30" i="18" s="1"/>
  <c r="G102" i="16"/>
  <c r="G48" i="18" s="1"/>
  <c r="O102" i="16"/>
  <c r="O48" i="18" s="1"/>
  <c r="W102" i="16"/>
  <c r="W48" i="18" s="1"/>
  <c r="F103" i="16"/>
  <c r="F66" i="18" s="1"/>
  <c r="N103" i="16"/>
  <c r="N66" i="18" s="1"/>
  <c r="Z60" i="18" l="1"/>
  <c r="K50" i="18"/>
  <c r="G50" i="18"/>
  <c r="U68" i="18"/>
  <c r="I16" i="18"/>
  <c r="K68" i="18"/>
  <c r="C48" i="18"/>
  <c r="Z48" i="18" s="1"/>
  <c r="Z102" i="16"/>
  <c r="D11" i="18"/>
  <c r="Z11" i="18" s="1"/>
  <c r="Z28" i="12"/>
  <c r="C38" i="18"/>
  <c r="Z38" i="18" s="1"/>
  <c r="Z105" i="7"/>
  <c r="Z31" i="12"/>
  <c r="D62" i="18"/>
  <c r="Z62" i="18" s="1"/>
  <c r="C56" i="18"/>
  <c r="Z56" i="18" s="1"/>
  <c r="Z106" i="7"/>
  <c r="C21" i="18"/>
  <c r="Z21" i="18" s="1"/>
  <c r="Z104" i="7"/>
  <c r="K16" i="18"/>
  <c r="P68" i="18"/>
  <c r="P50" i="18"/>
  <c r="B40" i="18"/>
  <c r="Z40" i="18" s="1"/>
  <c r="Z55" i="5"/>
  <c r="C53" i="18"/>
  <c r="Z53" i="18" s="1"/>
  <c r="Z52" i="8"/>
  <c r="Y32" i="18"/>
  <c r="G68" i="18"/>
  <c r="X32" i="18"/>
  <c r="S32" i="18"/>
  <c r="Z109" i="14"/>
  <c r="R32" i="18"/>
  <c r="C5" i="18"/>
  <c r="Z5" i="18" s="1"/>
  <c r="Z103" i="7"/>
  <c r="B58" i="18"/>
  <c r="Z58" i="18" s="1"/>
  <c r="Z56" i="5"/>
  <c r="C2" i="18"/>
  <c r="Z193" i="4"/>
  <c r="H68" i="18"/>
  <c r="T32" i="18"/>
  <c r="N68" i="18"/>
  <c r="D27" i="18"/>
  <c r="Z27" i="18" s="1"/>
  <c r="Z29" i="12"/>
  <c r="O68" i="18"/>
  <c r="S50" i="18"/>
  <c r="C20" i="18"/>
  <c r="Z20" i="18" s="1"/>
  <c r="Z146" i="10"/>
  <c r="C49" i="18"/>
  <c r="Z49" i="18" s="1"/>
  <c r="Z146" i="17"/>
  <c r="C47" i="18"/>
  <c r="Z47" i="18" s="1"/>
  <c r="Z70" i="15"/>
  <c r="Q32" i="18"/>
  <c r="M68" i="18"/>
  <c r="C57" i="18"/>
  <c r="Z57" i="18" s="1"/>
  <c r="Z60" i="9"/>
  <c r="Z59" i="9"/>
  <c r="C39" i="18"/>
  <c r="Z39" i="18" s="1"/>
  <c r="P32" i="18"/>
  <c r="O32" i="18"/>
  <c r="B23" i="18"/>
  <c r="Z23" i="18" s="1"/>
  <c r="Z54" i="5"/>
  <c r="W32" i="18"/>
  <c r="Y68" i="18"/>
  <c r="I32" i="18"/>
  <c r="D26" i="18"/>
  <c r="Z52" i="6"/>
  <c r="V32" i="18"/>
  <c r="C12" i="18"/>
  <c r="Z12" i="18" s="1"/>
  <c r="Z108" i="14"/>
  <c r="D43" i="18"/>
  <c r="Z53" i="6"/>
  <c r="Y50" i="18"/>
  <c r="J32" i="18"/>
  <c r="M50" i="18"/>
  <c r="C37" i="18"/>
  <c r="Z37" i="18" s="1"/>
  <c r="Z147" i="10"/>
  <c r="E50" i="18"/>
  <c r="C30" i="18"/>
  <c r="Z30" i="18" s="1"/>
  <c r="Z101" i="16"/>
  <c r="C59" i="18"/>
  <c r="Z59" i="18" s="1"/>
  <c r="Z33" i="11"/>
  <c r="H32" i="18"/>
  <c r="B42" i="18"/>
  <c r="Z42" i="18" s="1"/>
  <c r="Z23" i="3"/>
  <c r="E68" i="18"/>
  <c r="C22" i="18"/>
  <c r="Z22" i="18" s="1"/>
  <c r="Z58" i="9"/>
  <c r="G32" i="18"/>
  <c r="T68" i="18"/>
  <c r="Q16" i="18"/>
  <c r="F32" i="18"/>
  <c r="B9" i="18"/>
  <c r="Z9" i="18" s="1"/>
  <c r="Z21" i="3"/>
  <c r="C36" i="18"/>
  <c r="Z36" i="18" s="1"/>
  <c r="Z195" i="4"/>
  <c r="N32" i="18"/>
  <c r="I68" i="18"/>
  <c r="W50" i="18"/>
  <c r="M32" i="18"/>
  <c r="C64" i="18"/>
  <c r="Z64" i="18" s="1"/>
  <c r="Z111" i="14"/>
  <c r="Q50" i="18"/>
  <c r="R16" i="18"/>
  <c r="C18" i="18"/>
  <c r="Z18" i="18" s="1"/>
  <c r="Z194" i="4"/>
  <c r="X68" i="18"/>
  <c r="Z24" i="18"/>
  <c r="K32" i="18"/>
  <c r="C14" i="18"/>
  <c r="Z14" i="18" s="1"/>
  <c r="Z100" i="16"/>
  <c r="C15" i="18"/>
  <c r="Z15" i="18" s="1"/>
  <c r="Z144" i="17"/>
  <c r="C65" i="18"/>
  <c r="Z65" i="18" s="1"/>
  <c r="Z71" i="15"/>
  <c r="D44" i="18"/>
  <c r="Z44" i="18" s="1"/>
  <c r="Z30" i="12"/>
  <c r="X16" i="18"/>
  <c r="V50" i="18"/>
  <c r="C29" i="18"/>
  <c r="Z29" i="18" s="1"/>
  <c r="Z73" i="15"/>
  <c r="Z6" i="18"/>
  <c r="W16" i="18"/>
  <c r="L68" i="18"/>
  <c r="F68" i="18"/>
  <c r="V16" i="18"/>
  <c r="O50" i="18"/>
  <c r="B7" i="18"/>
  <c r="Z7" i="18" s="1"/>
  <c r="Z53" i="5"/>
  <c r="E32" i="18"/>
  <c r="R68" i="18"/>
  <c r="J50" i="18"/>
  <c r="Q68" i="18"/>
  <c r="C46" i="18"/>
  <c r="Z46" i="18" s="1"/>
  <c r="Z110" i="14"/>
  <c r="U32" i="18"/>
  <c r="I50" i="18"/>
  <c r="Y16" i="18"/>
  <c r="J16" i="18"/>
  <c r="S16" i="18"/>
  <c r="C45" i="18"/>
  <c r="Z45" i="18" s="1"/>
  <c r="Z26" i="13"/>
  <c r="C19" i="18"/>
  <c r="Z19" i="18" s="1"/>
  <c r="Z50" i="8"/>
  <c r="C63" i="18"/>
  <c r="Z63" i="18" s="1"/>
  <c r="Z27" i="13"/>
  <c r="C4" i="18"/>
  <c r="Z4" i="18" s="1"/>
  <c r="Z145" i="10"/>
  <c r="C41" i="18"/>
  <c r="Z41" i="18" s="1"/>
  <c r="Z32" i="11"/>
  <c r="P16" i="18"/>
  <c r="N50" i="18"/>
  <c r="X50" i="18"/>
  <c r="O16" i="18"/>
  <c r="S68" i="18"/>
  <c r="N16" i="18"/>
  <c r="L50" i="18"/>
  <c r="U16" i="18"/>
  <c r="J68" i="18"/>
  <c r="Z51" i="8"/>
  <c r="C35" i="18"/>
  <c r="Z35" i="18" s="1"/>
  <c r="D10" i="18"/>
  <c r="Z51" i="6"/>
  <c r="D61" i="18"/>
  <c r="Z54" i="6"/>
  <c r="T16" i="18"/>
  <c r="R50" i="18"/>
  <c r="V68" i="18"/>
  <c r="Z28" i="18"/>
  <c r="L32" i="18"/>
  <c r="B25" i="18"/>
  <c r="Z25" i="18" s="1"/>
  <c r="Z22" i="3"/>
  <c r="E16" i="18"/>
  <c r="C31" i="18"/>
  <c r="Z31" i="18" s="1"/>
  <c r="Z145" i="17"/>
  <c r="C67" i="18"/>
  <c r="Z67" i="18" s="1"/>
  <c r="Z147" i="17"/>
  <c r="C66" i="18"/>
  <c r="Z66" i="18" s="1"/>
  <c r="Z103" i="16"/>
  <c r="C3" i="18"/>
  <c r="Z3" i="18" s="1"/>
  <c r="Z49" i="8"/>
  <c r="C55" i="18"/>
  <c r="Z55" i="18" s="1"/>
  <c r="Z148" i="10"/>
  <c r="C8" i="18"/>
  <c r="Z8" i="18" s="1"/>
  <c r="Z30" i="11"/>
  <c r="H16" i="18"/>
  <c r="F50" i="18"/>
  <c r="Z24" i="3"/>
  <c r="C54" i="18"/>
  <c r="Z54" i="18" s="1"/>
  <c r="Z196" i="4"/>
  <c r="G16" i="18"/>
  <c r="U50" i="18"/>
  <c r="T50" i="18"/>
  <c r="F16" i="18"/>
  <c r="Z72" i="15"/>
  <c r="C13" i="18"/>
  <c r="Z13" i="18" s="1"/>
  <c r="M16" i="18"/>
  <c r="B52" i="18"/>
  <c r="Z23" i="2"/>
  <c r="H50" i="18"/>
  <c r="L16" i="18"/>
  <c r="B34" i="18"/>
  <c r="Z22" i="2"/>
  <c r="Z31" i="11"/>
  <c r="Z57" i="9"/>
  <c r="W68" i="18"/>
  <c r="D16" i="18" l="1"/>
  <c r="D32" i="18"/>
  <c r="D68" i="18"/>
  <c r="D50" i="18"/>
  <c r="B16" i="18"/>
  <c r="Z43" i="18"/>
  <c r="Z26" i="18"/>
  <c r="Z10" i="18"/>
  <c r="C50" i="18"/>
  <c r="B68" i="18"/>
  <c r="Z52" i="18"/>
  <c r="C16" i="18"/>
  <c r="Z2" i="18"/>
  <c r="B50" i="18"/>
  <c r="Z34" i="18"/>
  <c r="C68" i="18"/>
  <c r="C32" i="18"/>
  <c r="Z61" i="18"/>
  <c r="B32" i="18"/>
  <c r="K150" i="4"/>
  <c r="K151" i="4" s="1"/>
  <c r="K152" i="4" s="1"/>
  <c r="K153" i="4" s="1"/>
  <c r="K154" i="4" s="1"/>
  <c r="K155" i="4" s="1"/>
  <c r="K156" i="4" s="1"/>
  <c r="K157" i="4" s="1"/>
  <c r="K158" i="4" s="1"/>
  <c r="K159" i="4" s="1"/>
  <c r="K160" i="4" s="1"/>
  <c r="K161" i="4" s="1"/>
  <c r="K162" i="4" s="1"/>
  <c r="K163" i="4" s="1"/>
  <c r="K164" i="4" s="1"/>
  <c r="K165" i="4" s="1"/>
  <c r="K166" i="4" s="1"/>
  <c r="K167" i="4" s="1"/>
  <c r="K168" i="4" s="1"/>
  <c r="K169" i="4" s="1"/>
  <c r="K170" i="4" s="1"/>
  <c r="K171" i="4" s="1"/>
  <c r="K172" i="4" s="1"/>
  <c r="K173" i="4" s="1"/>
  <c r="K174" i="4" s="1"/>
  <c r="K175" i="4" s="1"/>
  <c r="K176" i="4" s="1"/>
  <c r="K177" i="4" s="1"/>
  <c r="K178" i="4" s="1"/>
  <c r="K179" i="4" s="1"/>
  <c r="K180" i="4" s="1"/>
  <c r="K181" i="4" s="1"/>
  <c r="K182" i="4" s="1"/>
  <c r="K183" i="4" s="1"/>
  <c r="K184" i="4" s="1"/>
  <c r="K185" i="4" s="1"/>
  <c r="K186" i="4" s="1"/>
  <c r="K187" i="4" s="1"/>
  <c r="K188" i="4" s="1"/>
</calcChain>
</file>

<file path=xl/sharedStrings.xml><?xml version="1.0" encoding="utf-8"?>
<sst xmlns="http://schemas.openxmlformats.org/spreadsheetml/2006/main" count="4065" uniqueCount="890">
  <si>
    <t>Number</t>
  </si>
  <si>
    <t>Runner Name</t>
  </si>
  <si>
    <t>Grade</t>
  </si>
  <si>
    <t>Team</t>
  </si>
  <si>
    <t>Gender</t>
  </si>
  <si>
    <t>Level</t>
  </si>
  <si>
    <t>SCORING LEVEL</t>
  </si>
  <si>
    <t>Aquinas Academy</t>
  </si>
  <si>
    <t>AAC</t>
  </si>
  <si>
    <t>Stamatia Lykos</t>
  </si>
  <si>
    <t>AMA</t>
  </si>
  <si>
    <t>Female</t>
  </si>
  <si>
    <t>JV</t>
  </si>
  <si>
    <t>JV Girls</t>
  </si>
  <si>
    <t>Archangel Gabriel</t>
  </si>
  <si>
    <t>AGS</t>
  </si>
  <si>
    <t>Leah Patcher</t>
  </si>
  <si>
    <t>Ave Maria Academy</t>
  </si>
  <si>
    <t>Olivia Evans</t>
  </si>
  <si>
    <t>Butler Catholic School</t>
  </si>
  <si>
    <t>BCS</t>
  </si>
  <si>
    <t>Nicole Paschke</t>
  </si>
  <si>
    <t>Blessed Francis Seelos Academy</t>
  </si>
  <si>
    <t>BFS</t>
  </si>
  <si>
    <t>Finley Schran</t>
  </si>
  <si>
    <t>Blessed Trinity Academy</t>
  </si>
  <si>
    <t>BTA</t>
  </si>
  <si>
    <t>Noelle Berquist</t>
  </si>
  <si>
    <t>Christ the Divine Teacher Academy</t>
  </si>
  <si>
    <t>CDT</t>
  </si>
  <si>
    <t>Thekla Skowron</t>
  </si>
  <si>
    <t>Divine Mercy Academy</t>
  </si>
  <si>
    <t>DMA</t>
  </si>
  <si>
    <t>Gia Baldonieri</t>
  </si>
  <si>
    <t>Guardian Angel Academy</t>
  </si>
  <si>
    <t>GAA</t>
  </si>
  <si>
    <t>Marie Gasperini</t>
  </si>
  <si>
    <t>St. Gregory</t>
  </si>
  <si>
    <t>GRE</t>
  </si>
  <si>
    <t>Margeaux Yohe</t>
  </si>
  <si>
    <t>Holy Family School</t>
  </si>
  <si>
    <t>HFS</t>
  </si>
  <si>
    <t>Cecilia D'Alo</t>
  </si>
  <si>
    <t>St. James</t>
  </si>
  <si>
    <t>SJS</t>
  </si>
  <si>
    <t>Bubba O'Keefe</t>
  </si>
  <si>
    <t>Male</t>
  </si>
  <si>
    <t>JV Boys</t>
  </si>
  <si>
    <t>JFK Catholic</t>
  </si>
  <si>
    <t>JFK</t>
  </si>
  <si>
    <t>Maximus Gerber</t>
  </si>
  <si>
    <t>St. Kilian Parish School</t>
  </si>
  <si>
    <t>KIL</t>
  </si>
  <si>
    <t>Domenick Podkul</t>
  </si>
  <si>
    <t>Holy Cross Academy</t>
  </si>
  <si>
    <t>HCA</t>
  </si>
  <si>
    <t>Hudson Hitchings</t>
  </si>
  <si>
    <t>Mother of Mercy</t>
  </si>
  <si>
    <t>MMA</t>
  </si>
  <si>
    <t>Michael Dziezgowski</t>
  </si>
  <si>
    <t>Mother of Sorrows School</t>
  </si>
  <si>
    <t>MOSS</t>
  </si>
  <si>
    <t>Helena Mercolini</t>
  </si>
  <si>
    <t>Mary Queen of Apostles</t>
  </si>
  <si>
    <t>MQA</t>
  </si>
  <si>
    <t>Audrey Conquest</t>
  </si>
  <si>
    <t>Northside Catholic Assumption</t>
  </si>
  <si>
    <t>NCA</t>
  </si>
  <si>
    <t>Nora Silvis</t>
  </si>
  <si>
    <t>Our Lady of Fatima</t>
  </si>
  <si>
    <t>OLF</t>
  </si>
  <si>
    <t>Scarlett Sibbet</t>
  </si>
  <si>
    <t>South Hills Catholic Academy</t>
  </si>
  <si>
    <t>SHCA</t>
  </si>
  <si>
    <t>Mila Fuerst</t>
  </si>
  <si>
    <t>Saints Peter and Paul</t>
  </si>
  <si>
    <t>SSPP</t>
  </si>
  <si>
    <t>Esther DeFilippo</t>
  </si>
  <si>
    <t>St. Louise de Marillac</t>
  </si>
  <si>
    <t>STL</t>
  </si>
  <si>
    <t>Jessica Henson</t>
  </si>
  <si>
    <t>St. Therese of Lisieux</t>
  </si>
  <si>
    <t>STT</t>
  </si>
  <si>
    <t>Kelly O'Keefe</t>
  </si>
  <si>
    <t>Elly O'Keefe</t>
  </si>
  <si>
    <t>CJ Morris</t>
  </si>
  <si>
    <t>Dylan Conroy</t>
  </si>
  <si>
    <t>Evan Brown</t>
  </si>
  <si>
    <t>Parker Erickson</t>
  </si>
  <si>
    <t>Isaiah Loboda</t>
  </si>
  <si>
    <t>Maggie Pyle</t>
  </si>
  <si>
    <t>Ellie Green</t>
  </si>
  <si>
    <t>Raymond Kelly</t>
  </si>
  <si>
    <t>Danica Jones</t>
  </si>
  <si>
    <t>Isaac Townsend</t>
  </si>
  <si>
    <t>Mara Brell</t>
  </si>
  <si>
    <t>Nick Dinitto</t>
  </si>
  <si>
    <t>William Gibbons</t>
  </si>
  <si>
    <t>Xavier Hess</t>
  </si>
  <si>
    <t>CJ Kacsur</t>
  </si>
  <si>
    <t>Liam Blatt</t>
  </si>
  <si>
    <t>Joseph Davoli</t>
  </si>
  <si>
    <t>Nicholas Rohrdanz</t>
  </si>
  <si>
    <t>August Stuckeman</t>
  </si>
  <si>
    <t>Lucas Wertelet</t>
  </si>
  <si>
    <t>Luke Staudenmeier</t>
  </si>
  <si>
    <t>Karly Gill</t>
  </si>
  <si>
    <t>Mia Gaffney</t>
  </si>
  <si>
    <t>Alexa Laepple</t>
  </si>
  <si>
    <t>Abby Williams</t>
  </si>
  <si>
    <t>Emily Williams</t>
  </si>
  <si>
    <t>Vivienne Cavicchia</t>
  </si>
  <si>
    <t>Heidi Surlow</t>
  </si>
  <si>
    <t>Amalia Roehn</t>
  </si>
  <si>
    <t>Arden Wyke-Shiring</t>
  </si>
  <si>
    <t>Natalie Yurchak</t>
  </si>
  <si>
    <t>Michaela Lucas</t>
  </si>
  <si>
    <t>Molly Begley</t>
  </si>
  <si>
    <t>JV GIRLS</t>
  </si>
  <si>
    <t>Avery Holtzman</t>
  </si>
  <si>
    <t>Arianna Lheureau</t>
  </si>
  <si>
    <t>Sage Liberati</t>
  </si>
  <si>
    <t>Sloane Masula</t>
  </si>
  <si>
    <t>Ella Notte</t>
  </si>
  <si>
    <t>Adrianna Sartori</t>
  </si>
  <si>
    <t>Bridie Straub</t>
  </si>
  <si>
    <t>Avery Arendosh</t>
  </si>
  <si>
    <t>Maria Hiserodt</t>
  </si>
  <si>
    <t>Katelyn Jacobs</t>
  </si>
  <si>
    <t>Daniella Julian</t>
  </si>
  <si>
    <t>Kaitlyn Lindenfelser</t>
  </si>
  <si>
    <t>Jocelyn Miller</t>
  </si>
  <si>
    <t>Lexie Miller</t>
  </si>
  <si>
    <t>Ella Schweikert</t>
  </si>
  <si>
    <t>Jacob Feigel</t>
  </si>
  <si>
    <t>JV BOYS</t>
  </si>
  <si>
    <t>Liam Greene</t>
  </si>
  <si>
    <t>Jackson Hawes</t>
  </si>
  <si>
    <t>Cole Miller</t>
  </si>
  <si>
    <t>Leo Nasiadka</t>
  </si>
  <si>
    <t>Liam Patterson</t>
  </si>
  <si>
    <t>Theodore Schoedel</t>
  </si>
  <si>
    <t>Liam Straub</t>
  </si>
  <si>
    <t>Hudson Feeney</t>
  </si>
  <si>
    <t>Milo Greca</t>
  </si>
  <si>
    <t>Kolten Kumer</t>
  </si>
  <si>
    <t>Charlie Martin</t>
  </si>
  <si>
    <t>Mason Moritz</t>
  </si>
  <si>
    <t>Parker Skrastins</t>
  </si>
  <si>
    <t>Enzo Urso</t>
  </si>
  <si>
    <t>Isaac Vangura</t>
  </si>
  <si>
    <t>Mason Burder</t>
  </si>
  <si>
    <t>AAG</t>
  </si>
  <si>
    <t>Jayvon Clervil</t>
  </si>
  <si>
    <t>Olivia Garner</t>
  </si>
  <si>
    <t>Caleb Genard</t>
  </si>
  <si>
    <t>Jaela Katarski</t>
  </si>
  <si>
    <t>Mia Ledgerwood</t>
  </si>
  <si>
    <t>Fiona Lim</t>
  </si>
  <si>
    <t>Maximus Burder</t>
  </si>
  <si>
    <t>Max Confer</t>
  </si>
  <si>
    <t>Reagan Hassler</t>
  </si>
  <si>
    <t>Natalia Hill</t>
  </si>
  <si>
    <t>Matthew Martino</t>
  </si>
  <si>
    <t>Stella Rega</t>
  </si>
  <si>
    <t>James Jordan</t>
  </si>
  <si>
    <t>Alex Myers</t>
  </si>
  <si>
    <t>Jonathan Penrod</t>
  </si>
  <si>
    <t>Lucas Spieler</t>
  </si>
  <si>
    <t>Jacob Tatarintsev</t>
  </si>
  <si>
    <t>Aidan Trettel</t>
  </si>
  <si>
    <t>James Fettis</t>
  </si>
  <si>
    <t>Rico Parrotta</t>
  </si>
  <si>
    <t>Devin O'Malley</t>
  </si>
  <si>
    <t>Tucker Craig</t>
  </si>
  <si>
    <t>Colton Matthews</t>
  </si>
  <si>
    <t>Brody Wick</t>
  </si>
  <si>
    <t>Colton Maseth</t>
  </si>
  <si>
    <t>Violet Price</t>
  </si>
  <si>
    <t>Thomas Feczko</t>
  </si>
  <si>
    <t>Dominic Gauntner</t>
  </si>
  <si>
    <t>Asa Grubbs</t>
  </si>
  <si>
    <t>Ian Hamilton</t>
  </si>
  <si>
    <t>Brigid Baker</t>
  </si>
  <si>
    <t>Morgan Blevins</t>
  </si>
  <si>
    <t>Olivia Colangelo</t>
  </si>
  <si>
    <t>Sophia Colangelo</t>
  </si>
  <si>
    <t>Cora Cole</t>
  </si>
  <si>
    <t>Audrey Costigan</t>
  </si>
  <si>
    <t>Olivia Costigan</t>
  </si>
  <si>
    <t>Avery Hunt</t>
  </si>
  <si>
    <t>Hannah Kaminski</t>
  </si>
  <si>
    <t>Gabriella McDonough</t>
  </si>
  <si>
    <t>Olivia Menz</t>
  </si>
  <si>
    <t>Rowan Mondi</t>
  </si>
  <si>
    <t>Nora Narwold</t>
  </si>
  <si>
    <t>Ella Scaltz</t>
  </si>
  <si>
    <t>Quinn Snyder</t>
  </si>
  <si>
    <t>Stella Suisham</t>
  </si>
  <si>
    <t>Annalise Wyant</t>
  </si>
  <si>
    <t>Christopher Braun</t>
  </si>
  <si>
    <t>Josh Conklin</t>
  </si>
  <si>
    <t>Fionn Degnan</t>
  </si>
  <si>
    <t>Blake DiLoreto</t>
  </si>
  <si>
    <t>Leonard Kurpeikis</t>
  </si>
  <si>
    <t>Xavier Kush</t>
  </si>
  <si>
    <t>Rowan Lacina</t>
  </si>
  <si>
    <t>Jaxson Niemeier</t>
  </si>
  <si>
    <t>Thad Pawlowicz</t>
  </si>
  <si>
    <t>Colin Pilla</t>
  </si>
  <si>
    <t>Jesse Ronnenberg</t>
  </si>
  <si>
    <t>Michael Scaltz</t>
  </si>
  <si>
    <t>Robbie Singer</t>
  </si>
  <si>
    <t>Lucas Stewart</t>
  </si>
  <si>
    <t>Jude Pazuchanics</t>
  </si>
  <si>
    <t>Gabriel Klavora</t>
  </si>
  <si>
    <t>Ella Rembert</t>
  </si>
  <si>
    <t>Anna Estes</t>
  </si>
  <si>
    <t>Rachel George</t>
  </si>
  <si>
    <t>Eliana Willis</t>
  </si>
  <si>
    <t>Henry Woolley</t>
  </si>
  <si>
    <t>Malachi McCoy</t>
  </si>
  <si>
    <t>Londyn Tomman</t>
  </si>
  <si>
    <t>Camila Hernandez</t>
  </si>
  <si>
    <t>Katie Kessler</t>
  </si>
  <si>
    <t>Victoria Woltshock</t>
  </si>
  <si>
    <t>Pippa Larmi</t>
  </si>
  <si>
    <t>Kylee Willis</t>
  </si>
  <si>
    <t>Chidera Gilliam</t>
  </si>
  <si>
    <t>Livi Dagit</t>
  </si>
  <si>
    <t>Gage Couper</t>
  </si>
  <si>
    <t>Landon Bell</t>
  </si>
  <si>
    <t>Tyler Poynar</t>
  </si>
  <si>
    <t>Sophia Catanzarite</t>
  </si>
  <si>
    <t>Cecilia Hudak</t>
  </si>
  <si>
    <t>DiIanna DelTondo</t>
  </si>
  <si>
    <t>Taylor Rigby</t>
  </si>
  <si>
    <t>Eligia Vallecorsa</t>
  </si>
  <si>
    <t>Kalel Daniel</t>
  </si>
  <si>
    <t>Londyn Daniel</t>
  </si>
  <si>
    <t>Maximilian Fredericks</t>
  </si>
  <si>
    <t>Giovanni Bianco</t>
  </si>
  <si>
    <t>Jake Liller</t>
  </si>
  <si>
    <t>Luke Martin</t>
  </si>
  <si>
    <t>Emerson Ochtun</t>
  </si>
  <si>
    <t>Remy Petrick</t>
  </si>
  <si>
    <t>Benny Votilla</t>
  </si>
  <si>
    <t>Claire Cummings</t>
  </si>
  <si>
    <t>Zienna Berarducci</t>
  </si>
  <si>
    <t>Emma Zampogna</t>
  </si>
  <si>
    <t>Maximo Macerelli</t>
  </si>
  <si>
    <t>Lincoln McAllister</t>
  </si>
  <si>
    <t>Amelia LoPresti</t>
  </si>
  <si>
    <t>Madison Abbett</t>
  </si>
  <si>
    <t>Ellen Adams</t>
  </si>
  <si>
    <t>Rainey Redd</t>
  </si>
  <si>
    <t>Emma Tavella</t>
  </si>
  <si>
    <t>Nikolai Rusiewicz</t>
  </si>
  <si>
    <t>Cecilia Livengood</t>
  </si>
  <si>
    <t>Silas Boyle</t>
  </si>
  <si>
    <t>Sierra Viehmann</t>
  </si>
  <si>
    <t>jv girls</t>
  </si>
  <si>
    <t>Isabella Krahe</t>
  </si>
  <si>
    <t>Anthony Edwards</t>
  </si>
  <si>
    <t>Matthew Yeager</t>
  </si>
  <si>
    <t>Madelyn Miklavic</t>
  </si>
  <si>
    <t>Raylan Senft</t>
  </si>
  <si>
    <t>Kenny Plastino</t>
  </si>
  <si>
    <t>Katherine Pisani</t>
  </si>
  <si>
    <t>Varsity</t>
  </si>
  <si>
    <t>VARSITY Girls</t>
  </si>
  <si>
    <t>Emma Fisher</t>
  </si>
  <si>
    <t>Vivi Dowdy</t>
  </si>
  <si>
    <t>Elizabeth Delach</t>
  </si>
  <si>
    <t>Emily Cramer</t>
  </si>
  <si>
    <t>Bella Kelm</t>
  </si>
  <si>
    <t>Caroline Howell</t>
  </si>
  <si>
    <t>Catherine Miller</t>
  </si>
  <si>
    <t>Molly McGrath</t>
  </si>
  <si>
    <t>Hannah Ripley</t>
  </si>
  <si>
    <t>Samantha Hinkofer</t>
  </si>
  <si>
    <t>Yoanna Lykos</t>
  </si>
  <si>
    <t>Arianna Gaudelli</t>
  </si>
  <si>
    <t>Autum Schidlmeier</t>
  </si>
  <si>
    <t>Anne Farnan</t>
  </si>
  <si>
    <t>Isabella Smith</t>
  </si>
  <si>
    <t>Lidia Cortes</t>
  </si>
  <si>
    <t>Grady Balsom</t>
  </si>
  <si>
    <t>VARSITY Boys</t>
  </si>
  <si>
    <t>Miracle Onyiriamoi</t>
  </si>
  <si>
    <t>William Yester</t>
  </si>
  <si>
    <t>Finn ODonoghue</t>
  </si>
  <si>
    <t>Jack Rattigan</t>
  </si>
  <si>
    <t>Oliver Walvoord</t>
  </si>
  <si>
    <t>Colton Nanz</t>
  </si>
  <si>
    <t>Jack Conquest</t>
  </si>
  <si>
    <t>Daniel D'Alo</t>
  </si>
  <si>
    <t>Joseph Hart</t>
  </si>
  <si>
    <t>Jacob Sutfin</t>
  </si>
  <si>
    <t>Caroline Jesso</t>
  </si>
  <si>
    <t>Grace Billick</t>
  </si>
  <si>
    <t>Francesca Dambrogio</t>
  </si>
  <si>
    <t>Veronica Memole</t>
  </si>
  <si>
    <t>Nancy Delien</t>
  </si>
  <si>
    <t>Liliana Silvis</t>
  </si>
  <si>
    <t>Fiona O'Neill</t>
  </si>
  <si>
    <t>Faith Simon</t>
  </si>
  <si>
    <t>Jennifer Wilson</t>
  </si>
  <si>
    <t>Emalee Hooper</t>
  </si>
  <si>
    <t>Noelle Romano</t>
  </si>
  <si>
    <t>Marcus Gerber</t>
  </si>
  <si>
    <t>John Pensock</t>
  </si>
  <si>
    <t>Nathan Hannan</t>
  </si>
  <si>
    <t>William Brown</t>
  </si>
  <si>
    <t>Triniti Richardson</t>
  </si>
  <si>
    <t>Edward Hosack</t>
  </si>
  <si>
    <t>Tony Montgomery</t>
  </si>
  <si>
    <t>Jaxson Sagwitz</t>
  </si>
  <si>
    <t>Max Townsend</t>
  </si>
  <si>
    <t>Everett Nemeth</t>
  </si>
  <si>
    <t>Chase Porter</t>
  </si>
  <si>
    <t>Brayden Wilhelm</t>
  </si>
  <si>
    <t>Ava Shumaker</t>
  </si>
  <si>
    <t>Andre Kolocouris</t>
  </si>
  <si>
    <t>Jeremey Ye</t>
  </si>
  <si>
    <t>Sebastian James</t>
  </si>
  <si>
    <t>Wyatt Walsh</t>
  </si>
  <si>
    <t>Luke Blatt</t>
  </si>
  <si>
    <t>David DelFiandra</t>
  </si>
  <si>
    <t>Nolan Meyer</t>
  </si>
  <si>
    <t>Anna Cicchino</t>
  </si>
  <si>
    <t>Gina Cicchino</t>
  </si>
  <si>
    <t>Scarlett McGovern</t>
  </si>
  <si>
    <t>Isabel Stuckeman</t>
  </si>
  <si>
    <t>Ava Ziemniak</t>
  </si>
  <si>
    <t>Eva Crofford</t>
  </si>
  <si>
    <t>Madeline Debbis</t>
  </si>
  <si>
    <t>Elizabeth Tokarczyk</t>
  </si>
  <si>
    <t>Annabelle Watson</t>
  </si>
  <si>
    <t>Kaylee Tamburino</t>
  </si>
  <si>
    <t>Ashlyn Curry</t>
  </si>
  <si>
    <t>Draven Trump</t>
  </si>
  <si>
    <t>Jed Watson</t>
  </si>
  <si>
    <t>Athena Ameredes</t>
  </si>
  <si>
    <t>Olivia Chimenti</t>
  </si>
  <si>
    <t>VARSITY GIRLS</t>
  </si>
  <si>
    <t>Avery Evancho</t>
  </si>
  <si>
    <t>Elena Farrah</t>
  </si>
  <si>
    <t>Luciana Ganoza</t>
  </si>
  <si>
    <t>Adelyn Greenfeld</t>
  </si>
  <si>
    <t>Morgan Kane</t>
  </si>
  <si>
    <t>Claire Karsman</t>
  </si>
  <si>
    <t>Allison Kiley</t>
  </si>
  <si>
    <t>Tessa Liberati</t>
  </si>
  <si>
    <t>Katie Miller</t>
  </si>
  <si>
    <t>Sarah Mlecko</t>
  </si>
  <si>
    <t>Kate Mulzet</t>
  </si>
  <si>
    <t>Evelyn Schoedel</t>
  </si>
  <si>
    <t>Emma Schweikert</t>
  </si>
  <si>
    <t>Alexandra Wagner</t>
  </si>
  <si>
    <t>Leya Wesolowski</t>
  </si>
  <si>
    <t>Isla Buccigrossi</t>
  </si>
  <si>
    <t>Francesca Grega</t>
  </si>
  <si>
    <t>Katie Gunther</t>
  </si>
  <si>
    <t>Alina jaras</t>
  </si>
  <si>
    <t>Giovanna Julian</t>
  </si>
  <si>
    <t>Mary Kennedy</t>
  </si>
  <si>
    <t>Annafrancesca Liberati</t>
  </si>
  <si>
    <t>Evelyn Marche</t>
  </si>
  <si>
    <t>Lily Narvett</t>
  </si>
  <si>
    <t>Catarina Perri</t>
  </si>
  <si>
    <t>Annie Puhalla</t>
  </si>
  <si>
    <t>Carolyn Sarknas</t>
  </si>
  <si>
    <t>Caroline Sell</t>
  </si>
  <si>
    <t>Madeline Sell</t>
  </si>
  <si>
    <t>Gina Talarico</t>
  </si>
  <si>
    <t>Addison Thiel</t>
  </si>
  <si>
    <t>Andrew Beaman</t>
  </si>
  <si>
    <t>Danny Butler</t>
  </si>
  <si>
    <t>Zachary Lehman</t>
  </si>
  <si>
    <t>Enzo Pecoraro</t>
  </si>
  <si>
    <t>Wes Sachar</t>
  </si>
  <si>
    <t>Isaiah Thomas</t>
  </si>
  <si>
    <t>Eric Wheeler</t>
  </si>
  <si>
    <t>Jack Davison</t>
  </si>
  <si>
    <t>Rylan Greene</t>
  </si>
  <si>
    <t>Ethan Hiserodt</t>
  </si>
  <si>
    <t>Xiah Ninehouser</t>
  </si>
  <si>
    <t>Michael Pierro</t>
  </si>
  <si>
    <t>Georgia Evans</t>
  </si>
  <si>
    <t>Varsity Girls</t>
  </si>
  <si>
    <t>Tegan Bertagna</t>
  </si>
  <si>
    <t>Macie Dobrinski</t>
  </si>
  <si>
    <t>Sabrina Donald</t>
  </si>
  <si>
    <t>Emma Tilger</t>
  </si>
  <si>
    <t>Melanie Tomko</t>
  </si>
  <si>
    <t>Nathan Tatarintsev</t>
  </si>
  <si>
    <t>Garet Gizler</t>
  </si>
  <si>
    <t>Jacob Matthews</t>
  </si>
  <si>
    <t>Rizalino Domasig</t>
  </si>
  <si>
    <t>Kiley Fettis</t>
  </si>
  <si>
    <t>Alena Mazurek</t>
  </si>
  <si>
    <t>Declan McCullough</t>
  </si>
  <si>
    <t>Adelaide Delaney</t>
  </si>
  <si>
    <t>Emery Feczko</t>
  </si>
  <si>
    <t>Molly Gauntner</t>
  </si>
  <si>
    <t>Maggie Killian</t>
  </si>
  <si>
    <t>Gabby Vilcheck</t>
  </si>
  <si>
    <t>Ethan Engel</t>
  </si>
  <si>
    <t>Leo Mosca</t>
  </si>
  <si>
    <t>Kaitlyn Abel</t>
  </si>
  <si>
    <t>Mia Battalini</t>
  </si>
  <si>
    <t>Gigi Colafella</t>
  </si>
  <si>
    <t>Chloe Cole</t>
  </si>
  <si>
    <t>Elle Degnan</t>
  </si>
  <si>
    <t>Anna Jones</t>
  </si>
  <si>
    <t>Olivia Kaminski</t>
  </si>
  <si>
    <t>Emelia Kapetanos</t>
  </si>
  <si>
    <t>Jada Lichtenwalter</t>
  </si>
  <si>
    <t>Mia Liscinsky</t>
  </si>
  <si>
    <t>Payton McElravy</t>
  </si>
  <si>
    <t>Anna Morris</t>
  </si>
  <si>
    <t>Mia O'Donnell</t>
  </si>
  <si>
    <t>Sofie Rentz</t>
  </si>
  <si>
    <t>Kate Schaarsmith</t>
  </si>
  <si>
    <t>Christina Sisto</t>
  </si>
  <si>
    <t>Kendall Stewart</t>
  </si>
  <si>
    <t>Chloe Summerville</t>
  </si>
  <si>
    <t>Isabella Windfelder</t>
  </si>
  <si>
    <t>Jacob Acocks-Mejia</t>
  </si>
  <si>
    <t>Thomas Baier</t>
  </si>
  <si>
    <t>Gavin Bartus</t>
  </si>
  <si>
    <t>Jackson Chips</t>
  </si>
  <si>
    <t>Jack Croft</t>
  </si>
  <si>
    <t>Dominic Farabaugh</t>
  </si>
  <si>
    <t>Shaun Guyton Jr</t>
  </si>
  <si>
    <t>Luke Harper</t>
  </si>
  <si>
    <t>Jack Masuga</t>
  </si>
  <si>
    <t>Jack Mondi</t>
  </si>
  <si>
    <t>Quinn O’Hara</t>
  </si>
  <si>
    <t>Quentin Peterson</t>
  </si>
  <si>
    <t>Jack Steineman</t>
  </si>
  <si>
    <t>Dominic Verdi</t>
  </si>
  <si>
    <t>Gabriel Wohar</t>
  </si>
  <si>
    <t>Zachary Price</t>
  </si>
  <si>
    <t>Kennedy Williams</t>
  </si>
  <si>
    <t>Lexi Pearce</t>
  </si>
  <si>
    <t>William Watkins</t>
  </si>
  <si>
    <t>Anicet Mwambu</t>
  </si>
  <si>
    <t>Roman Maurizio</t>
  </si>
  <si>
    <t>Victor Navish</t>
  </si>
  <si>
    <t>Jordyn Cienik</t>
  </si>
  <si>
    <t>Charli Vovaris</t>
  </si>
  <si>
    <t>Brianna Watkins</t>
  </si>
  <si>
    <t>Vivian Shewak</t>
  </si>
  <si>
    <t>Xavier Vallecorsa</t>
  </si>
  <si>
    <t>Nico Berarducci</t>
  </si>
  <si>
    <t>Vito Bianco</t>
  </si>
  <si>
    <t>Marley Cianfaglione</t>
  </si>
  <si>
    <t>Rhiannon Modro</t>
  </si>
  <si>
    <t>Levi Soriano-Clark</t>
  </si>
  <si>
    <t>Zachary Thear</t>
  </si>
  <si>
    <t>Eddie Votilla</t>
  </si>
  <si>
    <t>Vivienne Goshen</t>
  </si>
  <si>
    <t>Jules Goshen</t>
  </si>
  <si>
    <t>Leeland Thompson</t>
  </si>
  <si>
    <t>Madison Zajac</t>
  </si>
  <si>
    <t>Ava Martin</t>
  </si>
  <si>
    <t>Randy Goodwald</t>
  </si>
  <si>
    <t>John Semonic</t>
  </si>
  <si>
    <t>Leo Ivory</t>
  </si>
  <si>
    <t>McKenzie Grissom</t>
  </si>
  <si>
    <t>Rhodora Redd</t>
  </si>
  <si>
    <t>Nadia Rossey</t>
  </si>
  <si>
    <t>John Cooper</t>
  </si>
  <si>
    <t>Paul Hoffman</t>
  </si>
  <si>
    <t>John Howe</t>
  </si>
  <si>
    <t>Gunnar Lubawski</t>
  </si>
  <si>
    <t>Neilan McAllister</t>
  </si>
  <si>
    <t>Jacob Weaver</t>
  </si>
  <si>
    <t>Jacob Wienand</t>
  </si>
  <si>
    <t>Vinnie Zampogna</t>
  </si>
  <si>
    <t>Ivan Rusiewicz</t>
  </si>
  <si>
    <t>Varsity Boys</t>
  </si>
  <si>
    <t>Derek Ricciardella</t>
  </si>
  <si>
    <t>Tommy Edwards</t>
  </si>
  <si>
    <t>Madison Krahe</t>
  </si>
  <si>
    <t>Leslie Best</t>
  </si>
  <si>
    <t>100H</t>
  </si>
  <si>
    <t>Heat</t>
  </si>
  <si>
    <t>Time</t>
  </si>
  <si>
    <t>Lane</t>
  </si>
  <si>
    <t>Runner</t>
  </si>
  <si>
    <t>Sex</t>
  </si>
  <si>
    <t>Place</t>
  </si>
  <si>
    <t>Points</t>
  </si>
  <si>
    <t>Total</t>
  </si>
  <si>
    <t>VARSITY BOYS</t>
  </si>
  <si>
    <t>4 X 800</t>
  </si>
  <si>
    <t>XXXX</t>
  </si>
  <si>
    <t>Name</t>
  </si>
  <si>
    <t>Level II</t>
  </si>
  <si>
    <t>Run #1</t>
  </si>
  <si>
    <t>Run #2</t>
  </si>
  <si>
    <t>Run #3</t>
  </si>
  <si>
    <t>Run #4</t>
  </si>
  <si>
    <t>4X800</t>
  </si>
  <si>
    <t>100M</t>
  </si>
  <si>
    <t>1600mm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</si>
  <si>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</si>
  <si>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</si>
  <si>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</si>
  <si>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</si>
  <si>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</si>
  <si>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</si>
  <si>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</si>
  <si>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</si>
  <si>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</si>
  <si>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</si>
  <si>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JAM</t>
  </si>
  <si>
    <t>SMS</t>
  </si>
  <si>
    <t>PHL</t>
  </si>
  <si>
    <t>SRT</t>
  </si>
  <si>
    <t>SYL</t>
  </si>
  <si>
    <t>TER</t>
  </si>
  <si>
    <t>4x100 RELAY</t>
  </si>
  <si>
    <t>4x100</t>
  </si>
  <si>
    <t>400mm</t>
  </si>
  <si>
    <t>200mm</t>
  </si>
  <si>
    <t>800mm</t>
  </si>
  <si>
    <t>3200MM</t>
  </si>
  <si>
    <t>3200mm</t>
  </si>
  <si>
    <t>4x400</t>
  </si>
  <si>
    <t>TRIPLE JUMP</t>
  </si>
  <si>
    <t>Jump #1</t>
  </si>
  <si>
    <t>Jump #2</t>
  </si>
  <si>
    <t>Jump #3</t>
  </si>
  <si>
    <t>Jumper #</t>
  </si>
  <si>
    <t>Feet</t>
  </si>
  <si>
    <t>Inches</t>
  </si>
  <si>
    <t>Shot Put</t>
  </si>
  <si>
    <t>Best Throw</t>
  </si>
  <si>
    <t>SHOT PUT</t>
  </si>
  <si>
    <t>Throw #1</t>
  </si>
  <si>
    <t>Throw #2</t>
  </si>
  <si>
    <t>Throw #3</t>
  </si>
  <si>
    <t>Runner #</t>
  </si>
  <si>
    <t>DISCUS</t>
  </si>
  <si>
    <t>Turbo Jav   Ex.</t>
  </si>
  <si>
    <t>50-6</t>
  </si>
  <si>
    <t>75-3</t>
  </si>
  <si>
    <t>65-11</t>
  </si>
  <si>
    <t>Example</t>
  </si>
  <si>
    <t>Javelin</t>
  </si>
  <si>
    <t>Thrower#</t>
  </si>
  <si>
    <t>10-1</t>
  </si>
  <si>
    <t>10-1.5</t>
  </si>
  <si>
    <t>10-1.25</t>
  </si>
  <si>
    <t>Best Jump</t>
  </si>
  <si>
    <t>LONG JUMP BOYS</t>
  </si>
  <si>
    <t>TOTALS</t>
  </si>
  <si>
    <t>JV 100 G</t>
  </si>
  <si>
    <t>JV 200H G</t>
  </si>
  <si>
    <t>JV 200 G</t>
  </si>
  <si>
    <t>JV 400 G</t>
  </si>
  <si>
    <t>JV 800 G</t>
  </si>
  <si>
    <t>JV 1600 G</t>
  </si>
  <si>
    <t>JV 3200 G</t>
  </si>
  <si>
    <t>JV 4x800G</t>
  </si>
  <si>
    <t>JV 4x100 G</t>
  </si>
  <si>
    <t>JV 4x400 G</t>
  </si>
  <si>
    <t>JV Shot Put G</t>
  </si>
  <si>
    <t>JV Discus G</t>
  </si>
  <si>
    <t>JV Javelin G</t>
  </si>
  <si>
    <t>JV Long Jump G</t>
  </si>
  <si>
    <t>TOTAL JV GIRLS</t>
  </si>
  <si>
    <t>JV 100 B</t>
  </si>
  <si>
    <t>JV 200H B</t>
  </si>
  <si>
    <t>JV 200 B</t>
  </si>
  <si>
    <t>JV 400 B</t>
  </si>
  <si>
    <t>JV 800 B</t>
  </si>
  <si>
    <t>JV 1600 B</t>
  </si>
  <si>
    <t>JV 3200 B</t>
  </si>
  <si>
    <t>JV 4x800B</t>
  </si>
  <si>
    <t>JV 4x100 B</t>
  </si>
  <si>
    <t>JV 4x400 B</t>
  </si>
  <si>
    <t>JV Shot Put B</t>
  </si>
  <si>
    <t>JV Discus B</t>
  </si>
  <si>
    <t>JV Javelin B</t>
  </si>
  <si>
    <t>JV Long Jump B</t>
  </si>
  <si>
    <t>TOTAL JV BOYS</t>
  </si>
  <si>
    <t>V 100H G</t>
  </si>
  <si>
    <t>V 200H G</t>
  </si>
  <si>
    <t>VARSITY 100 G</t>
  </si>
  <si>
    <t>VARSITY 200 G</t>
  </si>
  <si>
    <t>VARSITY 400 G</t>
  </si>
  <si>
    <t>VARSITY 800 G</t>
  </si>
  <si>
    <t>VARSITY 1600 G</t>
  </si>
  <si>
    <t>VARSITY 3200 G</t>
  </si>
  <si>
    <t>VARSITY 4x800 G</t>
  </si>
  <si>
    <t>VARSITY 4x100 G</t>
  </si>
  <si>
    <t>VARSITY 4x400 G</t>
  </si>
  <si>
    <t>VARSITY TJ G</t>
  </si>
  <si>
    <t>VARSITY Shot Put G</t>
  </si>
  <si>
    <t>VARSITY Discus G</t>
  </si>
  <si>
    <t>VARSITY Javelin G</t>
  </si>
  <si>
    <t>VARSITY Long Jump G</t>
  </si>
  <si>
    <t>TOTAL VARSITY GIRLS</t>
  </si>
  <si>
    <t>V 100H B</t>
  </si>
  <si>
    <t>V 200H B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</si>
  <si>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</si>
  <si>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</si>
  <si>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</si>
  <si>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</si>
  <si>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</si>
  <si>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</si>
  <si>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</si>
  <si>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</si>
  <si>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TJ B</t>
  </si>
  <si>
    <t>VARSITY Shot Put B</t>
  </si>
  <si>
    <t>VARSITY Discus B</t>
  </si>
  <si>
    <t>VARSITY Javelin B</t>
  </si>
  <si>
    <t>VARSITY Long Jump B</t>
  </si>
  <si>
    <t>TOTAL VARSITY BOYS</t>
  </si>
  <si>
    <t>DNF</t>
  </si>
  <si>
    <t>x</t>
  </si>
  <si>
    <t>11.03.68</t>
  </si>
  <si>
    <t>11.28.87</t>
  </si>
  <si>
    <t>11.34.59</t>
  </si>
  <si>
    <t>11.42.96</t>
  </si>
  <si>
    <t>12.19.81</t>
  </si>
  <si>
    <t>12.24.34</t>
  </si>
  <si>
    <t>12.39.24</t>
  </si>
  <si>
    <t>12.49.24</t>
  </si>
  <si>
    <t>13.14.56</t>
  </si>
  <si>
    <t>14.39.46</t>
  </si>
  <si>
    <t>14.16.27</t>
  </si>
  <si>
    <t>5.29.93</t>
  </si>
  <si>
    <t>5.33.05</t>
  </si>
  <si>
    <t>5.49.02</t>
  </si>
  <si>
    <t>5.49.46</t>
  </si>
  <si>
    <t>5.52.56</t>
  </si>
  <si>
    <t>5.54.14</t>
  </si>
  <si>
    <t>5.59.27</t>
  </si>
  <si>
    <t>6.02.22</t>
  </si>
  <si>
    <t>6.08.15</t>
  </si>
  <si>
    <t>6.15.18</t>
  </si>
  <si>
    <t>6.24.74</t>
  </si>
  <si>
    <t>6.29.00</t>
  </si>
  <si>
    <t>6.32.69</t>
  </si>
  <si>
    <t>6.33.97</t>
  </si>
  <si>
    <t>6.42.84</t>
  </si>
  <si>
    <t>6.43.22</t>
  </si>
  <si>
    <t>6.47.03</t>
  </si>
  <si>
    <t>6.48.18</t>
  </si>
  <si>
    <t>6.49.56</t>
  </si>
  <si>
    <t>6.51.15</t>
  </si>
  <si>
    <t>6.55.18</t>
  </si>
  <si>
    <t>7.11.00</t>
  </si>
  <si>
    <t>7.23.12</t>
  </si>
  <si>
    <t>7.29.00</t>
  </si>
  <si>
    <t>8.00.90</t>
  </si>
  <si>
    <t>8.59.09</t>
  </si>
  <si>
    <t>9.27.27</t>
  </si>
  <si>
    <t>10.12.84</t>
  </si>
  <si>
    <t>11.39.91</t>
  </si>
  <si>
    <t>12.18.66</t>
  </si>
  <si>
    <t>12.51.12</t>
  </si>
  <si>
    <t>12.54.35</t>
  </si>
  <si>
    <t>12.55.47</t>
  </si>
  <si>
    <t>13.02.31</t>
  </si>
  <si>
    <t>13.06.88</t>
  </si>
  <si>
    <t>13.23.53</t>
  </si>
  <si>
    <t>13.27.34</t>
  </si>
  <si>
    <t>13.29.63</t>
  </si>
  <si>
    <t>13.49.04</t>
  </si>
  <si>
    <t>13.56.79</t>
  </si>
  <si>
    <t>14.05.38</t>
  </si>
  <si>
    <t>14.19.16</t>
  </si>
  <si>
    <t>14.24.88</t>
  </si>
  <si>
    <t>14.37.66</t>
  </si>
  <si>
    <t>15.00.9</t>
  </si>
  <si>
    <t>15.07.59</t>
  </si>
  <si>
    <t>19.29.78</t>
  </si>
  <si>
    <t>2.43.46</t>
  </si>
  <si>
    <t>2.55.65</t>
  </si>
  <si>
    <t>3.00.12</t>
  </si>
  <si>
    <t>3.00.90</t>
  </si>
  <si>
    <t>3.11.56</t>
  </si>
  <si>
    <t>3.12.12</t>
  </si>
  <si>
    <t>3.15.00</t>
  </si>
  <si>
    <t>3.17.46</t>
  </si>
  <si>
    <t>3.17.87</t>
  </si>
  <si>
    <t>3.30.61</t>
  </si>
  <si>
    <t>3.33.72</t>
  </si>
  <si>
    <t>3.36.90</t>
  </si>
  <si>
    <t>3.40.12</t>
  </si>
  <si>
    <t>3.42.00</t>
  </si>
  <si>
    <t>3.46.28</t>
  </si>
  <si>
    <t>3.47.43</t>
  </si>
  <si>
    <t>2.44.78</t>
  </si>
  <si>
    <t>2.54.56</t>
  </si>
  <si>
    <t>2.55.93</t>
  </si>
  <si>
    <t>2.59.05</t>
  </si>
  <si>
    <t>3.02.93</t>
  </si>
  <si>
    <t>3.05.68</t>
  </si>
  <si>
    <t>3.07.46</t>
  </si>
  <si>
    <t>3.17.02</t>
  </si>
  <si>
    <t>3.33.78</t>
  </si>
  <si>
    <t>3.52.28</t>
  </si>
  <si>
    <t>4.00.37</t>
  </si>
  <si>
    <t>2.36.69</t>
  </si>
  <si>
    <t>2.41.41</t>
  </si>
  <si>
    <t>2.46.06</t>
  </si>
  <si>
    <t>2.49.52</t>
  </si>
  <si>
    <t>2.51.34</t>
  </si>
  <si>
    <t>2.58.00</t>
  </si>
  <si>
    <t>2.41.62</t>
  </si>
  <si>
    <t>2.48.40</t>
  </si>
  <si>
    <t>2.54.37</t>
  </si>
  <si>
    <t>2.54.72</t>
  </si>
  <si>
    <t>2.57.52</t>
  </si>
  <si>
    <t>3.00.68</t>
  </si>
  <si>
    <t>3.10.81</t>
  </si>
  <si>
    <t>3.17.75</t>
  </si>
  <si>
    <t>3.18.18</t>
  </si>
  <si>
    <t>3.22.21</t>
  </si>
  <si>
    <t>3.29.71</t>
  </si>
  <si>
    <t>3.36.40</t>
  </si>
  <si>
    <t>3.50.84</t>
  </si>
  <si>
    <t>3.00.91</t>
  </si>
  <si>
    <t>3.01.25</t>
  </si>
  <si>
    <t>3.23.34</t>
  </si>
  <si>
    <t>3.27.62</t>
  </si>
  <si>
    <t>5.16.18</t>
  </si>
  <si>
    <t>5.19.59</t>
  </si>
  <si>
    <t>5.25.58</t>
  </si>
  <si>
    <t>5.40.68</t>
  </si>
  <si>
    <t>5.55.12</t>
  </si>
  <si>
    <t>6.24.30</t>
  </si>
  <si>
    <t>4.38.55</t>
  </si>
  <si>
    <t>4.39.06</t>
  </si>
  <si>
    <t>4.39.97</t>
  </si>
  <si>
    <t>5.06.40</t>
  </si>
  <si>
    <t>5.15.24</t>
  </si>
  <si>
    <t>5.25.25</t>
  </si>
  <si>
    <t>5.31.00</t>
  </si>
  <si>
    <t>5.34.84</t>
  </si>
  <si>
    <t>5.37.88</t>
  </si>
  <si>
    <t>5.55.56</t>
  </si>
  <si>
    <t>6.25.43</t>
  </si>
  <si>
    <t>1.00.86</t>
  </si>
  <si>
    <t>1.02.82</t>
  </si>
  <si>
    <t>1.02.83</t>
  </si>
  <si>
    <t>1.10.11</t>
  </si>
  <si>
    <t>1.10.49</t>
  </si>
  <si>
    <t>1.05.84</t>
  </si>
  <si>
    <t>1.06.41</t>
  </si>
  <si>
    <t>1.14.69</t>
  </si>
  <si>
    <t>1.16.00</t>
  </si>
  <si>
    <t>1.20.50</t>
  </si>
  <si>
    <t>1.00.28</t>
  </si>
  <si>
    <t>1.03.06</t>
  </si>
  <si>
    <t>1.06.12</t>
  </si>
  <si>
    <t>1.10.32</t>
  </si>
  <si>
    <t>1.12.54</t>
  </si>
  <si>
    <t>1.12.76</t>
  </si>
  <si>
    <t>1.19.21</t>
  </si>
  <si>
    <t>1.00.93</t>
  </si>
  <si>
    <t>1.01.06</t>
  </si>
  <si>
    <t>0.57.02</t>
  </si>
  <si>
    <t>0.57.96</t>
  </si>
  <si>
    <t>0.59.78</t>
  </si>
  <si>
    <t>1.01.75</t>
  </si>
  <si>
    <t>1.01.80</t>
  </si>
  <si>
    <t>1.03.20</t>
  </si>
  <si>
    <t>1.04.12</t>
  </si>
  <si>
    <t>1.04.31</t>
  </si>
  <si>
    <t>1.03.93</t>
  </si>
  <si>
    <t>1.06.30</t>
  </si>
  <si>
    <t>1.08.78</t>
  </si>
  <si>
    <t>1.09.75</t>
  </si>
  <si>
    <t>1.12.65</t>
  </si>
  <si>
    <t>1.14.64</t>
  </si>
  <si>
    <t>0.52.78</t>
  </si>
  <si>
    <t>0.54.24</t>
  </si>
  <si>
    <t>0.56.40</t>
  </si>
  <si>
    <t>0.57.86</t>
  </si>
  <si>
    <t>1.02.34</t>
  </si>
  <si>
    <t>1.07.15</t>
  </si>
  <si>
    <t>1.09.18</t>
  </si>
  <si>
    <t>1.09.24</t>
  </si>
  <si>
    <t>1.06.90</t>
  </si>
  <si>
    <t>1.07.90</t>
  </si>
  <si>
    <t>1.12.63</t>
  </si>
  <si>
    <t>1.13.99</t>
  </si>
  <si>
    <t>1.15.55</t>
  </si>
  <si>
    <t>1.15.84</t>
  </si>
  <si>
    <t>1.24.87</t>
  </si>
  <si>
    <t>1.36.28</t>
  </si>
  <si>
    <t>1.13.14</t>
  </si>
  <si>
    <t>1.16.21</t>
  </si>
  <si>
    <t>1.17.05</t>
  </si>
  <si>
    <t>1.17.49</t>
  </si>
  <si>
    <t>1.19.58</t>
  </si>
  <si>
    <t>1.19.56</t>
  </si>
  <si>
    <t>1.19.68</t>
  </si>
  <si>
    <t>1.23.42</t>
  </si>
  <si>
    <t>1.30.74</t>
  </si>
  <si>
    <t>1.17.68</t>
  </si>
  <si>
    <t>1.24.62</t>
  </si>
  <si>
    <t>1.27.11</t>
  </si>
  <si>
    <t>1.27.55</t>
  </si>
  <si>
    <t>1.28.40</t>
  </si>
  <si>
    <t>1.31.18</t>
  </si>
  <si>
    <t>1.31.56</t>
  </si>
  <si>
    <t>1.33.12</t>
  </si>
  <si>
    <t>1.18.84</t>
  </si>
  <si>
    <t>1.31.03</t>
  </si>
  <si>
    <t>1.34.46</t>
  </si>
  <si>
    <t>1.35.37</t>
  </si>
  <si>
    <t>1.35.81</t>
  </si>
  <si>
    <t>1.37.12</t>
  </si>
  <si>
    <t>1.38.00</t>
  </si>
  <si>
    <t>1.09.02</t>
  </si>
  <si>
    <t>1.16.49</t>
  </si>
  <si>
    <t>1.16.75</t>
  </si>
  <si>
    <t>1.17.40</t>
  </si>
  <si>
    <t>1.22.62</t>
  </si>
  <si>
    <t>1.25.68</t>
  </si>
  <si>
    <t>1.14.27</t>
  </si>
  <si>
    <t>1.18.34</t>
  </si>
  <si>
    <t>1.20.28</t>
  </si>
  <si>
    <t>1.21.65</t>
  </si>
  <si>
    <t>1.26.46</t>
  </si>
  <si>
    <t>1.43.90</t>
  </si>
  <si>
    <t>1.44.19</t>
  </si>
  <si>
    <t>2.20.99</t>
  </si>
  <si>
    <t>1.14.21</t>
  </si>
  <si>
    <t>1.24.59</t>
  </si>
  <si>
    <t>1.27.43</t>
  </si>
  <si>
    <t>1.33.75</t>
  </si>
  <si>
    <t>1.43.75</t>
  </si>
  <si>
    <t>1.45.56</t>
  </si>
  <si>
    <t>1.22.28</t>
  </si>
  <si>
    <t>1.23.52</t>
  </si>
  <si>
    <t>1.26.93</t>
  </si>
  <si>
    <t>1.10.15</t>
  </si>
  <si>
    <t>1.05.58</t>
  </si>
  <si>
    <t>1.07.99</t>
  </si>
  <si>
    <t>1.11.39</t>
  </si>
  <si>
    <t>1.12.71</t>
  </si>
  <si>
    <t>1.13.90</t>
  </si>
  <si>
    <t>1.12.18</t>
  </si>
  <si>
    <t>1.16.08</t>
  </si>
  <si>
    <t>1.19.24</t>
  </si>
  <si>
    <t>1.19.34</t>
  </si>
  <si>
    <t>1.27.60</t>
  </si>
  <si>
    <t>1.30.09</t>
  </si>
  <si>
    <t>1.14.72</t>
  </si>
  <si>
    <t>1.15.22</t>
  </si>
  <si>
    <t>1.26.87</t>
  </si>
  <si>
    <t>1.03.86</t>
  </si>
  <si>
    <t>1.04.78</t>
  </si>
  <si>
    <t>1.06.43</t>
  </si>
  <si>
    <t>1.09.78</t>
  </si>
  <si>
    <t>1.11.84</t>
  </si>
  <si>
    <t>1.06.38</t>
  </si>
  <si>
    <t>1.06.84</t>
  </si>
  <si>
    <t>1.07.24</t>
  </si>
  <si>
    <t>1.11.15</t>
  </si>
  <si>
    <t>1.19.18</t>
  </si>
  <si>
    <t>1.19.37</t>
  </si>
  <si>
    <t>missing</t>
  </si>
  <si>
    <t>6.04.00</t>
  </si>
  <si>
    <t>6.07.36</t>
  </si>
  <si>
    <t>6.49.68</t>
  </si>
  <si>
    <t>6.03.37</t>
  </si>
  <si>
    <t>6.00.65</t>
  </si>
  <si>
    <t>6.14.34</t>
  </si>
  <si>
    <t>6.21.06</t>
  </si>
  <si>
    <t>6.22.15</t>
  </si>
  <si>
    <t>6.22.87</t>
  </si>
  <si>
    <t>6.23.15</t>
  </si>
  <si>
    <t>7.48.46</t>
  </si>
  <si>
    <t>8.08.77</t>
  </si>
  <si>
    <t>6.41.40</t>
  </si>
  <si>
    <t>7.03.09</t>
  </si>
  <si>
    <t>7.09.17</t>
  </si>
  <si>
    <t>1.19.19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</si>
</sst>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F400]h:mm:ss\ AM/PM"/>
  </numFmts>
  <fonts count="34" x14ac:knownFonts="1">
    <font>
      <sz val="11"/>
      <color theme="1"/>
      <name val="Calibri"/>
      <scheme val="minor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1"/>
      <color theme="1"/>
      <name val="Arial"/>
      <family val="2"/>
    </font>
    <font>
      <b/>
      <u/>
      <sz val="8"/>
      <color theme="1"/>
      <name val="Calibri"/>
      <family val="2"/>
    </font>
    <font>
      <sz val="8"/>
      <color theme="1"/>
      <name val="Calibri"/>
      <family val="2"/>
    </font>
    <font>
      <b/>
      <sz val="16"/>
      <color rgb="FF000000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0"/>
      <color theme="1"/>
      <name val="Calibri"/>
      <family val="2"/>
    </font>
    <font>
      <b/>
      <u/>
      <sz val="11"/>
      <color theme="1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theme="6"/>
        <bgColor theme="6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2"/>
        <bgColor rgb="FFFFFF00"/>
      </patternFill>
    </fill>
    <fill>
      <patternFill patternType="solid">
        <fgColor theme="4" tint="0.59999389629810485"/>
        <bgColor rgb="FFFFFF0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1" xfId="0" applyFont="1" applyBorder="1"/>
    <xf numFmtId="0" fontId="3" fillId="2" borderId="1" xfId="0" applyFont="1" applyFill="1" applyBorder="1"/>
    <xf numFmtId="0" fontId="2" fillId="0" borderId="0" xfId="0" applyFont="1"/>
    <xf numFmtId="0" fontId="2" fillId="3" borderId="4" xfId="0" applyFont="1" applyFill="1" applyBorder="1"/>
    <xf numFmtId="0" fontId="4" fillId="0" borderId="5" xfId="0" applyFont="1" applyBorder="1" applyAlignment="1">
      <alignment horizontal="right"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2" fillId="0" borderId="1" xfId="0" applyFont="1" applyBorder="1"/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6" fillId="4" borderId="1" xfId="0" applyFont="1" applyFill="1" applyBorder="1"/>
    <xf numFmtId="0" fontId="2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/>
    <xf numFmtId="0" fontId="2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2" fillId="6" borderId="1" xfId="0" applyFont="1" applyFill="1" applyBorder="1"/>
    <xf numFmtId="0" fontId="7" fillId="7" borderId="1" xfId="0" applyFont="1" applyFill="1" applyBorder="1"/>
    <xf numFmtId="0" fontId="2" fillId="7" borderId="1" xfId="0" applyFont="1" applyFill="1" applyBorder="1"/>
    <xf numFmtId="0" fontId="8" fillId="7" borderId="1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6" fillId="7" borderId="1" xfId="0" applyFont="1" applyFill="1" applyBorder="1"/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8" borderId="1" xfId="0" applyFont="1" applyFill="1" applyBorder="1"/>
    <xf numFmtId="0" fontId="2" fillId="8" borderId="1" xfId="0" applyFont="1" applyFill="1" applyBorder="1"/>
    <xf numFmtId="0" fontId="6" fillId="8" borderId="1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10" fillId="8" borderId="1" xfId="0" applyFont="1" applyFill="1" applyBorder="1"/>
    <xf numFmtId="0" fontId="11" fillId="8" borderId="1" xfId="0" applyFont="1" applyFill="1" applyBorder="1" applyAlignment="1">
      <alignment horizontal="center"/>
    </xf>
    <xf numFmtId="0" fontId="12" fillId="8" borderId="10" xfId="0" applyFont="1" applyFill="1" applyBorder="1" applyAlignment="1">
      <alignment horizontal="center"/>
    </xf>
    <xf numFmtId="0" fontId="13" fillId="0" borderId="0" xfId="0" applyFont="1"/>
    <xf numFmtId="0" fontId="4" fillId="2" borderId="5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0" fontId="5" fillId="0" borderId="5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5" fillId="0" borderId="5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left"/>
    </xf>
    <xf numFmtId="0" fontId="15" fillId="10" borderId="1" xfId="0" applyFont="1" applyFill="1" applyBorder="1" applyAlignment="1">
      <alignment horizontal="right"/>
    </xf>
    <xf numFmtId="43" fontId="15" fillId="10" borderId="1" xfId="0" applyNumberFormat="1" applyFont="1" applyFill="1" applyBorder="1" applyAlignment="1">
      <alignment horizontal="left"/>
    </xf>
    <xf numFmtId="0" fontId="15" fillId="0" borderId="0" xfId="0" applyFont="1"/>
    <xf numFmtId="0" fontId="2" fillId="11" borderId="1" xfId="0" applyFont="1" applyFill="1" applyBorder="1"/>
    <xf numFmtId="0" fontId="2" fillId="0" borderId="1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3" fontId="2" fillId="0" borderId="0" xfId="0" applyNumberFormat="1" applyFont="1"/>
    <xf numFmtId="0" fontId="2" fillId="0" borderId="0" xfId="0" applyFont="1" applyAlignment="1">
      <alignment horizontal="left"/>
    </xf>
    <xf numFmtId="0" fontId="16" fillId="0" borderId="5" xfId="0" applyFont="1" applyBorder="1" applyAlignment="1">
      <alignment wrapText="1"/>
    </xf>
    <xf numFmtId="0" fontId="17" fillId="0" borderId="0" xfId="0" applyFont="1"/>
    <xf numFmtId="43" fontId="2" fillId="0" borderId="0" xfId="0" applyNumberFormat="1" applyFont="1" applyAlignment="1">
      <alignment horizontal="right"/>
    </xf>
    <xf numFmtId="0" fontId="18" fillId="10" borderId="4" xfId="0" applyFont="1" applyFill="1" applyBorder="1"/>
    <xf numFmtId="0" fontId="6" fillId="10" borderId="4" xfId="0" applyFont="1" applyFill="1" applyBorder="1"/>
    <xf numFmtId="0" fontId="6" fillId="10" borderId="4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right"/>
    </xf>
    <xf numFmtId="0" fontId="2" fillId="10" borderId="4" xfId="0" applyFont="1" applyFill="1" applyBorder="1"/>
    <xf numFmtId="0" fontId="15" fillId="10" borderId="4" xfId="0" applyFont="1" applyFill="1" applyBorder="1"/>
    <xf numFmtId="0" fontId="15" fillId="10" borderId="4" xfId="0" applyFont="1" applyFill="1" applyBorder="1" applyAlignment="1">
      <alignment horizontal="center"/>
    </xf>
    <xf numFmtId="0" fontId="15" fillId="10" borderId="4" xfId="0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2" fillId="11" borderId="4" xfId="0" applyFont="1" applyFill="1" applyBorder="1"/>
    <xf numFmtId="0" fontId="18" fillId="11" borderId="4" xfId="0" applyFont="1" applyFill="1" applyBorder="1"/>
    <xf numFmtId="0" fontId="2" fillId="11" borderId="1" xfId="0" applyFont="1" applyFill="1" applyBorder="1" applyAlignment="1">
      <alignment horizontal="center"/>
    </xf>
    <xf numFmtId="0" fontId="2" fillId="11" borderId="11" xfId="0" applyFont="1" applyFill="1" applyBorder="1" applyAlignment="1">
      <alignment horizontal="right"/>
    </xf>
    <xf numFmtId="0" fontId="2" fillId="11" borderId="1" xfId="0" applyFont="1" applyFill="1" applyBorder="1" applyAlignment="1">
      <alignment horizontal="right"/>
    </xf>
    <xf numFmtId="0" fontId="20" fillId="11" borderId="1" xfId="0" applyFont="1" applyFill="1" applyBorder="1" applyAlignment="1">
      <alignment horizontal="center"/>
    </xf>
    <xf numFmtId="0" fontId="20" fillId="11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1" fillId="10" borderId="1" xfId="0" applyFont="1" applyFill="1" applyBorder="1" applyAlignment="1">
      <alignment horizontal="left"/>
    </xf>
    <xf numFmtId="0" fontId="21" fillId="0" borderId="0" xfId="0" applyFont="1" applyAlignment="1">
      <alignment horizontal="left"/>
    </xf>
    <xf numFmtId="0" fontId="24" fillId="10" borderId="1" xfId="0" applyFont="1" applyFill="1" applyBorder="1" applyAlignment="1">
      <alignment horizontal="left"/>
    </xf>
    <xf numFmtId="0" fontId="24" fillId="0" borderId="0" xfId="0" applyFont="1"/>
    <xf numFmtId="0" fontId="25" fillId="10" borderId="1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/>
    </xf>
    <xf numFmtId="0" fontId="26" fillId="6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/>
    </xf>
    <xf numFmtId="165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5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" fillId="10" borderId="1" xfId="0" applyFont="1" applyFill="1" applyBorder="1" applyAlignment="1">
      <alignment horizontal="left"/>
    </xf>
    <xf numFmtId="0" fontId="6" fillId="10" borderId="14" xfId="0" applyFont="1" applyFill="1" applyBorder="1"/>
    <xf numFmtId="0" fontId="6" fillId="10" borderId="15" xfId="0" applyFont="1" applyFill="1" applyBorder="1"/>
    <xf numFmtId="0" fontId="2" fillId="10" borderId="4" xfId="0" applyFont="1" applyFill="1" applyBorder="1" applyAlignment="1">
      <alignment horizontal="right"/>
    </xf>
    <xf numFmtId="0" fontId="6" fillId="10" borderId="1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right"/>
    </xf>
    <xf numFmtId="0" fontId="6" fillId="6" borderId="1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center"/>
    </xf>
    <xf numFmtId="0" fontId="18" fillId="10" borderId="1" xfId="0" applyFont="1" applyFill="1" applyBorder="1" applyAlignment="1">
      <alignment horizontal="left"/>
    </xf>
    <xf numFmtId="0" fontId="6" fillId="10" borderId="18" xfId="0" applyFont="1" applyFill="1" applyBorder="1" applyAlignment="1">
      <alignment horizontal="center"/>
    </xf>
    <xf numFmtId="0" fontId="29" fillId="10" borderId="4" xfId="0" applyFont="1" applyFill="1" applyBorder="1"/>
    <xf numFmtId="0" fontId="6" fillId="7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6" borderId="1" xfId="0" applyFont="1" applyFill="1" applyBorder="1" applyAlignment="1">
      <alignment horizontal="center"/>
    </xf>
    <xf numFmtId="165" fontId="2" fillId="0" borderId="0" xfId="0" applyNumberFormat="1" applyFont="1" applyAlignment="1">
      <alignment horizontal="left"/>
    </xf>
    <xf numFmtId="0" fontId="30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6" fillId="0" borderId="20" xfId="0" applyNumberFormat="1" applyFont="1" applyBorder="1" applyAlignment="1">
      <alignment horizontal="center"/>
    </xf>
    <xf numFmtId="0" fontId="32" fillId="0" borderId="22" xfId="0" applyFont="1" applyBorder="1" applyAlignment="1">
      <alignment wrapText="1"/>
    </xf>
    <xf numFmtId="0" fontId="6" fillId="10" borderId="23" xfId="0" applyFont="1" applyFill="1" applyBorder="1"/>
    <xf numFmtId="0" fontId="33" fillId="0" borderId="0" xfId="0" applyFont="1"/>
    <xf numFmtId="0" fontId="0" fillId="12" borderId="0" xfId="0" applyFill="1"/>
    <xf numFmtId="0" fontId="15" fillId="10" borderId="1" xfId="0" applyFont="1" applyFill="1" applyBorder="1" applyAlignment="1">
      <alignment horizontal="center"/>
    </xf>
    <xf numFmtId="0" fontId="16" fillId="0" borderId="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8" fillId="0" borderId="4" xfId="0" applyFont="1" applyBorder="1"/>
    <xf numFmtId="0" fontId="18" fillId="11" borderId="0" xfId="0" applyFont="1" applyFill="1"/>
    <xf numFmtId="0" fontId="2" fillId="0" borderId="11" xfId="0" applyFont="1" applyBorder="1" applyAlignment="1">
      <alignment horizontal="right"/>
    </xf>
    <xf numFmtId="0" fontId="2" fillId="11" borderId="12" xfId="0" applyFont="1" applyFill="1" applyBorder="1" applyAlignment="1">
      <alignment horizontal="right"/>
    </xf>
    <xf numFmtId="0" fontId="2" fillId="0" borderId="4" xfId="0" applyFont="1" applyBorder="1"/>
    <xf numFmtId="0" fontId="2" fillId="11" borderId="0" xfId="0" applyFont="1" applyFill="1"/>
    <xf numFmtId="0" fontId="2" fillId="11" borderId="17" xfId="0" applyFont="1" applyFill="1" applyBorder="1"/>
    <xf numFmtId="0" fontId="18" fillId="0" borderId="17" xfId="0" applyFont="1" applyBorder="1"/>
    <xf numFmtId="0" fontId="2" fillId="0" borderId="17" xfId="0" applyFont="1" applyBorder="1"/>
    <xf numFmtId="0" fontId="20" fillId="11" borderId="17" xfId="0" applyFont="1" applyFill="1" applyBorder="1" applyAlignment="1">
      <alignment horizontal="center"/>
    </xf>
    <xf numFmtId="0" fontId="18" fillId="11" borderId="17" xfId="0" applyFont="1" applyFill="1" applyBorder="1"/>
    <xf numFmtId="0" fontId="21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1" fillId="10" borderId="1" xfId="0" applyFont="1" applyFill="1" applyBorder="1" applyAlignment="1">
      <alignment horizontal="center"/>
    </xf>
    <xf numFmtId="0" fontId="24" fillId="1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6" fillId="0" borderId="4" xfId="0" applyFont="1" applyBorder="1"/>
    <xf numFmtId="0" fontId="6" fillId="0" borderId="1" xfId="0" applyFont="1" applyBorder="1" applyAlignment="1">
      <alignment horizontal="center"/>
    </xf>
    <xf numFmtId="0" fontId="6" fillId="0" borderId="17" xfId="0" applyFont="1" applyBorder="1"/>
    <xf numFmtId="0" fontId="0" fillId="0" borderId="4" xfId="0" applyBorder="1"/>
    <xf numFmtId="0" fontId="0" fillId="0" borderId="17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4" fillId="0" borderId="1" xfId="0" applyFont="1" applyBorder="1" applyAlignment="1">
      <alignment horizontal="left"/>
    </xf>
    <xf numFmtId="0" fontId="2" fillId="0" borderId="13" xfId="0" applyFont="1" applyBorder="1"/>
    <xf numFmtId="0" fontId="2" fillId="0" borderId="11" xfId="0" applyFont="1" applyBorder="1" applyAlignment="1">
      <alignment horizontal="center"/>
    </xf>
    <xf numFmtId="0" fontId="22" fillId="0" borderId="0" xfId="0" applyFont="1" applyAlignment="1">
      <alignment horizontal="center"/>
    </xf>
    <xf numFmtId="1" fontId="6" fillId="10" borderId="24" xfId="0" applyNumberFormat="1" applyFont="1" applyFill="1" applyBorder="1" applyAlignment="1">
      <alignment horizontal="center"/>
    </xf>
    <xf numFmtId="1" fontId="6" fillId="14" borderId="24" xfId="0" applyNumberFormat="1" applyFont="1" applyFill="1" applyBorder="1" applyAlignment="1">
      <alignment horizontal="center"/>
    </xf>
    <xf numFmtId="1" fontId="6" fillId="13" borderId="24" xfId="0" applyNumberFormat="1" applyFont="1" applyFill="1" applyBorder="1" applyAlignment="1">
      <alignment horizontal="center"/>
    </xf>
    <xf numFmtId="1" fontId="6" fillId="15" borderId="24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10" borderId="24" xfId="0" applyFont="1" applyFill="1" applyBorder="1" applyAlignment="1">
      <alignment horizontal="center"/>
    </xf>
    <xf numFmtId="1" fontId="6" fillId="0" borderId="24" xfId="0" applyNumberFormat="1" applyFont="1" applyBorder="1" applyAlignment="1">
      <alignment horizontal="center"/>
    </xf>
    <xf numFmtId="0" fontId="6" fillId="16" borderId="24" xfId="0" applyFont="1" applyFill="1" applyBorder="1" applyAlignment="1">
      <alignment horizontal="center"/>
    </xf>
    <xf numFmtId="0" fontId="6" fillId="14" borderId="24" xfId="0" applyFont="1" applyFill="1" applyBorder="1" applyAlignment="1">
      <alignment horizontal="center"/>
    </xf>
    <xf numFmtId="0" fontId="6" fillId="15" borderId="24" xfId="0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28" fillId="0" borderId="17" xfId="0" applyFont="1" applyBorder="1"/>
    <xf numFmtId="0" fontId="6" fillId="6" borderId="12" xfId="0" applyFont="1" applyFill="1" applyBorder="1" applyAlignment="1">
      <alignment horizontal="center"/>
    </xf>
    <xf numFmtId="0" fontId="28" fillId="0" borderId="19" xfId="0" applyFont="1" applyBorder="1"/>
    <xf numFmtId="0" fontId="31" fillId="0" borderId="21" xfId="0" applyFont="1" applyBorder="1" applyAlignment="1">
      <alignment horizontal="center"/>
    </xf>
    <xf numFmtId="0" fontId="28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4" workbookViewId="0">
      <selection activeCell="G28" sqref="G28"/>
    </sheetView>
  </sheetViews>
  <sheetFormatPr defaultColWidth="14.42578125" defaultRowHeight="15" customHeight="1" x14ac:dyDescent="0.25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3" t="s">
        <v>7</v>
      </c>
      <c r="J1" s="4" t="s">
        <v>8</v>
      </c>
      <c r="K1" s="5"/>
      <c r="L1" s="6"/>
      <c r="M1" s="7"/>
      <c r="N1" s="8">
        <v>1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 x14ac:dyDescent="0.25">
      <c r="A2" s="9">
        <v>61</v>
      </c>
      <c r="B2" s="10" t="s">
        <v>9</v>
      </c>
      <c r="C2" s="11">
        <v>5</v>
      </c>
      <c r="D2" s="11" t="s">
        <v>10</v>
      </c>
      <c r="E2" s="11" t="s">
        <v>11</v>
      </c>
      <c r="F2" s="11" t="s">
        <v>12</v>
      </c>
      <c r="G2" s="11" t="s">
        <v>13</v>
      </c>
      <c r="H2" s="12"/>
      <c r="I2" s="13" t="s">
        <v>14</v>
      </c>
      <c r="J2" s="14" t="s">
        <v>15</v>
      </c>
      <c r="K2" s="5"/>
      <c r="L2" s="6"/>
      <c r="M2" s="7"/>
      <c r="N2" s="8">
        <v>2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 x14ac:dyDescent="0.25">
      <c r="A3" s="9">
        <v>62</v>
      </c>
      <c r="B3" s="10" t="s">
        <v>16</v>
      </c>
      <c r="C3" s="11">
        <v>5</v>
      </c>
      <c r="D3" s="11" t="s">
        <v>10</v>
      </c>
      <c r="E3" s="11" t="s">
        <v>11</v>
      </c>
      <c r="F3" s="11" t="s">
        <v>12</v>
      </c>
      <c r="G3" s="11" t="s">
        <v>13</v>
      </c>
      <c r="H3" s="12"/>
      <c r="I3" s="13" t="s">
        <v>17</v>
      </c>
      <c r="J3" s="14" t="s">
        <v>10</v>
      </c>
      <c r="K3" s="5"/>
      <c r="L3" s="6"/>
      <c r="M3" s="7"/>
      <c r="N3" s="8">
        <v>3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3.5" customHeight="1" x14ac:dyDescent="0.25">
      <c r="A4" s="9">
        <v>63</v>
      </c>
      <c r="B4" s="10" t="s">
        <v>18</v>
      </c>
      <c r="C4" s="11">
        <v>5</v>
      </c>
      <c r="D4" s="11" t="s">
        <v>10</v>
      </c>
      <c r="E4" s="11" t="s">
        <v>11</v>
      </c>
      <c r="F4" s="11" t="s">
        <v>12</v>
      </c>
      <c r="G4" s="11" t="s">
        <v>13</v>
      </c>
      <c r="H4" s="12"/>
      <c r="I4" s="13" t="s">
        <v>19</v>
      </c>
      <c r="J4" s="14" t="s">
        <v>20</v>
      </c>
      <c r="K4" s="5"/>
      <c r="L4" s="6"/>
      <c r="M4" s="7"/>
      <c r="N4" s="8">
        <v>4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3.5" customHeight="1" x14ac:dyDescent="0.25">
      <c r="A5" s="9">
        <v>64</v>
      </c>
      <c r="B5" s="10" t="s">
        <v>21</v>
      </c>
      <c r="C5" s="11">
        <v>5</v>
      </c>
      <c r="D5" s="11" t="s">
        <v>10</v>
      </c>
      <c r="E5" s="11" t="s">
        <v>11</v>
      </c>
      <c r="F5" s="11" t="s">
        <v>12</v>
      </c>
      <c r="G5" s="11" t="s">
        <v>13</v>
      </c>
      <c r="H5" s="12"/>
      <c r="I5" s="13" t="s">
        <v>22</v>
      </c>
      <c r="J5" s="14" t="s">
        <v>23</v>
      </c>
      <c r="K5" s="5"/>
      <c r="L5" s="6"/>
      <c r="M5" s="7"/>
      <c r="N5" s="8">
        <v>5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3.5" customHeight="1" x14ac:dyDescent="0.25">
      <c r="A6" s="9">
        <v>65</v>
      </c>
      <c r="B6" s="10" t="s">
        <v>24</v>
      </c>
      <c r="C6" s="11">
        <v>5</v>
      </c>
      <c r="D6" s="11" t="s">
        <v>10</v>
      </c>
      <c r="E6" s="11" t="s">
        <v>11</v>
      </c>
      <c r="F6" s="11" t="s">
        <v>12</v>
      </c>
      <c r="G6" s="11" t="s">
        <v>13</v>
      </c>
      <c r="H6" s="12"/>
      <c r="I6" s="13" t="s">
        <v>25</v>
      </c>
      <c r="J6" s="14" t="s">
        <v>26</v>
      </c>
      <c r="K6" s="5"/>
      <c r="L6" s="6"/>
      <c r="M6" s="7"/>
      <c r="N6" s="8">
        <v>6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" customHeight="1" x14ac:dyDescent="0.25">
      <c r="A7" s="9">
        <v>66</v>
      </c>
      <c r="B7" s="10" t="s">
        <v>27</v>
      </c>
      <c r="C7" s="11">
        <v>5</v>
      </c>
      <c r="D7" s="11" t="s">
        <v>10</v>
      </c>
      <c r="E7" s="11" t="s">
        <v>11</v>
      </c>
      <c r="F7" s="11" t="s">
        <v>12</v>
      </c>
      <c r="G7" s="11" t="s">
        <v>13</v>
      </c>
      <c r="H7" s="12"/>
      <c r="I7" s="13" t="s">
        <v>28</v>
      </c>
      <c r="J7" s="14" t="s">
        <v>29</v>
      </c>
      <c r="K7" s="6"/>
      <c r="L7" s="6"/>
      <c r="M7" s="8"/>
      <c r="N7" s="8">
        <v>7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 x14ac:dyDescent="0.25">
      <c r="A8" s="9">
        <v>67</v>
      </c>
      <c r="B8" s="10" t="s">
        <v>30</v>
      </c>
      <c r="C8" s="11">
        <v>5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  <c r="I8" s="13" t="s">
        <v>31</v>
      </c>
      <c r="J8" s="14" t="s">
        <v>32</v>
      </c>
      <c r="K8" s="5"/>
      <c r="L8" s="6"/>
      <c r="M8" s="7"/>
      <c r="N8" s="8">
        <v>8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 x14ac:dyDescent="0.25">
      <c r="A9" s="9">
        <v>68</v>
      </c>
      <c r="B9" s="10" t="s">
        <v>33</v>
      </c>
      <c r="C9" s="11">
        <v>5</v>
      </c>
      <c r="D9" s="11" t="s">
        <v>10</v>
      </c>
      <c r="E9" s="11" t="s">
        <v>11</v>
      </c>
      <c r="F9" s="11" t="s">
        <v>12</v>
      </c>
      <c r="G9" s="11" t="s">
        <v>13</v>
      </c>
      <c r="H9" s="12"/>
      <c r="I9" s="13" t="s">
        <v>34</v>
      </c>
      <c r="J9" s="14" t="s">
        <v>35</v>
      </c>
      <c r="K9" s="5"/>
      <c r="L9" s="6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3.5" customHeight="1" x14ac:dyDescent="0.25">
      <c r="A10" s="9">
        <v>69</v>
      </c>
      <c r="B10" s="10" t="s">
        <v>36</v>
      </c>
      <c r="C10" s="11">
        <v>5</v>
      </c>
      <c r="D10" s="11" t="s">
        <v>10</v>
      </c>
      <c r="E10" s="11" t="s">
        <v>11</v>
      </c>
      <c r="F10" s="11" t="s">
        <v>12</v>
      </c>
      <c r="G10" s="11" t="s">
        <v>13</v>
      </c>
      <c r="H10" s="12"/>
      <c r="I10" s="13" t="s">
        <v>37</v>
      </c>
      <c r="J10" s="14" t="s">
        <v>38</v>
      </c>
      <c r="K10" s="5"/>
      <c r="L10" s="6"/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 x14ac:dyDescent="0.25">
      <c r="A11" s="9">
        <v>70</v>
      </c>
      <c r="B11" s="10" t="s">
        <v>39</v>
      </c>
      <c r="C11" s="11">
        <v>5</v>
      </c>
      <c r="D11" s="11" t="s">
        <v>10</v>
      </c>
      <c r="E11" s="11" t="s">
        <v>11</v>
      </c>
      <c r="F11" s="11" t="s">
        <v>12</v>
      </c>
      <c r="G11" s="11" t="s">
        <v>13</v>
      </c>
      <c r="H11" s="12"/>
      <c r="I11" s="13" t="s">
        <v>40</v>
      </c>
      <c r="J11" s="14" t="s">
        <v>41</v>
      </c>
      <c r="K11" s="5"/>
      <c r="L11" s="6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 x14ac:dyDescent="0.25">
      <c r="A12" s="9">
        <v>71</v>
      </c>
      <c r="B12" s="10" t="s">
        <v>42</v>
      </c>
      <c r="C12" s="11">
        <v>5</v>
      </c>
      <c r="D12" s="11" t="s">
        <v>10</v>
      </c>
      <c r="E12" s="11" t="s">
        <v>11</v>
      </c>
      <c r="F12" s="11" t="s">
        <v>12</v>
      </c>
      <c r="G12" s="11" t="s">
        <v>13</v>
      </c>
      <c r="H12" s="12"/>
      <c r="I12" s="15" t="s">
        <v>43</v>
      </c>
      <c r="J12" s="16" t="s">
        <v>44</v>
      </c>
      <c r="K12" s="5"/>
      <c r="L12" s="6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3.5" customHeight="1" x14ac:dyDescent="0.25">
      <c r="A13" s="9">
        <v>72</v>
      </c>
      <c r="B13" s="10" t="s">
        <v>45</v>
      </c>
      <c r="C13" s="11">
        <v>5</v>
      </c>
      <c r="D13" s="11" t="s">
        <v>10</v>
      </c>
      <c r="E13" s="11" t="s">
        <v>46</v>
      </c>
      <c r="F13" s="11" t="s">
        <v>12</v>
      </c>
      <c r="G13" s="11" t="s">
        <v>47</v>
      </c>
      <c r="H13" s="12"/>
      <c r="I13" s="13" t="s">
        <v>48</v>
      </c>
      <c r="J13" s="14" t="s">
        <v>49</v>
      </c>
      <c r="K13" s="5"/>
      <c r="L13" s="6"/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3.5" customHeight="1" x14ac:dyDescent="0.25">
      <c r="A14" s="9">
        <v>73</v>
      </c>
      <c r="B14" s="10" t="s">
        <v>50</v>
      </c>
      <c r="C14" s="11">
        <v>5</v>
      </c>
      <c r="D14" s="11" t="s">
        <v>10</v>
      </c>
      <c r="E14" s="11" t="s">
        <v>46</v>
      </c>
      <c r="F14" s="11" t="s">
        <v>12</v>
      </c>
      <c r="G14" s="11" t="s">
        <v>47</v>
      </c>
      <c r="H14" s="12"/>
      <c r="I14" s="13" t="s">
        <v>51</v>
      </c>
      <c r="J14" s="14" t="s">
        <v>52</v>
      </c>
      <c r="K14" s="5"/>
      <c r="L14" s="6"/>
      <c r="M14" s="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3.5" customHeight="1" x14ac:dyDescent="0.25">
      <c r="A15" s="9">
        <v>74</v>
      </c>
      <c r="B15" s="10" t="s">
        <v>53</v>
      </c>
      <c r="C15" s="11">
        <v>5</v>
      </c>
      <c r="D15" s="11" t="s">
        <v>10</v>
      </c>
      <c r="E15" s="11" t="s">
        <v>46</v>
      </c>
      <c r="F15" s="11" t="s">
        <v>12</v>
      </c>
      <c r="G15" s="11" t="s">
        <v>47</v>
      </c>
      <c r="H15" s="12"/>
      <c r="I15" s="15" t="s">
        <v>54</v>
      </c>
      <c r="J15" s="14" t="s">
        <v>55</v>
      </c>
      <c r="K15" s="5"/>
      <c r="L15" s="6"/>
      <c r="M15" s="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3.5" customHeight="1" x14ac:dyDescent="0.25">
      <c r="A16" s="9">
        <v>75</v>
      </c>
      <c r="B16" s="10" t="s">
        <v>56</v>
      </c>
      <c r="C16" s="11">
        <v>5</v>
      </c>
      <c r="D16" s="11" t="s">
        <v>10</v>
      </c>
      <c r="E16" s="11" t="s">
        <v>46</v>
      </c>
      <c r="F16" s="11" t="s">
        <v>12</v>
      </c>
      <c r="G16" s="11" t="s">
        <v>47</v>
      </c>
      <c r="H16" s="12"/>
      <c r="I16" s="13" t="s">
        <v>57</v>
      </c>
      <c r="J16" s="14" t="s">
        <v>58</v>
      </c>
      <c r="K16" s="6"/>
      <c r="L16" s="6"/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3.5" customHeight="1" x14ac:dyDescent="0.25">
      <c r="A17" s="9">
        <v>76</v>
      </c>
      <c r="B17" s="10" t="s">
        <v>59</v>
      </c>
      <c r="C17" s="11">
        <v>5</v>
      </c>
      <c r="D17" s="11" t="s">
        <v>10</v>
      </c>
      <c r="E17" s="11" t="s">
        <v>46</v>
      </c>
      <c r="F17" s="11" t="s">
        <v>12</v>
      </c>
      <c r="G17" s="11" t="s">
        <v>47</v>
      </c>
      <c r="H17" s="12"/>
      <c r="I17" s="13" t="s">
        <v>60</v>
      </c>
      <c r="J17" s="14" t="s">
        <v>61</v>
      </c>
      <c r="K17" s="5"/>
      <c r="L17" s="6"/>
      <c r="M17" s="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 x14ac:dyDescent="0.25">
      <c r="A18" s="9">
        <v>77</v>
      </c>
      <c r="B18" s="10" t="s">
        <v>62</v>
      </c>
      <c r="C18" s="11">
        <v>6</v>
      </c>
      <c r="D18" s="11" t="s">
        <v>10</v>
      </c>
      <c r="E18" s="11" t="s">
        <v>11</v>
      </c>
      <c r="F18" s="11" t="s">
        <v>12</v>
      </c>
      <c r="G18" s="11" t="s">
        <v>13</v>
      </c>
      <c r="H18" s="12"/>
      <c r="I18" s="13" t="s">
        <v>63</v>
      </c>
      <c r="J18" s="14" t="s">
        <v>64</v>
      </c>
      <c r="K18" s="5"/>
      <c r="L18" s="6"/>
      <c r="M18" s="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3.5" customHeight="1" x14ac:dyDescent="0.25">
      <c r="A19" s="9">
        <v>78</v>
      </c>
      <c r="B19" s="10" t="s">
        <v>65</v>
      </c>
      <c r="C19" s="11">
        <v>6</v>
      </c>
      <c r="D19" s="11" t="s">
        <v>10</v>
      </c>
      <c r="E19" s="11" t="s">
        <v>11</v>
      </c>
      <c r="F19" s="11" t="s">
        <v>12</v>
      </c>
      <c r="G19" s="11" t="s">
        <v>13</v>
      </c>
      <c r="H19" s="12"/>
      <c r="I19" s="13" t="s">
        <v>66</v>
      </c>
      <c r="J19" s="14" t="s">
        <v>67</v>
      </c>
      <c r="K19" s="5"/>
      <c r="L19" s="6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 x14ac:dyDescent="0.25">
      <c r="A20" s="9">
        <v>79</v>
      </c>
      <c r="B20" s="10" t="s">
        <v>68</v>
      </c>
      <c r="C20" s="11">
        <v>6</v>
      </c>
      <c r="D20" s="11" t="s">
        <v>10</v>
      </c>
      <c r="E20" s="11" t="s">
        <v>11</v>
      </c>
      <c r="F20" s="11" t="s">
        <v>12</v>
      </c>
      <c r="G20" s="11" t="s">
        <v>13</v>
      </c>
      <c r="H20" s="12"/>
      <c r="I20" s="13" t="s">
        <v>69</v>
      </c>
      <c r="J20" s="14" t="s">
        <v>70</v>
      </c>
      <c r="K20" s="5"/>
      <c r="L20" s="6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 x14ac:dyDescent="0.25">
      <c r="A21" s="9">
        <v>80</v>
      </c>
      <c r="B21" s="10" t="s">
        <v>71</v>
      </c>
      <c r="C21" s="11">
        <v>6</v>
      </c>
      <c r="D21" s="11" t="s">
        <v>10</v>
      </c>
      <c r="E21" s="11" t="s">
        <v>11</v>
      </c>
      <c r="F21" s="11" t="s">
        <v>12</v>
      </c>
      <c r="G21" s="11" t="s">
        <v>13</v>
      </c>
      <c r="H21" s="12"/>
      <c r="I21" s="13" t="s">
        <v>72</v>
      </c>
      <c r="J21" s="14" t="s">
        <v>73</v>
      </c>
      <c r="K21" s="6"/>
      <c r="L21" s="6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 x14ac:dyDescent="0.25">
      <c r="A22" s="9">
        <v>81</v>
      </c>
      <c r="B22" s="10" t="s">
        <v>74</v>
      </c>
      <c r="C22" s="11">
        <v>6</v>
      </c>
      <c r="D22" s="11" t="s">
        <v>10</v>
      </c>
      <c r="E22" s="11" t="s">
        <v>11</v>
      </c>
      <c r="F22" s="11" t="s">
        <v>12</v>
      </c>
      <c r="G22" s="11" t="s">
        <v>13</v>
      </c>
      <c r="H22" s="12"/>
      <c r="I22" s="17" t="s">
        <v>75</v>
      </c>
      <c r="J22" s="16" t="s">
        <v>76</v>
      </c>
      <c r="K22" s="6"/>
      <c r="L22" s="6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 x14ac:dyDescent="0.25">
      <c r="A23" s="9">
        <v>82</v>
      </c>
      <c r="B23" s="10" t="s">
        <v>77</v>
      </c>
      <c r="C23" s="11">
        <v>6</v>
      </c>
      <c r="D23" s="11" t="s">
        <v>10</v>
      </c>
      <c r="E23" s="11" t="s">
        <v>11</v>
      </c>
      <c r="F23" s="11" t="s">
        <v>12</v>
      </c>
      <c r="G23" s="11" t="s">
        <v>13</v>
      </c>
      <c r="H23" s="12"/>
      <c r="I23" s="13" t="s">
        <v>78</v>
      </c>
      <c r="J23" s="14" t="s">
        <v>79</v>
      </c>
      <c r="K23" s="6"/>
      <c r="L23" s="6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customHeight="1" x14ac:dyDescent="0.25">
      <c r="A24" s="9">
        <v>83</v>
      </c>
      <c r="B24" s="10" t="s">
        <v>80</v>
      </c>
      <c r="C24" s="11">
        <v>6</v>
      </c>
      <c r="D24" s="11" t="s">
        <v>10</v>
      </c>
      <c r="E24" s="11" t="s">
        <v>11</v>
      </c>
      <c r="F24" s="11" t="s">
        <v>12</v>
      </c>
      <c r="G24" s="11" t="s">
        <v>13</v>
      </c>
      <c r="H24" s="12"/>
      <c r="I24" s="13" t="s">
        <v>81</v>
      </c>
      <c r="J24" s="14" t="s">
        <v>82</v>
      </c>
      <c r="K24" s="6"/>
      <c r="L24" s="6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customHeight="1" x14ac:dyDescent="0.25">
      <c r="A25" s="9">
        <v>84</v>
      </c>
      <c r="B25" s="10" t="s">
        <v>83</v>
      </c>
      <c r="C25" s="11">
        <v>6</v>
      </c>
      <c r="D25" s="11" t="s">
        <v>10</v>
      </c>
      <c r="E25" s="11" t="s">
        <v>11</v>
      </c>
      <c r="F25" s="11" t="s">
        <v>12</v>
      </c>
      <c r="G25" s="11" t="s">
        <v>13</v>
      </c>
      <c r="H25" s="12"/>
      <c r="I25" s="2"/>
      <c r="J25" s="2"/>
      <c r="K25" s="2"/>
      <c r="L25" s="2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3.5" customHeight="1" x14ac:dyDescent="0.25">
      <c r="A26" s="9">
        <v>85</v>
      </c>
      <c r="B26" s="10" t="s">
        <v>84</v>
      </c>
      <c r="C26" s="11">
        <v>6</v>
      </c>
      <c r="D26" s="11" t="s">
        <v>10</v>
      </c>
      <c r="E26" s="11" t="s">
        <v>11</v>
      </c>
      <c r="F26" s="11" t="s">
        <v>12</v>
      </c>
      <c r="G26" s="11" t="s">
        <v>13</v>
      </c>
      <c r="H26" s="12"/>
      <c r="I26" s="2"/>
      <c r="J26" s="2"/>
      <c r="K26" s="2"/>
      <c r="L26" s="2"/>
      <c r="M26" s="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 x14ac:dyDescent="0.25">
      <c r="A27" s="9">
        <v>86</v>
      </c>
      <c r="B27" s="10" t="s">
        <v>85</v>
      </c>
      <c r="C27" s="11">
        <v>6</v>
      </c>
      <c r="D27" s="11" t="s">
        <v>10</v>
      </c>
      <c r="E27" s="11" t="s">
        <v>46</v>
      </c>
      <c r="F27" s="11" t="s">
        <v>12</v>
      </c>
      <c r="G27" s="11" t="s">
        <v>47</v>
      </c>
      <c r="H27" s="12"/>
      <c r="I27" s="18"/>
      <c r="J27" s="19"/>
      <c r="K27" s="19"/>
      <c r="L27" s="20"/>
      <c r="M27" s="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3.5" customHeight="1" x14ac:dyDescent="0.25">
      <c r="A28" s="9">
        <v>87</v>
      </c>
      <c r="B28" s="10" t="s">
        <v>86</v>
      </c>
      <c r="C28" s="11">
        <v>6</v>
      </c>
      <c r="D28" s="11" t="s">
        <v>10</v>
      </c>
      <c r="E28" s="11" t="s">
        <v>46</v>
      </c>
      <c r="F28" s="11" t="s">
        <v>12</v>
      </c>
      <c r="G28" s="11" t="s">
        <v>47</v>
      </c>
      <c r="H28" s="12"/>
      <c r="I28" s="2"/>
      <c r="J28" s="2"/>
      <c r="K28" s="2"/>
      <c r="L28" s="2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 x14ac:dyDescent="0.25">
      <c r="A29" s="9">
        <v>88</v>
      </c>
      <c r="B29" s="10" t="s">
        <v>87</v>
      </c>
      <c r="C29" s="11">
        <v>6</v>
      </c>
      <c r="D29" s="11" t="s">
        <v>10</v>
      </c>
      <c r="E29" s="11" t="s">
        <v>46</v>
      </c>
      <c r="F29" s="11" t="s">
        <v>12</v>
      </c>
      <c r="G29" s="11" t="s">
        <v>47</v>
      </c>
      <c r="H29" s="12"/>
      <c r="I29" s="2"/>
      <c r="J29" s="2"/>
      <c r="K29" s="2"/>
      <c r="L29" s="2"/>
      <c r="M29" s="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3.5" customHeight="1" x14ac:dyDescent="0.25">
      <c r="A30" s="9">
        <v>89</v>
      </c>
      <c r="B30" s="10" t="s">
        <v>88</v>
      </c>
      <c r="C30" s="11">
        <v>6</v>
      </c>
      <c r="D30" s="11" t="s">
        <v>10</v>
      </c>
      <c r="E30" s="11" t="s">
        <v>46</v>
      </c>
      <c r="F30" s="11" t="s">
        <v>12</v>
      </c>
      <c r="G30" s="11" t="s">
        <v>47</v>
      </c>
      <c r="H30" s="12"/>
      <c r="I30" s="21"/>
      <c r="J30" s="22"/>
      <c r="K30" s="22"/>
      <c r="L30" s="23"/>
      <c r="M30" s="7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3.5" customHeight="1" x14ac:dyDescent="0.25">
      <c r="A31" s="9">
        <v>90</v>
      </c>
      <c r="B31" s="10" t="s">
        <v>89</v>
      </c>
      <c r="C31" s="11">
        <v>6</v>
      </c>
      <c r="D31" s="11" t="s">
        <v>10</v>
      </c>
      <c r="E31" s="11" t="s">
        <v>46</v>
      </c>
      <c r="F31" s="11" t="s">
        <v>12</v>
      </c>
      <c r="G31" s="11" t="s">
        <v>47</v>
      </c>
      <c r="H31" s="12"/>
      <c r="I31" s="2"/>
      <c r="J31" s="2"/>
      <c r="K31" s="2"/>
      <c r="L31" s="2"/>
      <c r="M31" s="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3.5" customHeight="1" x14ac:dyDescent="0.25">
      <c r="A32" s="9">
        <v>165</v>
      </c>
      <c r="B32" s="10" t="s">
        <v>90</v>
      </c>
      <c r="C32" s="11">
        <v>5</v>
      </c>
      <c r="D32" s="11" t="s">
        <v>67</v>
      </c>
      <c r="E32" s="11" t="s">
        <v>11</v>
      </c>
      <c r="F32" s="11" t="s">
        <v>12</v>
      </c>
      <c r="G32" s="11" t="s">
        <v>13</v>
      </c>
      <c r="H32" s="12"/>
      <c r="I32" s="24"/>
      <c r="J32" s="24"/>
      <c r="K32" s="24"/>
      <c r="L32" s="24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3.5" customHeight="1" x14ac:dyDescent="0.25">
      <c r="A33" s="9">
        <v>166</v>
      </c>
      <c r="B33" s="10" t="s">
        <v>91</v>
      </c>
      <c r="C33" s="11">
        <v>6</v>
      </c>
      <c r="D33" s="11" t="s">
        <v>67</v>
      </c>
      <c r="E33" s="11" t="s">
        <v>11</v>
      </c>
      <c r="F33" s="11" t="s">
        <v>12</v>
      </c>
      <c r="G33" s="11" t="s">
        <v>13</v>
      </c>
      <c r="H33" s="12"/>
      <c r="I33" s="2"/>
      <c r="J33" s="2"/>
      <c r="K33" s="2"/>
      <c r="L33" s="2"/>
      <c r="M33" s="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3.5" customHeight="1" x14ac:dyDescent="0.25">
      <c r="A34" s="9">
        <v>167</v>
      </c>
      <c r="B34" s="10" t="s">
        <v>92</v>
      </c>
      <c r="C34" s="11">
        <v>6</v>
      </c>
      <c r="D34" s="11" t="s">
        <v>67</v>
      </c>
      <c r="E34" s="11" t="s">
        <v>46</v>
      </c>
      <c r="F34" s="11" t="s">
        <v>12</v>
      </c>
      <c r="G34" s="11" t="s">
        <v>47</v>
      </c>
      <c r="H34" s="12"/>
      <c r="I34" s="2"/>
      <c r="J34" s="2"/>
      <c r="K34" s="2"/>
      <c r="L34" s="2"/>
      <c r="M34" s="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3.5" customHeight="1" x14ac:dyDescent="0.25">
      <c r="A35" s="9">
        <v>216</v>
      </c>
      <c r="B35" s="10" t="s">
        <v>93</v>
      </c>
      <c r="C35" s="11">
        <v>5</v>
      </c>
      <c r="D35" s="11" t="s">
        <v>64</v>
      </c>
      <c r="E35" s="11" t="s">
        <v>11</v>
      </c>
      <c r="F35" s="11" t="s">
        <v>12</v>
      </c>
      <c r="G35" s="11" t="s">
        <v>13</v>
      </c>
      <c r="H35" s="12"/>
      <c r="I35" s="25"/>
      <c r="J35" s="26"/>
      <c r="K35" s="26"/>
      <c r="L35" s="27"/>
      <c r="M35" s="2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3.5" customHeight="1" x14ac:dyDescent="0.25">
      <c r="A36" s="9">
        <v>217</v>
      </c>
      <c r="B36" s="10" t="s">
        <v>94</v>
      </c>
      <c r="C36" s="11">
        <v>5</v>
      </c>
      <c r="D36" s="11" t="s">
        <v>64</v>
      </c>
      <c r="E36" s="11" t="s">
        <v>46</v>
      </c>
      <c r="F36" s="11" t="s">
        <v>12</v>
      </c>
      <c r="G36" s="11" t="s">
        <v>47</v>
      </c>
      <c r="H36" s="12"/>
      <c r="I36" s="26"/>
      <c r="J36" s="26"/>
      <c r="K36" s="26"/>
      <c r="L36" s="26"/>
      <c r="M36" s="29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3.5" customHeight="1" x14ac:dyDescent="0.25">
      <c r="A37" s="9">
        <v>218</v>
      </c>
      <c r="B37" s="10" t="s">
        <v>95</v>
      </c>
      <c r="C37" s="11">
        <v>5</v>
      </c>
      <c r="D37" s="11" t="s">
        <v>64</v>
      </c>
      <c r="E37" s="11" t="s">
        <v>11</v>
      </c>
      <c r="F37" s="11" t="s">
        <v>12</v>
      </c>
      <c r="G37" s="11" t="s">
        <v>13</v>
      </c>
      <c r="H37" s="12"/>
      <c r="I37" s="30"/>
      <c r="J37" s="26"/>
      <c r="K37" s="26"/>
      <c r="L37" s="26"/>
      <c r="M37" s="31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3.5" customHeight="1" x14ac:dyDescent="0.25">
      <c r="A38" s="9">
        <v>219</v>
      </c>
      <c r="B38" s="10" t="s">
        <v>96</v>
      </c>
      <c r="C38" s="11">
        <v>6</v>
      </c>
      <c r="D38" s="11" t="s">
        <v>64</v>
      </c>
      <c r="E38" s="11" t="s">
        <v>46</v>
      </c>
      <c r="F38" s="11" t="s">
        <v>12</v>
      </c>
      <c r="G38" s="11" t="s">
        <v>47</v>
      </c>
      <c r="H38" s="12"/>
      <c r="I38" s="30"/>
      <c r="J38" s="26"/>
      <c r="K38" s="26"/>
      <c r="L38" s="26"/>
      <c r="M38" s="31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3.5" customHeight="1" x14ac:dyDescent="0.25">
      <c r="A39" s="9">
        <v>220</v>
      </c>
      <c r="B39" s="10" t="s">
        <v>97</v>
      </c>
      <c r="C39" s="11">
        <v>6</v>
      </c>
      <c r="D39" s="11" t="s">
        <v>64</v>
      </c>
      <c r="E39" s="11" t="s">
        <v>46</v>
      </c>
      <c r="F39" s="11" t="s">
        <v>12</v>
      </c>
      <c r="G39" s="11" t="s">
        <v>47</v>
      </c>
      <c r="H39" s="12"/>
      <c r="I39" s="30"/>
      <c r="J39" s="26"/>
      <c r="K39" s="26"/>
      <c r="L39" s="26"/>
      <c r="M39" s="31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3.5" customHeight="1" x14ac:dyDescent="0.25">
      <c r="A40" s="9">
        <v>255</v>
      </c>
      <c r="B40" s="10" t="s">
        <v>98</v>
      </c>
      <c r="C40" s="11">
        <v>6</v>
      </c>
      <c r="D40" s="11" t="s">
        <v>15</v>
      </c>
      <c r="E40" s="11" t="s">
        <v>46</v>
      </c>
      <c r="F40" s="11" t="s">
        <v>12</v>
      </c>
      <c r="G40" s="11" t="s">
        <v>47</v>
      </c>
      <c r="H40" s="12"/>
      <c r="I40" s="30"/>
      <c r="J40" s="26"/>
      <c r="K40" s="26"/>
      <c r="L40" s="26"/>
      <c r="M40" s="31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3.5" customHeight="1" x14ac:dyDescent="0.25">
      <c r="A41" s="9">
        <v>256</v>
      </c>
      <c r="B41" s="10" t="s">
        <v>99</v>
      </c>
      <c r="C41" s="11">
        <v>6</v>
      </c>
      <c r="D41" s="11" t="s">
        <v>15</v>
      </c>
      <c r="E41" s="11" t="s">
        <v>46</v>
      </c>
      <c r="F41" s="11" t="s">
        <v>12</v>
      </c>
      <c r="G41" s="11" t="s">
        <v>47</v>
      </c>
      <c r="H41" s="12"/>
      <c r="I41" s="30"/>
      <c r="J41" s="26"/>
      <c r="K41" s="26"/>
      <c r="L41" s="26"/>
      <c r="M41" s="31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3.5" customHeight="1" x14ac:dyDescent="0.25">
      <c r="A42" s="9">
        <v>257</v>
      </c>
      <c r="B42" s="10" t="s">
        <v>100</v>
      </c>
      <c r="C42" s="11">
        <v>6</v>
      </c>
      <c r="D42" s="11" t="s">
        <v>15</v>
      </c>
      <c r="E42" s="11" t="s">
        <v>46</v>
      </c>
      <c r="F42" s="11" t="s">
        <v>12</v>
      </c>
      <c r="G42" s="11" t="s">
        <v>47</v>
      </c>
      <c r="H42" s="12"/>
      <c r="I42" s="30"/>
      <c r="J42" s="26"/>
      <c r="K42" s="26"/>
      <c r="L42" s="26"/>
      <c r="M42" s="31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3.5" customHeight="1" x14ac:dyDescent="0.25">
      <c r="A43" s="9">
        <v>258</v>
      </c>
      <c r="B43" s="10" t="s">
        <v>101</v>
      </c>
      <c r="C43" s="11">
        <v>6</v>
      </c>
      <c r="D43" s="11" t="s">
        <v>15</v>
      </c>
      <c r="E43" s="11" t="s">
        <v>46</v>
      </c>
      <c r="F43" s="11" t="s">
        <v>12</v>
      </c>
      <c r="G43" s="11" t="s">
        <v>47</v>
      </c>
      <c r="H43" s="12"/>
      <c r="I43" s="30"/>
      <c r="J43" s="26"/>
      <c r="K43" s="26"/>
      <c r="L43" s="26"/>
      <c r="M43" s="31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3.5" customHeight="1" x14ac:dyDescent="0.25">
      <c r="A44" s="9">
        <v>259</v>
      </c>
      <c r="B44" s="10" t="s">
        <v>102</v>
      </c>
      <c r="C44" s="11">
        <v>6</v>
      </c>
      <c r="D44" s="11" t="s">
        <v>15</v>
      </c>
      <c r="E44" s="11" t="s">
        <v>46</v>
      </c>
      <c r="F44" s="11" t="s">
        <v>12</v>
      </c>
      <c r="G44" s="11" t="s">
        <v>47</v>
      </c>
      <c r="H44" s="12"/>
      <c r="I44" s="30"/>
      <c r="J44" s="26"/>
      <c r="K44" s="26"/>
      <c r="L44" s="26"/>
      <c r="M44" s="32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3.5" customHeight="1" x14ac:dyDescent="0.25">
      <c r="A45" s="9">
        <v>260</v>
      </c>
      <c r="B45" s="10" t="s">
        <v>103</v>
      </c>
      <c r="C45" s="11">
        <v>6</v>
      </c>
      <c r="D45" s="11" t="s">
        <v>15</v>
      </c>
      <c r="E45" s="11" t="s">
        <v>46</v>
      </c>
      <c r="F45" s="11" t="s">
        <v>12</v>
      </c>
      <c r="G45" s="11" t="s">
        <v>47</v>
      </c>
      <c r="H45" s="12"/>
      <c r="I45" s="2"/>
      <c r="J45" s="2"/>
      <c r="K45" s="2"/>
      <c r="L45" s="2"/>
      <c r="M45" s="33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3.5" customHeight="1" x14ac:dyDescent="0.25">
      <c r="A46" s="9">
        <v>261</v>
      </c>
      <c r="B46" s="10" t="s">
        <v>104</v>
      </c>
      <c r="C46" s="11">
        <v>6</v>
      </c>
      <c r="D46" s="11" t="s">
        <v>15</v>
      </c>
      <c r="E46" s="11" t="s">
        <v>46</v>
      </c>
      <c r="F46" s="11" t="s">
        <v>12</v>
      </c>
      <c r="G46" s="11" t="s">
        <v>47</v>
      </c>
      <c r="H46" s="12"/>
      <c r="I46" s="34"/>
      <c r="J46" s="35"/>
      <c r="K46" s="35"/>
      <c r="L46" s="36"/>
      <c r="M46" s="37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3.5" customHeight="1" x14ac:dyDescent="0.25">
      <c r="A47" s="9">
        <v>262</v>
      </c>
      <c r="B47" s="10" t="s">
        <v>105</v>
      </c>
      <c r="C47" s="11">
        <v>5</v>
      </c>
      <c r="D47" s="11" t="s">
        <v>15</v>
      </c>
      <c r="E47" s="11" t="s">
        <v>46</v>
      </c>
      <c r="F47" s="11" t="s">
        <v>12</v>
      </c>
      <c r="G47" s="11" t="s">
        <v>47</v>
      </c>
      <c r="H47" s="12"/>
      <c r="I47" s="34"/>
      <c r="J47" s="35"/>
      <c r="K47" s="35"/>
      <c r="L47" s="36"/>
      <c r="M47" s="3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customHeight="1" x14ac:dyDescent="0.25">
      <c r="A48" s="9">
        <v>263</v>
      </c>
      <c r="B48" s="10" t="s">
        <v>106</v>
      </c>
      <c r="C48" s="11">
        <v>6</v>
      </c>
      <c r="D48" s="11" t="s">
        <v>15</v>
      </c>
      <c r="E48" s="11" t="s">
        <v>11</v>
      </c>
      <c r="F48" s="11" t="s">
        <v>12</v>
      </c>
      <c r="G48" s="11" t="s">
        <v>13</v>
      </c>
      <c r="H48" s="12"/>
      <c r="I48" s="34"/>
      <c r="J48" s="35"/>
      <c r="K48" s="35"/>
      <c r="L48" s="36"/>
      <c r="M48" s="3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 x14ac:dyDescent="0.25">
      <c r="A49" s="9">
        <v>264</v>
      </c>
      <c r="B49" s="10" t="s">
        <v>107</v>
      </c>
      <c r="C49" s="11">
        <v>6</v>
      </c>
      <c r="D49" s="11" t="s">
        <v>15</v>
      </c>
      <c r="E49" s="11" t="s">
        <v>11</v>
      </c>
      <c r="F49" s="11" t="s">
        <v>12</v>
      </c>
      <c r="G49" s="11" t="s">
        <v>13</v>
      </c>
      <c r="H49" s="12"/>
      <c r="I49" s="35"/>
      <c r="J49" s="35"/>
      <c r="K49" s="35"/>
      <c r="L49" s="35"/>
      <c r="M49" s="39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3.5" customHeight="1" x14ac:dyDescent="0.25">
      <c r="A50" s="9">
        <v>265</v>
      </c>
      <c r="B50" s="10" t="s">
        <v>108</v>
      </c>
      <c r="C50" s="11">
        <v>6</v>
      </c>
      <c r="D50" s="11" t="s">
        <v>15</v>
      </c>
      <c r="E50" s="11" t="s">
        <v>11</v>
      </c>
      <c r="F50" s="11" t="s">
        <v>12</v>
      </c>
      <c r="G50" s="11" t="s">
        <v>13</v>
      </c>
      <c r="H50" s="12"/>
      <c r="I50" s="40"/>
      <c r="J50" s="35"/>
      <c r="K50" s="35"/>
      <c r="L50" s="41"/>
      <c r="M50" s="42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3.5" customHeight="1" x14ac:dyDescent="0.25">
      <c r="A51" s="9">
        <v>266</v>
      </c>
      <c r="B51" s="10" t="s">
        <v>109</v>
      </c>
      <c r="C51" s="11">
        <v>6</v>
      </c>
      <c r="D51" s="11" t="s">
        <v>15</v>
      </c>
      <c r="E51" s="11" t="s">
        <v>11</v>
      </c>
      <c r="F51" s="11" t="s">
        <v>12</v>
      </c>
      <c r="G51" s="11" t="s">
        <v>13</v>
      </c>
      <c r="H51" s="12"/>
      <c r="I51" s="2"/>
      <c r="J51" s="2"/>
      <c r="K51" s="2"/>
      <c r="L51" s="2"/>
      <c r="M51" s="7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3.5" customHeight="1" x14ac:dyDescent="0.25">
      <c r="A52" s="9">
        <v>267</v>
      </c>
      <c r="B52" s="10" t="s">
        <v>110</v>
      </c>
      <c r="C52" s="11">
        <v>6</v>
      </c>
      <c r="D52" s="11" t="s">
        <v>15</v>
      </c>
      <c r="E52" s="11" t="s">
        <v>11</v>
      </c>
      <c r="F52" s="11" t="s">
        <v>12</v>
      </c>
      <c r="G52" s="11" t="s">
        <v>13</v>
      </c>
      <c r="H52" s="12"/>
      <c r="I52" s="2"/>
      <c r="J52" s="2"/>
      <c r="K52" s="2"/>
      <c r="L52" s="2"/>
      <c r="M52" s="7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3.5" customHeight="1" x14ac:dyDescent="0.25">
      <c r="A53" s="9">
        <v>268</v>
      </c>
      <c r="B53" s="10" t="s">
        <v>111</v>
      </c>
      <c r="C53" s="11">
        <v>6</v>
      </c>
      <c r="D53" s="11" t="s">
        <v>15</v>
      </c>
      <c r="E53" s="11" t="s">
        <v>11</v>
      </c>
      <c r="F53" s="11" t="s">
        <v>12</v>
      </c>
      <c r="G53" s="11" t="s">
        <v>13</v>
      </c>
      <c r="H53" s="12"/>
      <c r="I53" s="2"/>
      <c r="J53" s="2"/>
      <c r="K53" s="2"/>
      <c r="L53" s="2"/>
      <c r="M53" s="7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3.5" customHeight="1" x14ac:dyDescent="0.25">
      <c r="A54" s="9">
        <v>269</v>
      </c>
      <c r="B54" s="10" t="s">
        <v>112</v>
      </c>
      <c r="C54" s="11">
        <v>6</v>
      </c>
      <c r="D54" s="11" t="s">
        <v>15</v>
      </c>
      <c r="E54" s="11" t="s">
        <v>11</v>
      </c>
      <c r="F54" s="11" t="s">
        <v>12</v>
      </c>
      <c r="G54" s="11" t="s">
        <v>13</v>
      </c>
      <c r="H54" s="12"/>
      <c r="I54" s="2"/>
      <c r="J54" s="2"/>
      <c r="K54" s="2"/>
      <c r="L54" s="2"/>
      <c r="M54" s="7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3.5" customHeight="1" x14ac:dyDescent="0.25">
      <c r="A55" s="9">
        <v>270</v>
      </c>
      <c r="B55" s="10" t="s">
        <v>113</v>
      </c>
      <c r="C55" s="11">
        <v>5</v>
      </c>
      <c r="D55" s="11" t="s">
        <v>15</v>
      </c>
      <c r="E55" s="11" t="s">
        <v>11</v>
      </c>
      <c r="F55" s="11" t="s">
        <v>12</v>
      </c>
      <c r="G55" s="11" t="s">
        <v>13</v>
      </c>
      <c r="H55" s="12"/>
      <c r="I55" s="2"/>
      <c r="J55" s="2"/>
      <c r="K55" s="2"/>
      <c r="L55" s="2"/>
      <c r="M55" s="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3.5" customHeight="1" x14ac:dyDescent="0.25">
      <c r="A56" s="9">
        <v>271</v>
      </c>
      <c r="B56" s="10" t="s">
        <v>114</v>
      </c>
      <c r="C56" s="11">
        <v>5</v>
      </c>
      <c r="D56" s="11" t="s">
        <v>15</v>
      </c>
      <c r="E56" s="11" t="s">
        <v>11</v>
      </c>
      <c r="F56" s="11" t="s">
        <v>12</v>
      </c>
      <c r="G56" s="11" t="s">
        <v>13</v>
      </c>
      <c r="H56" s="12"/>
      <c r="I56" s="2"/>
      <c r="J56" s="2"/>
      <c r="K56" s="2"/>
      <c r="L56" s="2"/>
      <c r="M56" s="7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3.5" customHeight="1" x14ac:dyDescent="0.25">
      <c r="A57" s="9">
        <v>272</v>
      </c>
      <c r="B57" s="10" t="s">
        <v>115</v>
      </c>
      <c r="C57" s="11">
        <v>5</v>
      </c>
      <c r="D57" s="11" t="s">
        <v>15</v>
      </c>
      <c r="E57" s="11" t="s">
        <v>11</v>
      </c>
      <c r="F57" s="11" t="s">
        <v>12</v>
      </c>
      <c r="G57" s="11" t="s">
        <v>13</v>
      </c>
      <c r="H57" s="12"/>
      <c r="I57" s="2"/>
      <c r="J57" s="2"/>
      <c r="K57" s="2"/>
      <c r="L57" s="2"/>
      <c r="M57" s="7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5">
      <c r="A58" s="9">
        <v>273</v>
      </c>
      <c r="B58" s="10" t="s">
        <v>116</v>
      </c>
      <c r="C58" s="11">
        <v>5</v>
      </c>
      <c r="D58" s="11" t="s">
        <v>15</v>
      </c>
      <c r="E58" s="11" t="s">
        <v>11</v>
      </c>
      <c r="F58" s="11" t="s">
        <v>12</v>
      </c>
      <c r="G58" s="11" t="s">
        <v>13</v>
      </c>
      <c r="H58" s="12"/>
      <c r="I58" s="2"/>
      <c r="J58" s="2"/>
      <c r="K58" s="2"/>
      <c r="L58" s="2"/>
      <c r="M58" s="7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" customHeight="1" x14ac:dyDescent="0.25">
      <c r="A59" s="9">
        <v>594</v>
      </c>
      <c r="B59" s="10" t="s">
        <v>117</v>
      </c>
      <c r="C59" s="11">
        <v>5</v>
      </c>
      <c r="D59" s="11" t="s">
        <v>23</v>
      </c>
      <c r="E59" s="11" t="s">
        <v>11</v>
      </c>
      <c r="F59" s="11" t="s">
        <v>12</v>
      </c>
      <c r="G59" s="11" t="s">
        <v>118</v>
      </c>
      <c r="H59" s="12"/>
      <c r="I59" s="2"/>
      <c r="J59" s="2"/>
      <c r="K59" s="2"/>
      <c r="L59" s="2"/>
      <c r="M59" s="7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3.5" customHeight="1" x14ac:dyDescent="0.25">
      <c r="A60" s="9">
        <v>595</v>
      </c>
      <c r="B60" s="10" t="s">
        <v>119</v>
      </c>
      <c r="C60" s="11">
        <v>5</v>
      </c>
      <c r="D60" s="11" t="s">
        <v>23</v>
      </c>
      <c r="E60" s="11" t="s">
        <v>11</v>
      </c>
      <c r="F60" s="11" t="s">
        <v>12</v>
      </c>
      <c r="G60" s="11" t="s">
        <v>118</v>
      </c>
      <c r="H60" s="12"/>
      <c r="I60" s="2"/>
      <c r="J60" s="2"/>
      <c r="K60" s="2"/>
      <c r="L60" s="2"/>
      <c r="M60" s="7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3.5" customHeight="1" x14ac:dyDescent="0.25">
      <c r="A61" s="9">
        <v>596</v>
      </c>
      <c r="B61" s="10" t="s">
        <v>120</v>
      </c>
      <c r="C61" s="11">
        <v>5</v>
      </c>
      <c r="D61" s="11" t="s">
        <v>23</v>
      </c>
      <c r="E61" s="11" t="s">
        <v>11</v>
      </c>
      <c r="F61" s="11" t="s">
        <v>12</v>
      </c>
      <c r="G61" s="11" t="s">
        <v>118</v>
      </c>
      <c r="H61" s="12"/>
      <c r="I61" s="2"/>
      <c r="J61" s="2"/>
      <c r="K61" s="2"/>
      <c r="L61" s="2"/>
      <c r="M61" s="7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3.5" customHeight="1" x14ac:dyDescent="0.25">
      <c r="A62" s="9">
        <v>597</v>
      </c>
      <c r="B62" s="10" t="s">
        <v>121</v>
      </c>
      <c r="C62" s="11">
        <v>5</v>
      </c>
      <c r="D62" s="11" t="s">
        <v>23</v>
      </c>
      <c r="E62" s="11" t="s">
        <v>11</v>
      </c>
      <c r="F62" s="11" t="s">
        <v>12</v>
      </c>
      <c r="G62" s="11" t="s">
        <v>118</v>
      </c>
      <c r="H62" s="12"/>
      <c r="I62" s="2"/>
      <c r="J62" s="2"/>
      <c r="K62" s="2"/>
      <c r="L62" s="2"/>
      <c r="M62" s="7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3.5" customHeight="1" x14ac:dyDescent="0.25">
      <c r="A63" s="9">
        <v>598</v>
      </c>
      <c r="B63" s="10" t="s">
        <v>122</v>
      </c>
      <c r="C63" s="11">
        <v>5</v>
      </c>
      <c r="D63" s="11" t="s">
        <v>23</v>
      </c>
      <c r="E63" s="11" t="s">
        <v>11</v>
      </c>
      <c r="F63" s="11" t="s">
        <v>12</v>
      </c>
      <c r="G63" s="11" t="s">
        <v>118</v>
      </c>
      <c r="H63" s="12"/>
      <c r="I63" s="2"/>
      <c r="J63" s="2"/>
      <c r="K63" s="2"/>
      <c r="L63" s="2"/>
      <c r="M63" s="7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3.5" customHeight="1" x14ac:dyDescent="0.25">
      <c r="A64" s="9">
        <v>599</v>
      </c>
      <c r="B64" s="10" t="s">
        <v>123</v>
      </c>
      <c r="C64" s="11">
        <v>5</v>
      </c>
      <c r="D64" s="11" t="s">
        <v>23</v>
      </c>
      <c r="E64" s="11" t="s">
        <v>11</v>
      </c>
      <c r="F64" s="11" t="s">
        <v>12</v>
      </c>
      <c r="G64" s="11" t="s">
        <v>118</v>
      </c>
      <c r="H64" s="12"/>
      <c r="I64" s="2"/>
      <c r="J64" s="2"/>
      <c r="K64" s="2"/>
      <c r="L64" s="2"/>
      <c r="M64" s="7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3.5" customHeight="1" x14ac:dyDescent="0.25">
      <c r="A65" s="9">
        <v>600</v>
      </c>
      <c r="B65" s="10" t="s">
        <v>124</v>
      </c>
      <c r="C65" s="11">
        <v>5</v>
      </c>
      <c r="D65" s="11" t="s">
        <v>23</v>
      </c>
      <c r="E65" s="11" t="s">
        <v>11</v>
      </c>
      <c r="F65" s="11" t="s">
        <v>12</v>
      </c>
      <c r="G65" s="11" t="s">
        <v>118</v>
      </c>
      <c r="H65" s="12"/>
      <c r="I65" s="2"/>
      <c r="J65" s="2"/>
      <c r="K65" s="2"/>
      <c r="L65" s="2"/>
      <c r="M65" s="7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25">
      <c r="A66" s="9">
        <v>601</v>
      </c>
      <c r="B66" s="10" t="s">
        <v>125</v>
      </c>
      <c r="C66" s="11">
        <v>5</v>
      </c>
      <c r="D66" s="11" t="s">
        <v>23</v>
      </c>
      <c r="E66" s="11" t="s">
        <v>11</v>
      </c>
      <c r="F66" s="11" t="s">
        <v>12</v>
      </c>
      <c r="G66" s="11" t="s">
        <v>118</v>
      </c>
      <c r="H66" s="12"/>
      <c r="I66" s="2"/>
      <c r="J66" s="2"/>
      <c r="K66" s="2"/>
      <c r="L66" s="2"/>
      <c r="M66" s="7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25">
      <c r="A67" s="9">
        <v>602</v>
      </c>
      <c r="B67" s="10" t="s">
        <v>126</v>
      </c>
      <c r="C67" s="11">
        <v>6</v>
      </c>
      <c r="D67" s="11" t="s">
        <v>23</v>
      </c>
      <c r="E67" s="11" t="s">
        <v>11</v>
      </c>
      <c r="F67" s="11" t="s">
        <v>12</v>
      </c>
      <c r="G67" s="11" t="s">
        <v>118</v>
      </c>
      <c r="H67" s="12"/>
      <c r="I67" s="2"/>
      <c r="J67" s="2"/>
      <c r="K67" s="2"/>
      <c r="L67" s="2"/>
      <c r="M67" s="7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3.5" customHeight="1" x14ac:dyDescent="0.25">
      <c r="A68" s="9">
        <v>603</v>
      </c>
      <c r="B68" s="10" t="s">
        <v>127</v>
      </c>
      <c r="C68" s="11">
        <v>6</v>
      </c>
      <c r="D68" s="11" t="s">
        <v>23</v>
      </c>
      <c r="E68" s="11" t="s">
        <v>11</v>
      </c>
      <c r="F68" s="11" t="s">
        <v>12</v>
      </c>
      <c r="G68" s="11" t="s">
        <v>118</v>
      </c>
      <c r="H68" s="12"/>
      <c r="I68" s="2"/>
      <c r="J68" s="2"/>
      <c r="K68" s="2"/>
      <c r="L68" s="2"/>
      <c r="M68" s="7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3.5" customHeight="1" x14ac:dyDescent="0.25">
      <c r="A69" s="9">
        <v>604</v>
      </c>
      <c r="B69" s="10" t="s">
        <v>128</v>
      </c>
      <c r="C69" s="11">
        <v>6</v>
      </c>
      <c r="D69" s="11" t="s">
        <v>23</v>
      </c>
      <c r="E69" s="11" t="s">
        <v>11</v>
      </c>
      <c r="F69" s="11" t="s">
        <v>12</v>
      </c>
      <c r="G69" s="11" t="s">
        <v>118</v>
      </c>
      <c r="H69" s="12"/>
      <c r="I69" s="2"/>
      <c r="J69" s="2"/>
      <c r="K69" s="2"/>
      <c r="L69" s="2"/>
      <c r="M69" s="7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3.5" customHeight="1" x14ac:dyDescent="0.25">
      <c r="A70" s="9">
        <v>605</v>
      </c>
      <c r="B70" s="10" t="s">
        <v>129</v>
      </c>
      <c r="C70" s="11">
        <v>6</v>
      </c>
      <c r="D70" s="11" t="s">
        <v>23</v>
      </c>
      <c r="E70" s="11" t="s">
        <v>11</v>
      </c>
      <c r="F70" s="11" t="s">
        <v>12</v>
      </c>
      <c r="G70" s="11" t="s">
        <v>118</v>
      </c>
      <c r="H70" s="12"/>
      <c r="I70" s="2"/>
      <c r="J70" s="2"/>
      <c r="K70" s="2"/>
      <c r="L70" s="2"/>
      <c r="M70" s="7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3.5" customHeight="1" x14ac:dyDescent="0.25">
      <c r="A71" s="9">
        <v>606</v>
      </c>
      <c r="B71" s="10" t="s">
        <v>130</v>
      </c>
      <c r="C71" s="11">
        <v>6</v>
      </c>
      <c r="D71" s="11" t="s">
        <v>23</v>
      </c>
      <c r="E71" s="11" t="s">
        <v>11</v>
      </c>
      <c r="F71" s="11" t="s">
        <v>12</v>
      </c>
      <c r="G71" s="11" t="s">
        <v>118</v>
      </c>
      <c r="H71" s="12"/>
      <c r="I71" s="2"/>
      <c r="J71" s="2"/>
      <c r="K71" s="2"/>
      <c r="L71" s="2"/>
      <c r="M71" s="7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3.5" customHeight="1" x14ac:dyDescent="0.25">
      <c r="A72" s="9">
        <v>607</v>
      </c>
      <c r="B72" s="10" t="s">
        <v>131</v>
      </c>
      <c r="C72" s="11">
        <v>6</v>
      </c>
      <c r="D72" s="11" t="s">
        <v>23</v>
      </c>
      <c r="E72" s="11" t="s">
        <v>11</v>
      </c>
      <c r="F72" s="11" t="s">
        <v>12</v>
      </c>
      <c r="G72" s="11" t="s">
        <v>118</v>
      </c>
      <c r="H72" s="12"/>
      <c r="I72" s="2"/>
      <c r="J72" s="2"/>
      <c r="K72" s="2"/>
      <c r="L72" s="2"/>
      <c r="M72" s="7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" customHeight="1" x14ac:dyDescent="0.25">
      <c r="A73" s="9">
        <v>608</v>
      </c>
      <c r="B73" s="10" t="s">
        <v>132</v>
      </c>
      <c r="C73" s="11">
        <v>6</v>
      </c>
      <c r="D73" s="11" t="s">
        <v>23</v>
      </c>
      <c r="E73" s="11" t="s">
        <v>11</v>
      </c>
      <c r="F73" s="11" t="s">
        <v>12</v>
      </c>
      <c r="G73" s="11" t="s">
        <v>118</v>
      </c>
      <c r="H73" s="12"/>
      <c r="I73" s="2"/>
      <c r="J73" s="2"/>
      <c r="K73" s="2"/>
      <c r="L73" s="2"/>
      <c r="M73" s="7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3.5" customHeight="1" x14ac:dyDescent="0.25">
      <c r="A74" s="9">
        <v>609</v>
      </c>
      <c r="B74" s="10" t="s">
        <v>133</v>
      </c>
      <c r="C74" s="11">
        <v>6</v>
      </c>
      <c r="D74" s="11" t="s">
        <v>23</v>
      </c>
      <c r="E74" s="11" t="s">
        <v>11</v>
      </c>
      <c r="F74" s="11" t="s">
        <v>12</v>
      </c>
      <c r="G74" s="11" t="s">
        <v>118</v>
      </c>
      <c r="H74" s="12"/>
      <c r="I74" s="2"/>
      <c r="J74" s="2"/>
      <c r="K74" s="2"/>
      <c r="L74" s="2"/>
      <c r="M74" s="7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3.5" customHeight="1" x14ac:dyDescent="0.25">
      <c r="A75" s="9">
        <v>610</v>
      </c>
      <c r="B75" s="10" t="s">
        <v>134</v>
      </c>
      <c r="C75" s="11">
        <v>5</v>
      </c>
      <c r="D75" s="11" t="s">
        <v>23</v>
      </c>
      <c r="E75" s="11" t="s">
        <v>46</v>
      </c>
      <c r="F75" s="11" t="s">
        <v>12</v>
      </c>
      <c r="G75" s="11" t="s">
        <v>135</v>
      </c>
      <c r="H75" s="12"/>
      <c r="I75" s="2"/>
      <c r="J75" s="2"/>
      <c r="K75" s="2"/>
      <c r="L75" s="2"/>
      <c r="M75" s="7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" customHeight="1" x14ac:dyDescent="0.25">
      <c r="A76" s="9">
        <v>611</v>
      </c>
      <c r="B76" s="10" t="s">
        <v>136</v>
      </c>
      <c r="C76" s="11">
        <v>5</v>
      </c>
      <c r="D76" s="11" t="s">
        <v>23</v>
      </c>
      <c r="E76" s="11" t="s">
        <v>46</v>
      </c>
      <c r="F76" s="11" t="s">
        <v>12</v>
      </c>
      <c r="G76" s="11" t="s">
        <v>135</v>
      </c>
      <c r="H76" s="12"/>
      <c r="I76" s="2"/>
      <c r="J76" s="2"/>
      <c r="K76" s="2"/>
      <c r="L76" s="2"/>
      <c r="M76" s="7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3.5" customHeight="1" x14ac:dyDescent="0.25">
      <c r="A77" s="9">
        <v>612</v>
      </c>
      <c r="B77" s="10" t="s">
        <v>137</v>
      </c>
      <c r="C77" s="11">
        <v>5</v>
      </c>
      <c r="D77" s="11" t="s">
        <v>23</v>
      </c>
      <c r="E77" s="11" t="s">
        <v>46</v>
      </c>
      <c r="F77" s="11" t="s">
        <v>12</v>
      </c>
      <c r="G77" s="11" t="s">
        <v>135</v>
      </c>
      <c r="H77" s="12"/>
      <c r="I77" s="2"/>
      <c r="J77" s="2"/>
      <c r="K77" s="2"/>
      <c r="L77" s="2"/>
      <c r="M77" s="7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3.5" customHeight="1" x14ac:dyDescent="0.25">
      <c r="A78" s="9">
        <v>613</v>
      </c>
      <c r="B78" s="10" t="s">
        <v>138</v>
      </c>
      <c r="C78" s="11">
        <v>5</v>
      </c>
      <c r="D78" s="11" t="s">
        <v>23</v>
      </c>
      <c r="E78" s="11" t="s">
        <v>46</v>
      </c>
      <c r="F78" s="11" t="s">
        <v>12</v>
      </c>
      <c r="G78" s="11" t="s">
        <v>135</v>
      </c>
      <c r="H78" s="12"/>
      <c r="I78" s="2"/>
      <c r="J78" s="2"/>
      <c r="K78" s="2"/>
      <c r="L78" s="2"/>
      <c r="M78" s="7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3.5" customHeight="1" x14ac:dyDescent="0.25">
      <c r="A79" s="9">
        <v>614</v>
      </c>
      <c r="B79" s="10" t="s">
        <v>139</v>
      </c>
      <c r="C79" s="11">
        <v>5</v>
      </c>
      <c r="D79" s="11" t="s">
        <v>23</v>
      </c>
      <c r="E79" s="11" t="s">
        <v>46</v>
      </c>
      <c r="F79" s="11" t="s">
        <v>12</v>
      </c>
      <c r="G79" s="11" t="s">
        <v>135</v>
      </c>
      <c r="H79" s="12"/>
      <c r="I79" s="2"/>
      <c r="J79" s="2"/>
      <c r="K79" s="2"/>
      <c r="L79" s="2"/>
      <c r="M79" s="7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3.5" customHeight="1" x14ac:dyDescent="0.25">
      <c r="A80" s="9">
        <v>615</v>
      </c>
      <c r="B80" s="10" t="s">
        <v>140</v>
      </c>
      <c r="C80" s="11">
        <v>5</v>
      </c>
      <c r="D80" s="11" t="s">
        <v>23</v>
      </c>
      <c r="E80" s="11" t="s">
        <v>46</v>
      </c>
      <c r="F80" s="11" t="s">
        <v>12</v>
      </c>
      <c r="G80" s="11" t="s">
        <v>135</v>
      </c>
      <c r="H80" s="12"/>
      <c r="I80" s="2"/>
      <c r="J80" s="2"/>
      <c r="K80" s="2"/>
      <c r="L80" s="2"/>
      <c r="M80" s="7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3.5" customHeight="1" x14ac:dyDescent="0.25">
      <c r="A81" s="9">
        <v>616</v>
      </c>
      <c r="B81" s="10" t="s">
        <v>141</v>
      </c>
      <c r="C81" s="11">
        <v>5</v>
      </c>
      <c r="D81" s="11" t="s">
        <v>23</v>
      </c>
      <c r="E81" s="11" t="s">
        <v>46</v>
      </c>
      <c r="F81" s="11" t="s">
        <v>12</v>
      </c>
      <c r="G81" s="11" t="s">
        <v>135</v>
      </c>
      <c r="H81" s="12"/>
      <c r="I81" s="2"/>
      <c r="J81" s="2"/>
      <c r="K81" s="2"/>
      <c r="L81" s="2"/>
      <c r="M81" s="7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" customHeight="1" x14ac:dyDescent="0.25">
      <c r="A82" s="9">
        <v>617</v>
      </c>
      <c r="B82" s="10" t="s">
        <v>142</v>
      </c>
      <c r="C82" s="11">
        <v>5</v>
      </c>
      <c r="D82" s="11" t="s">
        <v>23</v>
      </c>
      <c r="E82" s="11" t="s">
        <v>46</v>
      </c>
      <c r="F82" s="11" t="s">
        <v>12</v>
      </c>
      <c r="G82" s="11" t="s">
        <v>135</v>
      </c>
      <c r="H82" s="12"/>
      <c r="I82" s="2"/>
      <c r="J82" s="2"/>
      <c r="K82" s="2"/>
      <c r="L82" s="2"/>
      <c r="M82" s="7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3.5" customHeight="1" x14ac:dyDescent="0.25">
      <c r="A83" s="9">
        <v>618</v>
      </c>
      <c r="B83" s="10" t="s">
        <v>143</v>
      </c>
      <c r="C83" s="11">
        <v>6</v>
      </c>
      <c r="D83" s="11" t="s">
        <v>23</v>
      </c>
      <c r="E83" s="11" t="s">
        <v>46</v>
      </c>
      <c r="F83" s="11" t="s">
        <v>12</v>
      </c>
      <c r="G83" s="11" t="s">
        <v>135</v>
      </c>
      <c r="H83" s="12"/>
      <c r="I83" s="2"/>
      <c r="J83" s="2"/>
      <c r="K83" s="2"/>
      <c r="L83" s="2"/>
      <c r="M83" s="7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3.5" customHeight="1" x14ac:dyDescent="0.25">
      <c r="A84" s="9">
        <v>619</v>
      </c>
      <c r="B84" s="10" t="s">
        <v>144</v>
      </c>
      <c r="C84" s="11">
        <v>6</v>
      </c>
      <c r="D84" s="11" t="s">
        <v>23</v>
      </c>
      <c r="E84" s="11" t="s">
        <v>46</v>
      </c>
      <c r="F84" s="11" t="s">
        <v>12</v>
      </c>
      <c r="G84" s="11" t="s">
        <v>135</v>
      </c>
      <c r="H84" s="12"/>
      <c r="I84" s="2"/>
      <c r="J84" s="2"/>
      <c r="K84" s="2"/>
      <c r="L84" s="2"/>
      <c r="M84" s="7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3.5" customHeight="1" x14ac:dyDescent="0.25">
      <c r="A85" s="9">
        <v>620</v>
      </c>
      <c r="B85" s="10" t="s">
        <v>145</v>
      </c>
      <c r="C85" s="11">
        <v>6</v>
      </c>
      <c r="D85" s="11" t="s">
        <v>23</v>
      </c>
      <c r="E85" s="11" t="s">
        <v>46</v>
      </c>
      <c r="F85" s="11" t="s">
        <v>12</v>
      </c>
      <c r="G85" s="11" t="s">
        <v>135</v>
      </c>
      <c r="H85" s="12"/>
      <c r="I85" s="2"/>
      <c r="J85" s="2"/>
      <c r="K85" s="2"/>
      <c r="L85" s="2"/>
      <c r="M85" s="7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3.5" customHeight="1" x14ac:dyDescent="0.25">
      <c r="A86" s="9">
        <v>621</v>
      </c>
      <c r="B86" s="10" t="s">
        <v>146</v>
      </c>
      <c r="C86" s="11">
        <v>6</v>
      </c>
      <c r="D86" s="11" t="s">
        <v>23</v>
      </c>
      <c r="E86" s="11" t="s">
        <v>46</v>
      </c>
      <c r="F86" s="11" t="s">
        <v>12</v>
      </c>
      <c r="G86" s="11" t="s">
        <v>135</v>
      </c>
      <c r="H86" s="12"/>
      <c r="I86" s="2"/>
      <c r="J86" s="2"/>
      <c r="K86" s="2"/>
      <c r="L86" s="2"/>
      <c r="M86" s="7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3.5" customHeight="1" x14ac:dyDescent="0.25">
      <c r="A87" s="9">
        <v>622</v>
      </c>
      <c r="B87" s="10" t="s">
        <v>147</v>
      </c>
      <c r="C87" s="11">
        <v>6</v>
      </c>
      <c r="D87" s="11" t="s">
        <v>23</v>
      </c>
      <c r="E87" s="11" t="s">
        <v>46</v>
      </c>
      <c r="F87" s="11" t="s">
        <v>12</v>
      </c>
      <c r="G87" s="11" t="s">
        <v>135</v>
      </c>
      <c r="H87" s="12"/>
      <c r="I87" s="2"/>
      <c r="J87" s="2"/>
      <c r="K87" s="2"/>
      <c r="L87" s="2"/>
      <c r="M87" s="7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3.5" customHeight="1" x14ac:dyDescent="0.25">
      <c r="A88" s="9">
        <v>623</v>
      </c>
      <c r="B88" s="10" t="s">
        <v>148</v>
      </c>
      <c r="C88" s="11">
        <v>6</v>
      </c>
      <c r="D88" s="11" t="s">
        <v>23</v>
      </c>
      <c r="E88" s="11" t="s">
        <v>46</v>
      </c>
      <c r="F88" s="11" t="s">
        <v>12</v>
      </c>
      <c r="G88" s="11" t="s">
        <v>135</v>
      </c>
      <c r="H88" s="12"/>
      <c r="I88" s="2"/>
      <c r="J88" s="2"/>
      <c r="K88" s="2"/>
      <c r="L88" s="2"/>
      <c r="M88" s="7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3.5" customHeight="1" x14ac:dyDescent="0.25">
      <c r="A89" s="9">
        <v>624</v>
      </c>
      <c r="B89" s="10" t="s">
        <v>149</v>
      </c>
      <c r="C89" s="11">
        <v>6</v>
      </c>
      <c r="D89" s="11" t="s">
        <v>23</v>
      </c>
      <c r="E89" s="11" t="s">
        <v>46</v>
      </c>
      <c r="F89" s="11" t="s">
        <v>12</v>
      </c>
      <c r="G89" s="11" t="s">
        <v>135</v>
      </c>
      <c r="H89" s="12"/>
      <c r="I89" s="2"/>
      <c r="J89" s="2"/>
      <c r="K89" s="2"/>
      <c r="L89" s="2"/>
      <c r="M89" s="7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3.5" customHeight="1" x14ac:dyDescent="0.25">
      <c r="A90" s="9">
        <v>625</v>
      </c>
      <c r="B90" s="10" t="s">
        <v>150</v>
      </c>
      <c r="C90" s="11">
        <v>6</v>
      </c>
      <c r="D90" s="11" t="s">
        <v>23</v>
      </c>
      <c r="E90" s="11" t="s">
        <v>46</v>
      </c>
      <c r="F90" s="11" t="s">
        <v>12</v>
      </c>
      <c r="G90" s="11" t="s">
        <v>135</v>
      </c>
      <c r="H90" s="12"/>
      <c r="I90" s="2"/>
      <c r="J90" s="2"/>
      <c r="K90" s="2"/>
      <c r="L90" s="2"/>
      <c r="M90" s="7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3.5" customHeight="1" x14ac:dyDescent="0.25">
      <c r="A91" s="9">
        <v>864</v>
      </c>
      <c r="B91" s="10" t="s">
        <v>151</v>
      </c>
      <c r="C91" s="11">
        <v>5</v>
      </c>
      <c r="D91" s="11" t="s">
        <v>152</v>
      </c>
      <c r="E91" s="11" t="s">
        <v>46</v>
      </c>
      <c r="F91" s="11" t="s">
        <v>12</v>
      </c>
      <c r="G91" s="11" t="s">
        <v>47</v>
      </c>
      <c r="H91" s="12"/>
      <c r="I91" s="2"/>
      <c r="J91" s="2"/>
      <c r="K91" s="2"/>
      <c r="L91" s="2"/>
      <c r="M91" s="7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3.5" customHeight="1" x14ac:dyDescent="0.25">
      <c r="A92" s="9">
        <v>865</v>
      </c>
      <c r="B92" s="10" t="s">
        <v>153</v>
      </c>
      <c r="C92" s="11">
        <v>5</v>
      </c>
      <c r="D92" s="11" t="s">
        <v>152</v>
      </c>
      <c r="E92" s="11" t="s">
        <v>46</v>
      </c>
      <c r="F92" s="11" t="s">
        <v>12</v>
      </c>
      <c r="G92" s="11" t="s">
        <v>47</v>
      </c>
      <c r="H92" s="12"/>
      <c r="I92" s="2"/>
      <c r="J92" s="2"/>
      <c r="K92" s="2"/>
      <c r="L92" s="2"/>
      <c r="M92" s="7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3.5" customHeight="1" x14ac:dyDescent="0.25">
      <c r="A93" s="9">
        <v>866</v>
      </c>
      <c r="B93" s="10" t="s">
        <v>154</v>
      </c>
      <c r="C93" s="11">
        <v>5</v>
      </c>
      <c r="D93" s="11" t="s">
        <v>152</v>
      </c>
      <c r="E93" s="11" t="s">
        <v>11</v>
      </c>
      <c r="F93" s="11" t="s">
        <v>12</v>
      </c>
      <c r="G93" s="11" t="s">
        <v>13</v>
      </c>
      <c r="H93" s="12"/>
      <c r="I93" s="2"/>
      <c r="J93" s="2"/>
      <c r="K93" s="2"/>
      <c r="L93" s="2"/>
      <c r="M93" s="7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3.5" customHeight="1" x14ac:dyDescent="0.25">
      <c r="A94" s="9">
        <v>867</v>
      </c>
      <c r="B94" s="10" t="s">
        <v>155</v>
      </c>
      <c r="C94" s="11">
        <v>5</v>
      </c>
      <c r="D94" s="11" t="s">
        <v>152</v>
      </c>
      <c r="E94" s="11" t="s">
        <v>46</v>
      </c>
      <c r="F94" s="11" t="s">
        <v>12</v>
      </c>
      <c r="G94" s="11" t="s">
        <v>47</v>
      </c>
      <c r="H94" s="12"/>
      <c r="I94" s="2"/>
      <c r="J94" s="2"/>
      <c r="K94" s="2"/>
      <c r="L94" s="2"/>
      <c r="M94" s="7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3.5" customHeight="1" x14ac:dyDescent="0.25">
      <c r="A95" s="9">
        <v>868</v>
      </c>
      <c r="B95" s="10" t="s">
        <v>156</v>
      </c>
      <c r="C95" s="11">
        <v>5</v>
      </c>
      <c r="D95" s="11" t="s">
        <v>152</v>
      </c>
      <c r="E95" s="11" t="s">
        <v>11</v>
      </c>
      <c r="F95" s="11" t="s">
        <v>12</v>
      </c>
      <c r="G95" s="11" t="s">
        <v>13</v>
      </c>
      <c r="H95" s="12"/>
      <c r="I95" s="2"/>
      <c r="J95" s="2"/>
      <c r="K95" s="2"/>
      <c r="L95" s="2"/>
      <c r="M95" s="7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3.5" customHeight="1" x14ac:dyDescent="0.25">
      <c r="A96" s="9">
        <v>869</v>
      </c>
      <c r="B96" s="10" t="s">
        <v>157</v>
      </c>
      <c r="C96" s="11">
        <v>5</v>
      </c>
      <c r="D96" s="11" t="s">
        <v>152</v>
      </c>
      <c r="E96" s="11" t="s">
        <v>11</v>
      </c>
      <c r="F96" s="11" t="s">
        <v>12</v>
      </c>
      <c r="G96" s="11" t="s">
        <v>13</v>
      </c>
      <c r="H96" s="12"/>
      <c r="I96" s="2"/>
      <c r="J96" s="2"/>
      <c r="K96" s="2"/>
      <c r="L96" s="2"/>
      <c r="M96" s="7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3.5" customHeight="1" x14ac:dyDescent="0.25">
      <c r="A97" s="9">
        <v>870</v>
      </c>
      <c r="B97" s="10" t="s">
        <v>158</v>
      </c>
      <c r="C97" s="11">
        <v>5</v>
      </c>
      <c r="D97" s="11" t="s">
        <v>152</v>
      </c>
      <c r="E97" s="11" t="s">
        <v>11</v>
      </c>
      <c r="F97" s="11" t="s">
        <v>12</v>
      </c>
      <c r="G97" s="11" t="s">
        <v>13</v>
      </c>
      <c r="H97" s="12"/>
      <c r="I97" s="2"/>
      <c r="J97" s="2"/>
      <c r="K97" s="2"/>
      <c r="L97" s="2"/>
      <c r="M97" s="7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3.5" customHeight="1" x14ac:dyDescent="0.25">
      <c r="A98" s="9">
        <v>871</v>
      </c>
      <c r="B98" s="10" t="s">
        <v>159</v>
      </c>
      <c r="C98" s="11">
        <v>6</v>
      </c>
      <c r="D98" s="11" t="s">
        <v>152</v>
      </c>
      <c r="E98" s="11" t="s">
        <v>46</v>
      </c>
      <c r="F98" s="11" t="s">
        <v>12</v>
      </c>
      <c r="G98" s="11" t="s">
        <v>47</v>
      </c>
      <c r="H98" s="12"/>
      <c r="I98" s="2"/>
      <c r="J98" s="2"/>
      <c r="K98" s="2"/>
      <c r="L98" s="2"/>
      <c r="M98" s="7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3.5" customHeight="1" x14ac:dyDescent="0.25">
      <c r="A99" s="9">
        <v>872</v>
      </c>
      <c r="B99" s="10" t="s">
        <v>160</v>
      </c>
      <c r="C99" s="11">
        <v>6</v>
      </c>
      <c r="D99" s="11" t="s">
        <v>152</v>
      </c>
      <c r="E99" s="11" t="s">
        <v>46</v>
      </c>
      <c r="F99" s="11" t="s">
        <v>12</v>
      </c>
      <c r="G99" s="11" t="s">
        <v>47</v>
      </c>
      <c r="H99" s="12"/>
      <c r="I99" s="2"/>
      <c r="J99" s="2"/>
      <c r="K99" s="2"/>
      <c r="L99" s="2"/>
      <c r="M99" s="7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3.5" customHeight="1" x14ac:dyDescent="0.25">
      <c r="A100" s="9">
        <v>873</v>
      </c>
      <c r="B100" s="10" t="s">
        <v>161</v>
      </c>
      <c r="C100" s="11">
        <v>6</v>
      </c>
      <c r="D100" s="11" t="s">
        <v>152</v>
      </c>
      <c r="E100" s="11" t="s">
        <v>11</v>
      </c>
      <c r="F100" s="11" t="s">
        <v>12</v>
      </c>
      <c r="G100" s="11" t="s">
        <v>13</v>
      </c>
      <c r="H100" s="12"/>
      <c r="I100" s="2"/>
      <c r="J100" s="2"/>
      <c r="K100" s="2"/>
      <c r="L100" s="2"/>
      <c r="M100" s="7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3.5" customHeight="1" x14ac:dyDescent="0.25">
      <c r="A101" s="9">
        <v>874</v>
      </c>
      <c r="B101" s="10" t="s">
        <v>162</v>
      </c>
      <c r="C101" s="11">
        <v>6</v>
      </c>
      <c r="D101" s="11" t="s">
        <v>152</v>
      </c>
      <c r="E101" s="11" t="s">
        <v>11</v>
      </c>
      <c r="F101" s="11" t="s">
        <v>12</v>
      </c>
      <c r="G101" s="11" t="s">
        <v>13</v>
      </c>
      <c r="H101" s="12"/>
      <c r="I101" s="2"/>
      <c r="J101" s="2"/>
      <c r="K101" s="2"/>
      <c r="L101" s="2"/>
      <c r="M101" s="7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3.5" customHeight="1" x14ac:dyDescent="0.25">
      <c r="A102" s="9">
        <v>875</v>
      </c>
      <c r="B102" s="10" t="s">
        <v>163</v>
      </c>
      <c r="C102" s="11">
        <v>6</v>
      </c>
      <c r="D102" s="11" t="s">
        <v>152</v>
      </c>
      <c r="E102" s="11" t="s">
        <v>46</v>
      </c>
      <c r="F102" s="11" t="s">
        <v>12</v>
      </c>
      <c r="G102" s="11" t="s">
        <v>47</v>
      </c>
      <c r="H102" s="12"/>
      <c r="I102" s="2"/>
      <c r="J102" s="2"/>
      <c r="K102" s="2"/>
      <c r="L102" s="2"/>
      <c r="M102" s="7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3.5" customHeight="1" x14ac:dyDescent="0.25">
      <c r="A103" s="9">
        <v>876</v>
      </c>
      <c r="B103" s="10" t="s">
        <v>164</v>
      </c>
      <c r="C103" s="11">
        <v>6</v>
      </c>
      <c r="D103" s="11" t="s">
        <v>152</v>
      </c>
      <c r="E103" s="11" t="s">
        <v>11</v>
      </c>
      <c r="F103" s="11" t="s">
        <v>12</v>
      </c>
      <c r="G103" s="11" t="s">
        <v>13</v>
      </c>
      <c r="H103" s="12"/>
      <c r="I103" s="2"/>
      <c r="J103" s="2"/>
      <c r="K103" s="2"/>
      <c r="L103" s="2"/>
      <c r="M103" s="7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3.5" customHeight="1" x14ac:dyDescent="0.25">
      <c r="A104" s="9">
        <v>905</v>
      </c>
      <c r="B104" s="10" t="s">
        <v>165</v>
      </c>
      <c r="C104" s="11">
        <v>5</v>
      </c>
      <c r="D104" s="11" t="s">
        <v>61</v>
      </c>
      <c r="E104" s="11" t="s">
        <v>46</v>
      </c>
      <c r="F104" s="11" t="s">
        <v>12</v>
      </c>
      <c r="G104" s="11" t="s">
        <v>47</v>
      </c>
      <c r="H104" s="12"/>
      <c r="I104" s="2"/>
      <c r="J104" s="2"/>
      <c r="K104" s="2"/>
      <c r="L104" s="2"/>
      <c r="M104" s="7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3.5" customHeight="1" x14ac:dyDescent="0.25">
      <c r="A105" s="9">
        <v>906</v>
      </c>
      <c r="B105" s="10" t="s">
        <v>166</v>
      </c>
      <c r="C105" s="11">
        <v>5</v>
      </c>
      <c r="D105" s="11" t="s">
        <v>61</v>
      </c>
      <c r="E105" s="11" t="s">
        <v>46</v>
      </c>
      <c r="F105" s="11" t="s">
        <v>12</v>
      </c>
      <c r="G105" s="11" t="s">
        <v>47</v>
      </c>
      <c r="H105" s="12"/>
      <c r="I105" s="2"/>
      <c r="J105" s="2"/>
      <c r="K105" s="2"/>
      <c r="L105" s="2"/>
      <c r="M105" s="7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3.5" customHeight="1" x14ac:dyDescent="0.25">
      <c r="A106" s="9">
        <v>907</v>
      </c>
      <c r="B106" s="10" t="s">
        <v>167</v>
      </c>
      <c r="C106" s="11">
        <v>5</v>
      </c>
      <c r="D106" s="11" t="s">
        <v>61</v>
      </c>
      <c r="E106" s="11" t="s">
        <v>46</v>
      </c>
      <c r="F106" s="11" t="s">
        <v>12</v>
      </c>
      <c r="G106" s="11" t="s">
        <v>47</v>
      </c>
      <c r="H106" s="12"/>
      <c r="I106" s="2"/>
      <c r="J106" s="2"/>
      <c r="K106" s="2"/>
      <c r="L106" s="2"/>
      <c r="M106" s="7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3.5" customHeight="1" x14ac:dyDescent="0.25">
      <c r="A107" s="9">
        <v>908</v>
      </c>
      <c r="B107" s="10" t="s">
        <v>168</v>
      </c>
      <c r="C107" s="11">
        <v>5</v>
      </c>
      <c r="D107" s="11" t="s">
        <v>61</v>
      </c>
      <c r="E107" s="11" t="s">
        <v>46</v>
      </c>
      <c r="F107" s="11" t="s">
        <v>12</v>
      </c>
      <c r="G107" s="11" t="s">
        <v>47</v>
      </c>
      <c r="H107" s="12"/>
      <c r="I107" s="2"/>
      <c r="J107" s="2"/>
      <c r="K107" s="2"/>
      <c r="L107" s="2"/>
      <c r="M107" s="7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3.5" customHeight="1" x14ac:dyDescent="0.25">
      <c r="A108" s="9">
        <v>909</v>
      </c>
      <c r="B108" s="10" t="s">
        <v>169</v>
      </c>
      <c r="C108" s="11">
        <v>5</v>
      </c>
      <c r="D108" s="11" t="s">
        <v>61</v>
      </c>
      <c r="E108" s="11" t="s">
        <v>46</v>
      </c>
      <c r="F108" s="11" t="s">
        <v>12</v>
      </c>
      <c r="G108" s="11" t="s">
        <v>47</v>
      </c>
      <c r="H108" s="12"/>
      <c r="I108" s="2"/>
      <c r="J108" s="2"/>
      <c r="K108" s="2"/>
      <c r="L108" s="2"/>
      <c r="M108" s="7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3.5" customHeight="1" x14ac:dyDescent="0.25">
      <c r="A109" s="9">
        <v>922</v>
      </c>
      <c r="B109" s="10" t="s">
        <v>170</v>
      </c>
      <c r="C109" s="11">
        <v>6</v>
      </c>
      <c r="D109" s="11" t="s">
        <v>41</v>
      </c>
      <c r="E109" s="11" t="s">
        <v>46</v>
      </c>
      <c r="F109" s="11" t="s">
        <v>12</v>
      </c>
      <c r="G109" s="11" t="s">
        <v>47</v>
      </c>
      <c r="H109" s="12"/>
      <c r="I109" s="2"/>
      <c r="J109" s="2"/>
      <c r="K109" s="2"/>
      <c r="L109" s="2"/>
      <c r="M109" s="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3.5" customHeight="1" x14ac:dyDescent="0.25">
      <c r="A110" s="9">
        <v>923</v>
      </c>
      <c r="B110" s="10" t="s">
        <v>171</v>
      </c>
      <c r="C110" s="11">
        <v>6</v>
      </c>
      <c r="D110" s="11" t="s">
        <v>41</v>
      </c>
      <c r="E110" s="11" t="s">
        <v>46</v>
      </c>
      <c r="F110" s="11" t="s">
        <v>12</v>
      </c>
      <c r="G110" s="11" t="s">
        <v>47</v>
      </c>
      <c r="H110" s="12"/>
      <c r="I110" s="2"/>
      <c r="J110" s="2"/>
      <c r="K110" s="2"/>
      <c r="L110" s="2"/>
      <c r="M110" s="7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3.5" customHeight="1" x14ac:dyDescent="0.25">
      <c r="A111" s="9">
        <v>924</v>
      </c>
      <c r="B111" s="10" t="s">
        <v>172</v>
      </c>
      <c r="C111" s="11">
        <v>5</v>
      </c>
      <c r="D111" s="11" t="s">
        <v>41</v>
      </c>
      <c r="E111" s="11" t="s">
        <v>46</v>
      </c>
      <c r="F111" s="11" t="s">
        <v>12</v>
      </c>
      <c r="G111" s="11" t="s">
        <v>47</v>
      </c>
      <c r="H111" s="12"/>
      <c r="I111" s="2"/>
      <c r="J111" s="2"/>
      <c r="K111" s="2"/>
      <c r="L111" s="2"/>
      <c r="M111" s="7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3.5" customHeight="1" x14ac:dyDescent="0.25">
      <c r="A112" s="9">
        <v>925</v>
      </c>
      <c r="B112" s="10" t="s">
        <v>173</v>
      </c>
      <c r="C112" s="11">
        <v>5</v>
      </c>
      <c r="D112" s="11" t="s">
        <v>41</v>
      </c>
      <c r="E112" s="11" t="s">
        <v>46</v>
      </c>
      <c r="F112" s="11" t="s">
        <v>12</v>
      </c>
      <c r="G112" s="11" t="s">
        <v>47</v>
      </c>
      <c r="H112" s="12"/>
      <c r="I112" s="2"/>
      <c r="J112" s="2"/>
      <c r="K112" s="2"/>
      <c r="L112" s="2"/>
      <c r="M112" s="7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3.5" customHeight="1" x14ac:dyDescent="0.25">
      <c r="A113" s="9">
        <v>926</v>
      </c>
      <c r="B113" s="10" t="s">
        <v>174</v>
      </c>
      <c r="C113" s="11">
        <v>5</v>
      </c>
      <c r="D113" s="11" t="s">
        <v>41</v>
      </c>
      <c r="E113" s="11" t="s">
        <v>46</v>
      </c>
      <c r="F113" s="11" t="s">
        <v>12</v>
      </c>
      <c r="G113" s="11" t="s">
        <v>47</v>
      </c>
      <c r="H113" s="12"/>
      <c r="I113" s="2"/>
      <c r="J113" s="2"/>
      <c r="K113" s="2"/>
      <c r="L113" s="2"/>
      <c r="M113" s="7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3.5" customHeight="1" x14ac:dyDescent="0.25">
      <c r="A114" s="9">
        <v>927</v>
      </c>
      <c r="B114" s="10" t="s">
        <v>175</v>
      </c>
      <c r="C114" s="11">
        <v>5</v>
      </c>
      <c r="D114" s="11" t="s">
        <v>41</v>
      </c>
      <c r="E114" s="11" t="s">
        <v>46</v>
      </c>
      <c r="F114" s="11" t="s">
        <v>12</v>
      </c>
      <c r="G114" s="11" t="s">
        <v>47</v>
      </c>
      <c r="H114" s="12"/>
      <c r="I114" s="2"/>
      <c r="J114" s="2"/>
      <c r="K114" s="2"/>
      <c r="L114" s="2"/>
      <c r="M114" s="7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3.5" customHeight="1" x14ac:dyDescent="0.25">
      <c r="A115" s="9">
        <v>928</v>
      </c>
      <c r="B115" s="10" t="s">
        <v>176</v>
      </c>
      <c r="C115" s="11">
        <v>5</v>
      </c>
      <c r="D115" s="11" t="s">
        <v>41</v>
      </c>
      <c r="E115" s="11" t="s">
        <v>46</v>
      </c>
      <c r="F115" s="11" t="s">
        <v>12</v>
      </c>
      <c r="G115" s="11" t="s">
        <v>47</v>
      </c>
      <c r="H115" s="12"/>
      <c r="I115" s="2"/>
      <c r="J115" s="2"/>
      <c r="K115" s="2"/>
      <c r="L115" s="2"/>
      <c r="M115" s="7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3.5" customHeight="1" x14ac:dyDescent="0.25">
      <c r="A116" s="9">
        <v>929</v>
      </c>
      <c r="B116" s="10" t="s">
        <v>177</v>
      </c>
      <c r="C116" s="11">
        <v>5</v>
      </c>
      <c r="D116" s="11" t="s">
        <v>41</v>
      </c>
      <c r="E116" s="11" t="s">
        <v>46</v>
      </c>
      <c r="F116" s="11" t="s">
        <v>12</v>
      </c>
      <c r="G116" s="11" t="s">
        <v>47</v>
      </c>
      <c r="H116" s="12"/>
      <c r="I116" s="2"/>
      <c r="J116" s="2"/>
      <c r="K116" s="2"/>
      <c r="L116" s="2"/>
      <c r="M116" s="7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3.5" customHeight="1" x14ac:dyDescent="0.25">
      <c r="A117" s="9">
        <v>974</v>
      </c>
      <c r="B117" s="10" t="s">
        <v>178</v>
      </c>
      <c r="C117" s="11">
        <v>5</v>
      </c>
      <c r="D117" s="11" t="s">
        <v>44</v>
      </c>
      <c r="E117" s="11" t="s">
        <v>11</v>
      </c>
      <c r="F117" s="11" t="s">
        <v>12</v>
      </c>
      <c r="G117" s="11" t="s">
        <v>13</v>
      </c>
      <c r="H117" s="12"/>
      <c r="I117" s="2"/>
      <c r="J117" s="2"/>
      <c r="K117" s="2"/>
      <c r="L117" s="2"/>
      <c r="M117" s="7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3.5" customHeight="1" x14ac:dyDescent="0.25">
      <c r="A118" s="9">
        <v>975</v>
      </c>
      <c r="B118" s="10" t="s">
        <v>179</v>
      </c>
      <c r="C118" s="11">
        <v>5</v>
      </c>
      <c r="D118" s="11" t="s">
        <v>44</v>
      </c>
      <c r="E118" s="11" t="s">
        <v>46</v>
      </c>
      <c r="F118" s="11" t="s">
        <v>12</v>
      </c>
      <c r="G118" s="11" t="s">
        <v>47</v>
      </c>
      <c r="H118" s="12"/>
      <c r="I118" s="2"/>
      <c r="J118" s="2"/>
      <c r="K118" s="2"/>
      <c r="L118" s="2"/>
      <c r="M118" s="7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3.5" customHeight="1" x14ac:dyDescent="0.25">
      <c r="A119" s="9">
        <v>976</v>
      </c>
      <c r="B119" s="10" t="s">
        <v>180</v>
      </c>
      <c r="C119" s="11">
        <v>5</v>
      </c>
      <c r="D119" s="11" t="s">
        <v>44</v>
      </c>
      <c r="E119" s="11" t="s">
        <v>46</v>
      </c>
      <c r="F119" s="11" t="s">
        <v>12</v>
      </c>
      <c r="G119" s="11" t="s">
        <v>47</v>
      </c>
      <c r="H119" s="12"/>
      <c r="I119" s="2"/>
      <c r="J119" s="2"/>
      <c r="K119" s="2"/>
      <c r="L119" s="2"/>
      <c r="M119" s="7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3.5" customHeight="1" x14ac:dyDescent="0.25">
      <c r="A120" s="9">
        <v>977</v>
      </c>
      <c r="B120" s="10" t="s">
        <v>181</v>
      </c>
      <c r="C120" s="11">
        <v>5</v>
      </c>
      <c r="D120" s="11" t="s">
        <v>44</v>
      </c>
      <c r="E120" s="11" t="s">
        <v>46</v>
      </c>
      <c r="F120" s="11" t="s">
        <v>12</v>
      </c>
      <c r="G120" s="11" t="s">
        <v>47</v>
      </c>
      <c r="H120" s="12"/>
      <c r="I120" s="2"/>
      <c r="J120" s="2"/>
      <c r="K120" s="2"/>
      <c r="L120" s="2"/>
      <c r="M120" s="7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3.5" customHeight="1" x14ac:dyDescent="0.25">
      <c r="A121" s="9">
        <v>978</v>
      </c>
      <c r="B121" s="10" t="s">
        <v>182</v>
      </c>
      <c r="C121" s="11">
        <v>5</v>
      </c>
      <c r="D121" s="11" t="s">
        <v>44</v>
      </c>
      <c r="E121" s="11" t="s">
        <v>46</v>
      </c>
      <c r="F121" s="11" t="s">
        <v>12</v>
      </c>
      <c r="G121" s="11" t="s">
        <v>47</v>
      </c>
      <c r="H121" s="12"/>
      <c r="I121" s="2"/>
      <c r="J121" s="2"/>
      <c r="K121" s="2"/>
      <c r="L121" s="2"/>
      <c r="M121" s="7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3.5" customHeight="1" x14ac:dyDescent="0.25">
      <c r="A122" s="9">
        <v>1073</v>
      </c>
      <c r="B122" s="10" t="s">
        <v>183</v>
      </c>
      <c r="C122" s="11">
        <v>5</v>
      </c>
      <c r="D122" s="11" t="s">
        <v>52</v>
      </c>
      <c r="E122" s="11" t="s">
        <v>11</v>
      </c>
      <c r="F122" s="11" t="s">
        <v>12</v>
      </c>
      <c r="G122" s="11" t="s">
        <v>13</v>
      </c>
      <c r="H122" s="12"/>
      <c r="I122" s="2"/>
      <c r="J122" s="2"/>
      <c r="K122" s="2"/>
      <c r="L122" s="2"/>
      <c r="M122" s="7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3.5" customHeight="1" x14ac:dyDescent="0.25">
      <c r="A123" s="9">
        <v>1074</v>
      </c>
      <c r="B123" s="10" t="s">
        <v>184</v>
      </c>
      <c r="C123" s="11">
        <v>5</v>
      </c>
      <c r="D123" s="11" t="s">
        <v>52</v>
      </c>
      <c r="E123" s="11" t="s">
        <v>11</v>
      </c>
      <c r="F123" s="11" t="s">
        <v>12</v>
      </c>
      <c r="G123" s="11" t="s">
        <v>13</v>
      </c>
      <c r="H123" s="12"/>
      <c r="I123" s="2"/>
      <c r="J123" s="2"/>
      <c r="K123" s="2"/>
      <c r="L123" s="2"/>
      <c r="M123" s="7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3.5" customHeight="1" x14ac:dyDescent="0.25">
      <c r="A124" s="9">
        <v>1075</v>
      </c>
      <c r="B124" s="10" t="s">
        <v>185</v>
      </c>
      <c r="C124" s="11">
        <v>6</v>
      </c>
      <c r="D124" s="11" t="s">
        <v>52</v>
      </c>
      <c r="E124" s="11" t="s">
        <v>11</v>
      </c>
      <c r="F124" s="11" t="s">
        <v>12</v>
      </c>
      <c r="G124" s="11" t="s">
        <v>13</v>
      </c>
      <c r="H124" s="12"/>
      <c r="I124" s="2"/>
      <c r="J124" s="2"/>
      <c r="K124" s="2"/>
      <c r="L124" s="2"/>
      <c r="M124" s="7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3.5" customHeight="1" x14ac:dyDescent="0.25">
      <c r="A125" s="9">
        <v>1076</v>
      </c>
      <c r="B125" s="10" t="s">
        <v>186</v>
      </c>
      <c r="C125" s="11">
        <v>6</v>
      </c>
      <c r="D125" s="11" t="s">
        <v>52</v>
      </c>
      <c r="E125" s="11" t="s">
        <v>11</v>
      </c>
      <c r="F125" s="11" t="s">
        <v>12</v>
      </c>
      <c r="G125" s="11" t="s">
        <v>13</v>
      </c>
      <c r="H125" s="12"/>
      <c r="I125" s="2"/>
      <c r="J125" s="2"/>
      <c r="K125" s="2"/>
      <c r="L125" s="2"/>
      <c r="M125" s="7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3.5" customHeight="1" x14ac:dyDescent="0.25">
      <c r="A126" s="9">
        <v>1077</v>
      </c>
      <c r="B126" s="10" t="s">
        <v>187</v>
      </c>
      <c r="C126" s="11">
        <v>5</v>
      </c>
      <c r="D126" s="11" t="s">
        <v>52</v>
      </c>
      <c r="E126" s="11" t="s">
        <v>11</v>
      </c>
      <c r="F126" s="11" t="s">
        <v>12</v>
      </c>
      <c r="G126" s="11" t="s">
        <v>13</v>
      </c>
      <c r="H126" s="12"/>
      <c r="I126" s="2"/>
      <c r="J126" s="2"/>
      <c r="K126" s="2"/>
      <c r="L126" s="2"/>
      <c r="M126" s="7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3.5" customHeight="1" x14ac:dyDescent="0.25">
      <c r="A127" s="9">
        <v>1078</v>
      </c>
      <c r="B127" s="10" t="s">
        <v>188</v>
      </c>
      <c r="C127" s="11">
        <v>6</v>
      </c>
      <c r="D127" s="11" t="s">
        <v>52</v>
      </c>
      <c r="E127" s="11" t="s">
        <v>11</v>
      </c>
      <c r="F127" s="11" t="s">
        <v>12</v>
      </c>
      <c r="G127" s="11" t="s">
        <v>13</v>
      </c>
      <c r="H127" s="12"/>
      <c r="I127" s="2"/>
      <c r="J127" s="2"/>
      <c r="K127" s="2"/>
      <c r="L127" s="2"/>
      <c r="M127" s="7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3.5" customHeight="1" x14ac:dyDescent="0.25">
      <c r="A128" s="9">
        <v>1079</v>
      </c>
      <c r="B128" s="10" t="s">
        <v>189</v>
      </c>
      <c r="C128" s="11">
        <v>6</v>
      </c>
      <c r="D128" s="11" t="s">
        <v>52</v>
      </c>
      <c r="E128" s="11" t="s">
        <v>11</v>
      </c>
      <c r="F128" s="11" t="s">
        <v>12</v>
      </c>
      <c r="G128" s="11" t="s">
        <v>13</v>
      </c>
      <c r="H128" s="12"/>
      <c r="I128" s="2"/>
      <c r="J128" s="2"/>
      <c r="K128" s="2"/>
      <c r="L128" s="2"/>
      <c r="M128" s="7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3.5" customHeight="1" x14ac:dyDescent="0.25">
      <c r="A129" s="9">
        <v>1080</v>
      </c>
      <c r="B129" s="10" t="s">
        <v>190</v>
      </c>
      <c r="C129" s="11">
        <v>6</v>
      </c>
      <c r="D129" s="11" t="s">
        <v>52</v>
      </c>
      <c r="E129" s="11" t="s">
        <v>11</v>
      </c>
      <c r="F129" s="11" t="s">
        <v>12</v>
      </c>
      <c r="G129" s="11" t="s">
        <v>13</v>
      </c>
      <c r="H129" s="12"/>
      <c r="I129" s="2"/>
      <c r="J129" s="2"/>
      <c r="K129" s="2"/>
      <c r="L129" s="2"/>
      <c r="M129" s="7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3.5" customHeight="1" x14ac:dyDescent="0.25">
      <c r="A130" s="9">
        <v>1081</v>
      </c>
      <c r="B130" s="10" t="s">
        <v>191</v>
      </c>
      <c r="C130" s="11">
        <v>6</v>
      </c>
      <c r="D130" s="11" t="s">
        <v>52</v>
      </c>
      <c r="E130" s="11" t="s">
        <v>11</v>
      </c>
      <c r="F130" s="11" t="s">
        <v>12</v>
      </c>
      <c r="G130" s="11" t="s">
        <v>13</v>
      </c>
      <c r="H130" s="12"/>
      <c r="I130" s="2"/>
      <c r="J130" s="2"/>
      <c r="K130" s="2"/>
      <c r="L130" s="2"/>
      <c r="M130" s="7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3.5" customHeight="1" x14ac:dyDescent="0.25">
      <c r="A131" s="9">
        <v>1082</v>
      </c>
      <c r="B131" s="10" t="s">
        <v>192</v>
      </c>
      <c r="C131" s="11">
        <v>5</v>
      </c>
      <c r="D131" s="11" t="s">
        <v>52</v>
      </c>
      <c r="E131" s="11" t="s">
        <v>11</v>
      </c>
      <c r="F131" s="11" t="s">
        <v>12</v>
      </c>
      <c r="G131" s="11" t="s">
        <v>13</v>
      </c>
      <c r="H131" s="12"/>
      <c r="I131" s="2"/>
      <c r="J131" s="2"/>
      <c r="K131" s="2"/>
      <c r="L131" s="2"/>
      <c r="M131" s="7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3.5" customHeight="1" x14ac:dyDescent="0.25">
      <c r="A132" s="9">
        <v>1083</v>
      </c>
      <c r="B132" s="10" t="s">
        <v>193</v>
      </c>
      <c r="C132" s="11">
        <v>6</v>
      </c>
      <c r="D132" s="11" t="s">
        <v>52</v>
      </c>
      <c r="E132" s="11" t="s">
        <v>11</v>
      </c>
      <c r="F132" s="11" t="s">
        <v>12</v>
      </c>
      <c r="G132" s="11" t="s">
        <v>13</v>
      </c>
      <c r="H132" s="12"/>
      <c r="I132" s="2"/>
      <c r="J132" s="2"/>
      <c r="K132" s="2"/>
      <c r="L132" s="2"/>
      <c r="M132" s="7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3.5" customHeight="1" x14ac:dyDescent="0.25">
      <c r="A133" s="9">
        <v>1084</v>
      </c>
      <c r="B133" s="10" t="s">
        <v>194</v>
      </c>
      <c r="C133" s="11">
        <v>6</v>
      </c>
      <c r="D133" s="11" t="s">
        <v>52</v>
      </c>
      <c r="E133" s="11" t="s">
        <v>11</v>
      </c>
      <c r="F133" s="11" t="s">
        <v>12</v>
      </c>
      <c r="G133" s="11" t="s">
        <v>13</v>
      </c>
      <c r="H133" s="12"/>
      <c r="I133" s="2"/>
      <c r="J133" s="2"/>
      <c r="K133" s="2"/>
      <c r="L133" s="2"/>
      <c r="M133" s="7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3.5" customHeight="1" x14ac:dyDescent="0.25">
      <c r="A134" s="9">
        <v>1085</v>
      </c>
      <c r="B134" s="10" t="s">
        <v>195</v>
      </c>
      <c r="C134" s="11">
        <v>6</v>
      </c>
      <c r="D134" s="11" t="s">
        <v>52</v>
      </c>
      <c r="E134" s="11" t="s">
        <v>11</v>
      </c>
      <c r="F134" s="11" t="s">
        <v>12</v>
      </c>
      <c r="G134" s="11" t="s">
        <v>13</v>
      </c>
      <c r="H134" s="12"/>
      <c r="I134" s="2"/>
      <c r="J134" s="2"/>
      <c r="K134" s="2"/>
      <c r="L134" s="2"/>
      <c r="M134" s="7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3.5" customHeight="1" x14ac:dyDescent="0.25">
      <c r="A135" s="9">
        <v>1086</v>
      </c>
      <c r="B135" s="10" t="s">
        <v>196</v>
      </c>
      <c r="C135" s="11">
        <v>5</v>
      </c>
      <c r="D135" s="11" t="s">
        <v>52</v>
      </c>
      <c r="E135" s="11" t="s">
        <v>11</v>
      </c>
      <c r="F135" s="11" t="s">
        <v>12</v>
      </c>
      <c r="G135" s="11" t="s">
        <v>13</v>
      </c>
      <c r="H135" s="12"/>
      <c r="I135" s="2"/>
      <c r="J135" s="2"/>
      <c r="K135" s="2"/>
      <c r="L135" s="2"/>
      <c r="M135" s="7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3.5" customHeight="1" x14ac:dyDescent="0.25">
      <c r="A136" s="9">
        <v>1087</v>
      </c>
      <c r="B136" s="10" t="s">
        <v>197</v>
      </c>
      <c r="C136" s="11">
        <v>5</v>
      </c>
      <c r="D136" s="11" t="s">
        <v>52</v>
      </c>
      <c r="E136" s="11" t="s">
        <v>11</v>
      </c>
      <c r="F136" s="11" t="s">
        <v>12</v>
      </c>
      <c r="G136" s="11" t="s">
        <v>13</v>
      </c>
      <c r="H136" s="12"/>
      <c r="I136" s="2"/>
      <c r="J136" s="2"/>
      <c r="K136" s="2"/>
      <c r="L136" s="2"/>
      <c r="M136" s="7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3.5" customHeight="1" x14ac:dyDescent="0.25">
      <c r="A137" s="9">
        <v>1088</v>
      </c>
      <c r="B137" s="10" t="s">
        <v>198</v>
      </c>
      <c r="C137" s="11">
        <v>6</v>
      </c>
      <c r="D137" s="11" t="s">
        <v>52</v>
      </c>
      <c r="E137" s="11" t="s">
        <v>11</v>
      </c>
      <c r="F137" s="11" t="s">
        <v>12</v>
      </c>
      <c r="G137" s="11" t="s">
        <v>13</v>
      </c>
      <c r="H137" s="12"/>
      <c r="I137" s="2"/>
      <c r="J137" s="2"/>
      <c r="K137" s="2"/>
      <c r="L137" s="2"/>
      <c r="M137" s="7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3.5" customHeight="1" x14ac:dyDescent="0.25">
      <c r="A138" s="9">
        <v>1089</v>
      </c>
      <c r="B138" s="10" t="s">
        <v>199</v>
      </c>
      <c r="C138" s="11">
        <v>6</v>
      </c>
      <c r="D138" s="11" t="s">
        <v>52</v>
      </c>
      <c r="E138" s="11" t="s">
        <v>11</v>
      </c>
      <c r="F138" s="11" t="s">
        <v>12</v>
      </c>
      <c r="G138" s="11" t="s">
        <v>13</v>
      </c>
      <c r="H138" s="12"/>
      <c r="I138" s="2"/>
      <c r="J138" s="2"/>
      <c r="K138" s="2"/>
      <c r="L138" s="2"/>
      <c r="M138" s="7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3.5" customHeight="1" x14ac:dyDescent="0.25">
      <c r="A139" s="9">
        <v>1090</v>
      </c>
      <c r="B139" s="10" t="s">
        <v>200</v>
      </c>
      <c r="C139" s="11">
        <v>5</v>
      </c>
      <c r="D139" s="11" t="s">
        <v>52</v>
      </c>
      <c r="E139" s="11" t="s">
        <v>46</v>
      </c>
      <c r="F139" s="11" t="s">
        <v>12</v>
      </c>
      <c r="G139" s="11" t="s">
        <v>47</v>
      </c>
      <c r="H139" s="12"/>
      <c r="I139" s="2"/>
      <c r="J139" s="2"/>
      <c r="K139" s="2"/>
      <c r="L139" s="2"/>
      <c r="M139" s="7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3.5" customHeight="1" x14ac:dyDescent="0.25">
      <c r="A140" s="9">
        <v>1091</v>
      </c>
      <c r="B140" s="10" t="s">
        <v>201</v>
      </c>
      <c r="C140" s="11">
        <v>5</v>
      </c>
      <c r="D140" s="11" t="s">
        <v>52</v>
      </c>
      <c r="E140" s="11" t="s">
        <v>46</v>
      </c>
      <c r="F140" s="11" t="s">
        <v>12</v>
      </c>
      <c r="G140" s="11" t="s">
        <v>47</v>
      </c>
      <c r="H140" s="12"/>
      <c r="I140" s="2"/>
      <c r="J140" s="2"/>
      <c r="K140" s="2"/>
      <c r="L140" s="2"/>
      <c r="M140" s="7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3.5" customHeight="1" x14ac:dyDescent="0.25">
      <c r="A141" s="9">
        <v>1092</v>
      </c>
      <c r="B141" s="10" t="s">
        <v>202</v>
      </c>
      <c r="C141" s="11">
        <v>5</v>
      </c>
      <c r="D141" s="11" t="s">
        <v>52</v>
      </c>
      <c r="E141" s="11" t="s">
        <v>46</v>
      </c>
      <c r="F141" s="11" t="s">
        <v>12</v>
      </c>
      <c r="G141" s="11" t="s">
        <v>47</v>
      </c>
      <c r="H141" s="12"/>
      <c r="I141" s="2"/>
      <c r="J141" s="2"/>
      <c r="K141" s="2"/>
      <c r="L141" s="2"/>
      <c r="M141" s="7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3.5" customHeight="1" x14ac:dyDescent="0.25">
      <c r="A142" s="9">
        <v>1093</v>
      </c>
      <c r="B142" s="10" t="s">
        <v>203</v>
      </c>
      <c r="C142" s="11">
        <v>5</v>
      </c>
      <c r="D142" s="11" t="s">
        <v>52</v>
      </c>
      <c r="E142" s="11" t="s">
        <v>46</v>
      </c>
      <c r="F142" s="11" t="s">
        <v>12</v>
      </c>
      <c r="G142" s="11" t="s">
        <v>47</v>
      </c>
      <c r="H142" s="12"/>
      <c r="I142" s="2"/>
      <c r="J142" s="2"/>
      <c r="K142" s="2"/>
      <c r="L142" s="2"/>
      <c r="M142" s="7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3.5" customHeight="1" x14ac:dyDescent="0.25">
      <c r="A143" s="9">
        <v>1094</v>
      </c>
      <c r="B143" s="10" t="s">
        <v>204</v>
      </c>
      <c r="C143" s="11">
        <v>5</v>
      </c>
      <c r="D143" s="11" t="s">
        <v>52</v>
      </c>
      <c r="E143" s="11" t="s">
        <v>46</v>
      </c>
      <c r="F143" s="11" t="s">
        <v>12</v>
      </c>
      <c r="G143" s="11" t="s">
        <v>47</v>
      </c>
      <c r="H143" s="12"/>
      <c r="I143" s="2"/>
      <c r="J143" s="2"/>
      <c r="K143" s="2"/>
      <c r="L143" s="2"/>
      <c r="M143" s="7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3.5" customHeight="1" x14ac:dyDescent="0.25">
      <c r="A144" s="9">
        <v>1095</v>
      </c>
      <c r="B144" s="10" t="s">
        <v>205</v>
      </c>
      <c r="C144" s="11">
        <v>6</v>
      </c>
      <c r="D144" s="11" t="s">
        <v>52</v>
      </c>
      <c r="E144" s="11" t="s">
        <v>46</v>
      </c>
      <c r="F144" s="11" t="s">
        <v>12</v>
      </c>
      <c r="G144" s="11" t="s">
        <v>47</v>
      </c>
      <c r="H144" s="12"/>
      <c r="I144" s="2"/>
      <c r="J144" s="2"/>
      <c r="K144" s="2"/>
      <c r="L144" s="2"/>
      <c r="M144" s="7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3.5" customHeight="1" x14ac:dyDescent="0.25">
      <c r="A145" s="9">
        <v>1096</v>
      </c>
      <c r="B145" s="10" t="s">
        <v>206</v>
      </c>
      <c r="C145" s="11">
        <v>5</v>
      </c>
      <c r="D145" s="11" t="s">
        <v>52</v>
      </c>
      <c r="E145" s="11" t="s">
        <v>46</v>
      </c>
      <c r="F145" s="11" t="s">
        <v>12</v>
      </c>
      <c r="G145" s="11" t="s">
        <v>47</v>
      </c>
      <c r="H145" s="12"/>
      <c r="I145" s="2"/>
      <c r="J145" s="2"/>
      <c r="K145" s="2"/>
      <c r="L145" s="2"/>
      <c r="M145" s="7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3.5" customHeight="1" x14ac:dyDescent="0.25">
      <c r="A146" s="9">
        <v>1097</v>
      </c>
      <c r="B146" s="10" t="s">
        <v>207</v>
      </c>
      <c r="C146" s="11">
        <v>5</v>
      </c>
      <c r="D146" s="11" t="s">
        <v>52</v>
      </c>
      <c r="E146" s="11" t="s">
        <v>46</v>
      </c>
      <c r="F146" s="11" t="s">
        <v>12</v>
      </c>
      <c r="G146" s="11" t="s">
        <v>47</v>
      </c>
      <c r="H146" s="12"/>
      <c r="I146" s="2"/>
      <c r="J146" s="2"/>
      <c r="K146" s="2"/>
      <c r="L146" s="2"/>
      <c r="M146" s="7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3.5" customHeight="1" x14ac:dyDescent="0.25">
      <c r="A147" s="9">
        <v>1098</v>
      </c>
      <c r="B147" s="10" t="s">
        <v>208</v>
      </c>
      <c r="C147" s="11">
        <v>5</v>
      </c>
      <c r="D147" s="11" t="s">
        <v>52</v>
      </c>
      <c r="E147" s="11" t="s">
        <v>46</v>
      </c>
      <c r="F147" s="11" t="s">
        <v>12</v>
      </c>
      <c r="G147" s="11" t="s">
        <v>47</v>
      </c>
      <c r="H147" s="12"/>
      <c r="I147" s="2"/>
      <c r="J147" s="2"/>
      <c r="K147" s="2"/>
      <c r="L147" s="2"/>
      <c r="M147" s="7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3.5" customHeight="1" x14ac:dyDescent="0.25">
      <c r="A148" s="9">
        <v>1099</v>
      </c>
      <c r="B148" s="10" t="s">
        <v>209</v>
      </c>
      <c r="C148" s="11">
        <v>6</v>
      </c>
      <c r="D148" s="11" t="s">
        <v>52</v>
      </c>
      <c r="E148" s="11" t="s">
        <v>46</v>
      </c>
      <c r="F148" s="11" t="s">
        <v>12</v>
      </c>
      <c r="G148" s="11" t="s">
        <v>47</v>
      </c>
      <c r="H148" s="12"/>
      <c r="I148" s="2"/>
      <c r="J148" s="2"/>
      <c r="K148" s="2"/>
      <c r="L148" s="2"/>
      <c r="M148" s="7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3.5" customHeight="1" x14ac:dyDescent="0.25">
      <c r="A149" s="9">
        <v>1100</v>
      </c>
      <c r="B149" s="10" t="s">
        <v>210</v>
      </c>
      <c r="C149" s="11">
        <v>5</v>
      </c>
      <c r="D149" s="11" t="s">
        <v>52</v>
      </c>
      <c r="E149" s="11" t="s">
        <v>46</v>
      </c>
      <c r="F149" s="11" t="s">
        <v>12</v>
      </c>
      <c r="G149" s="11" t="s">
        <v>47</v>
      </c>
      <c r="H149" s="12"/>
      <c r="I149" s="2"/>
      <c r="J149" s="2"/>
      <c r="K149" s="2"/>
      <c r="L149" s="2"/>
      <c r="M149" s="7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3.5" customHeight="1" x14ac:dyDescent="0.25">
      <c r="A150" s="9">
        <v>1101</v>
      </c>
      <c r="B150" s="10" t="s">
        <v>211</v>
      </c>
      <c r="C150" s="11">
        <v>5</v>
      </c>
      <c r="D150" s="11" t="s">
        <v>52</v>
      </c>
      <c r="E150" s="11" t="s">
        <v>46</v>
      </c>
      <c r="F150" s="11" t="s">
        <v>12</v>
      </c>
      <c r="G150" s="11" t="s">
        <v>47</v>
      </c>
      <c r="H150" s="12"/>
      <c r="I150" s="2"/>
      <c r="J150" s="2"/>
      <c r="K150" s="2"/>
      <c r="L150" s="2"/>
      <c r="M150" s="7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3.5" customHeight="1" x14ac:dyDescent="0.25">
      <c r="A151" s="9">
        <v>1102</v>
      </c>
      <c r="B151" s="10" t="s">
        <v>212</v>
      </c>
      <c r="C151" s="11">
        <v>5</v>
      </c>
      <c r="D151" s="11" t="s">
        <v>52</v>
      </c>
      <c r="E151" s="11" t="s">
        <v>46</v>
      </c>
      <c r="F151" s="11" t="s">
        <v>12</v>
      </c>
      <c r="G151" s="11" t="s">
        <v>47</v>
      </c>
      <c r="H151" s="12"/>
      <c r="I151" s="2"/>
      <c r="J151" s="2"/>
      <c r="K151" s="2"/>
      <c r="L151" s="2"/>
      <c r="M151" s="7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3.5" customHeight="1" x14ac:dyDescent="0.25">
      <c r="A152" s="9">
        <v>1103</v>
      </c>
      <c r="B152" s="10" t="s">
        <v>213</v>
      </c>
      <c r="C152" s="11">
        <v>5</v>
      </c>
      <c r="D152" s="11" t="s">
        <v>52</v>
      </c>
      <c r="E152" s="11" t="s">
        <v>46</v>
      </c>
      <c r="F152" s="11" t="s">
        <v>12</v>
      </c>
      <c r="G152" s="11" t="s">
        <v>47</v>
      </c>
      <c r="H152" s="12"/>
      <c r="I152" s="2"/>
      <c r="J152" s="2"/>
      <c r="K152" s="2"/>
      <c r="L152" s="2"/>
      <c r="M152" s="7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3.5" customHeight="1" x14ac:dyDescent="0.25">
      <c r="A153" s="9">
        <v>1165</v>
      </c>
      <c r="B153" s="10" t="s">
        <v>214</v>
      </c>
      <c r="C153" s="11">
        <v>5</v>
      </c>
      <c r="D153" s="11" t="s">
        <v>32</v>
      </c>
      <c r="E153" s="11" t="s">
        <v>46</v>
      </c>
      <c r="F153" s="11" t="s">
        <v>12</v>
      </c>
      <c r="G153" s="11" t="s">
        <v>47</v>
      </c>
      <c r="H153" s="12"/>
      <c r="I153" s="2"/>
      <c r="J153" s="2"/>
      <c r="K153" s="2"/>
      <c r="L153" s="2"/>
      <c r="M153" s="7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3.5" customHeight="1" x14ac:dyDescent="0.25">
      <c r="A154" s="9">
        <v>1166</v>
      </c>
      <c r="B154" s="10" t="s">
        <v>215</v>
      </c>
      <c r="C154" s="11">
        <v>5</v>
      </c>
      <c r="D154" s="11" t="s">
        <v>32</v>
      </c>
      <c r="E154" s="11" t="s">
        <v>46</v>
      </c>
      <c r="F154" s="11" t="s">
        <v>12</v>
      </c>
      <c r="G154" s="11" t="s">
        <v>47</v>
      </c>
      <c r="H154" s="12"/>
      <c r="I154" s="2"/>
      <c r="J154" s="2"/>
      <c r="K154" s="2"/>
      <c r="L154" s="2"/>
      <c r="M154" s="7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3.5" customHeight="1" x14ac:dyDescent="0.25">
      <c r="A155" s="9">
        <v>1167</v>
      </c>
      <c r="B155" s="10" t="s">
        <v>216</v>
      </c>
      <c r="C155" s="11">
        <v>5</v>
      </c>
      <c r="D155" s="11" t="s">
        <v>32</v>
      </c>
      <c r="E155" s="11" t="s">
        <v>11</v>
      </c>
      <c r="F155" s="11" t="s">
        <v>12</v>
      </c>
      <c r="G155" s="11" t="s">
        <v>13</v>
      </c>
      <c r="H155" s="12"/>
      <c r="I155" s="2"/>
      <c r="J155" s="2"/>
      <c r="K155" s="2"/>
      <c r="L155" s="2"/>
      <c r="M155" s="7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3.5" customHeight="1" x14ac:dyDescent="0.25">
      <c r="A156" s="9">
        <v>1168</v>
      </c>
      <c r="B156" s="10" t="s">
        <v>217</v>
      </c>
      <c r="C156" s="11">
        <v>5</v>
      </c>
      <c r="D156" s="11" t="s">
        <v>32</v>
      </c>
      <c r="E156" s="11" t="s">
        <v>11</v>
      </c>
      <c r="F156" s="11" t="s">
        <v>12</v>
      </c>
      <c r="G156" s="11" t="s">
        <v>13</v>
      </c>
      <c r="H156" s="12"/>
      <c r="I156" s="2"/>
      <c r="J156" s="2"/>
      <c r="K156" s="2"/>
      <c r="L156" s="2"/>
      <c r="M156" s="7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3.5" customHeight="1" x14ac:dyDescent="0.25">
      <c r="A157" s="9">
        <v>1169</v>
      </c>
      <c r="B157" s="10" t="s">
        <v>218</v>
      </c>
      <c r="C157" s="11">
        <v>5</v>
      </c>
      <c r="D157" s="11" t="s">
        <v>32</v>
      </c>
      <c r="E157" s="11" t="s">
        <v>11</v>
      </c>
      <c r="F157" s="11" t="s">
        <v>12</v>
      </c>
      <c r="G157" s="11" t="s">
        <v>13</v>
      </c>
      <c r="H157" s="12"/>
      <c r="I157" s="2"/>
      <c r="J157" s="2"/>
      <c r="K157" s="2"/>
      <c r="L157" s="2"/>
      <c r="M157" s="7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3.5" customHeight="1" x14ac:dyDescent="0.25">
      <c r="A158" s="9">
        <v>1170</v>
      </c>
      <c r="B158" s="10" t="s">
        <v>219</v>
      </c>
      <c r="C158" s="11">
        <v>5</v>
      </c>
      <c r="D158" s="11" t="s">
        <v>32</v>
      </c>
      <c r="E158" s="11" t="s">
        <v>11</v>
      </c>
      <c r="F158" s="11" t="s">
        <v>12</v>
      </c>
      <c r="G158" s="11" t="s">
        <v>13</v>
      </c>
      <c r="H158" s="12"/>
      <c r="I158" s="2"/>
      <c r="J158" s="2"/>
      <c r="K158" s="2"/>
      <c r="L158" s="2"/>
      <c r="M158" s="7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3.5" customHeight="1" x14ac:dyDescent="0.25">
      <c r="A159" s="9">
        <v>1171</v>
      </c>
      <c r="B159" s="10" t="s">
        <v>220</v>
      </c>
      <c r="C159" s="11">
        <v>6</v>
      </c>
      <c r="D159" s="11" t="s">
        <v>32</v>
      </c>
      <c r="E159" s="11" t="s">
        <v>46</v>
      </c>
      <c r="F159" s="11" t="s">
        <v>12</v>
      </c>
      <c r="G159" s="11" t="s">
        <v>47</v>
      </c>
      <c r="H159" s="12"/>
      <c r="I159" s="2"/>
      <c r="J159" s="2"/>
      <c r="K159" s="2"/>
      <c r="L159" s="2"/>
      <c r="M159" s="7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3.5" customHeight="1" x14ac:dyDescent="0.25">
      <c r="A160" s="9">
        <v>1172</v>
      </c>
      <c r="B160" s="10" t="s">
        <v>221</v>
      </c>
      <c r="C160" s="11">
        <v>6</v>
      </c>
      <c r="D160" s="11" t="s">
        <v>32</v>
      </c>
      <c r="E160" s="11" t="s">
        <v>46</v>
      </c>
      <c r="F160" s="11" t="s">
        <v>12</v>
      </c>
      <c r="G160" s="11" t="s">
        <v>47</v>
      </c>
      <c r="H160" s="12"/>
      <c r="I160" s="2"/>
      <c r="J160" s="2"/>
      <c r="K160" s="2"/>
      <c r="L160" s="2"/>
      <c r="M160" s="7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3.5" customHeight="1" x14ac:dyDescent="0.25">
      <c r="A161" s="9">
        <v>1173</v>
      </c>
      <c r="B161" s="10" t="s">
        <v>222</v>
      </c>
      <c r="C161" s="11">
        <v>6</v>
      </c>
      <c r="D161" s="11" t="s">
        <v>32</v>
      </c>
      <c r="E161" s="11" t="s">
        <v>11</v>
      </c>
      <c r="F161" s="11" t="s">
        <v>12</v>
      </c>
      <c r="G161" s="11" t="s">
        <v>13</v>
      </c>
      <c r="H161" s="12"/>
      <c r="I161" s="2"/>
      <c r="J161" s="2"/>
      <c r="K161" s="2"/>
      <c r="L161" s="2"/>
      <c r="M161" s="7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3.5" customHeight="1" x14ac:dyDescent="0.25">
      <c r="A162" s="9">
        <v>1174</v>
      </c>
      <c r="B162" s="10" t="s">
        <v>223</v>
      </c>
      <c r="C162" s="11">
        <v>6</v>
      </c>
      <c r="D162" s="11" t="s">
        <v>32</v>
      </c>
      <c r="E162" s="11" t="s">
        <v>11</v>
      </c>
      <c r="F162" s="11" t="s">
        <v>12</v>
      </c>
      <c r="G162" s="11" t="s">
        <v>13</v>
      </c>
      <c r="H162" s="12"/>
      <c r="I162" s="2"/>
      <c r="J162" s="2"/>
      <c r="K162" s="2"/>
      <c r="L162" s="2"/>
      <c r="M162" s="7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3.5" customHeight="1" x14ac:dyDescent="0.25">
      <c r="A163" s="9">
        <v>1175</v>
      </c>
      <c r="B163" s="10" t="s">
        <v>224</v>
      </c>
      <c r="C163" s="11">
        <v>6</v>
      </c>
      <c r="D163" s="11" t="s">
        <v>32</v>
      </c>
      <c r="E163" s="11" t="s">
        <v>11</v>
      </c>
      <c r="F163" s="11" t="s">
        <v>12</v>
      </c>
      <c r="G163" s="11" t="s">
        <v>13</v>
      </c>
      <c r="H163" s="12"/>
      <c r="I163" s="2"/>
      <c r="J163" s="2"/>
      <c r="K163" s="2"/>
      <c r="L163" s="2"/>
      <c r="M163" s="7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3.5" customHeight="1" x14ac:dyDescent="0.25">
      <c r="A164" s="9">
        <v>1176</v>
      </c>
      <c r="B164" s="10" t="s">
        <v>225</v>
      </c>
      <c r="C164" s="11">
        <v>6</v>
      </c>
      <c r="D164" s="11" t="s">
        <v>32</v>
      </c>
      <c r="E164" s="11" t="s">
        <v>11</v>
      </c>
      <c r="F164" s="11" t="s">
        <v>12</v>
      </c>
      <c r="G164" s="11" t="s">
        <v>13</v>
      </c>
      <c r="H164" s="12"/>
      <c r="I164" s="2"/>
      <c r="J164" s="2"/>
      <c r="K164" s="2"/>
      <c r="L164" s="2"/>
      <c r="M164" s="7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3.5" customHeight="1" x14ac:dyDescent="0.25">
      <c r="A165" s="9">
        <v>1177</v>
      </c>
      <c r="B165" s="10" t="s">
        <v>226</v>
      </c>
      <c r="C165" s="11">
        <v>6</v>
      </c>
      <c r="D165" s="11" t="s">
        <v>32</v>
      </c>
      <c r="E165" s="11" t="s">
        <v>11</v>
      </c>
      <c r="F165" s="11" t="s">
        <v>12</v>
      </c>
      <c r="G165" s="11" t="s">
        <v>13</v>
      </c>
      <c r="H165" s="12"/>
      <c r="I165" s="2"/>
      <c r="J165" s="2"/>
      <c r="K165" s="2"/>
      <c r="L165" s="2"/>
      <c r="M165" s="7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3.5" customHeight="1" x14ac:dyDescent="0.25">
      <c r="A166" s="9">
        <v>1178</v>
      </c>
      <c r="B166" s="10" t="s">
        <v>227</v>
      </c>
      <c r="C166" s="11">
        <v>6</v>
      </c>
      <c r="D166" s="11" t="s">
        <v>32</v>
      </c>
      <c r="E166" s="11" t="s">
        <v>11</v>
      </c>
      <c r="F166" s="11" t="s">
        <v>12</v>
      </c>
      <c r="G166" s="11" t="s">
        <v>13</v>
      </c>
      <c r="H166" s="12"/>
      <c r="I166" s="2"/>
      <c r="J166" s="2"/>
      <c r="K166" s="2"/>
      <c r="L166" s="2"/>
      <c r="M166" s="7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3.5" customHeight="1" x14ac:dyDescent="0.25">
      <c r="A167" s="9">
        <v>1179</v>
      </c>
      <c r="B167" s="10" t="s">
        <v>228</v>
      </c>
      <c r="C167" s="11">
        <v>6</v>
      </c>
      <c r="D167" s="11" t="s">
        <v>32</v>
      </c>
      <c r="E167" s="11" t="s">
        <v>11</v>
      </c>
      <c r="F167" s="11" t="s">
        <v>12</v>
      </c>
      <c r="G167" s="11" t="s">
        <v>13</v>
      </c>
      <c r="H167" s="12"/>
      <c r="I167" s="2"/>
      <c r="J167" s="12"/>
      <c r="K167" s="2"/>
      <c r="L167" s="2"/>
      <c r="M167" s="7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3.5" customHeight="1" x14ac:dyDescent="0.25">
      <c r="A168" s="9">
        <v>1180</v>
      </c>
      <c r="B168" s="10" t="s">
        <v>229</v>
      </c>
      <c r="C168" s="11">
        <v>6</v>
      </c>
      <c r="D168" s="11" t="s">
        <v>32</v>
      </c>
      <c r="E168" s="11" t="s">
        <v>11</v>
      </c>
      <c r="F168" s="11" t="s">
        <v>12</v>
      </c>
      <c r="G168" s="11" t="s">
        <v>13</v>
      </c>
      <c r="H168" s="12"/>
      <c r="I168" s="2"/>
      <c r="J168" s="2"/>
      <c r="K168" s="2"/>
      <c r="L168" s="2"/>
      <c r="M168" s="7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3.5" customHeight="1" x14ac:dyDescent="0.25">
      <c r="A169" s="9">
        <v>1220</v>
      </c>
      <c r="B169" s="10" t="s">
        <v>230</v>
      </c>
      <c r="C169" s="11">
        <v>6</v>
      </c>
      <c r="D169" s="11" t="s">
        <v>70</v>
      </c>
      <c r="E169" s="11" t="s">
        <v>46</v>
      </c>
      <c r="F169" s="11" t="s">
        <v>12</v>
      </c>
      <c r="G169" s="11" t="s">
        <v>47</v>
      </c>
      <c r="H169" s="12"/>
      <c r="I169" s="2"/>
      <c r="J169" s="2"/>
      <c r="K169" s="2"/>
      <c r="L169" s="2"/>
      <c r="M169" s="7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5">
      <c r="A170" s="9">
        <v>1222</v>
      </c>
      <c r="B170" s="10" t="s">
        <v>231</v>
      </c>
      <c r="C170" s="11">
        <v>6</v>
      </c>
      <c r="D170" s="11" t="s">
        <v>70</v>
      </c>
      <c r="E170" s="11" t="s">
        <v>46</v>
      </c>
      <c r="F170" s="11" t="s">
        <v>12</v>
      </c>
      <c r="G170" s="11" t="s">
        <v>47</v>
      </c>
      <c r="H170" s="12"/>
      <c r="I170" s="2"/>
      <c r="J170" s="2"/>
      <c r="K170" s="2"/>
      <c r="L170" s="2"/>
      <c r="M170" s="7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3.5" customHeight="1" x14ac:dyDescent="0.25">
      <c r="A171" s="9">
        <v>1223</v>
      </c>
      <c r="B171" s="10" t="s">
        <v>232</v>
      </c>
      <c r="C171" s="11">
        <v>6</v>
      </c>
      <c r="D171" s="11" t="s">
        <v>70</v>
      </c>
      <c r="E171" s="11" t="s">
        <v>46</v>
      </c>
      <c r="F171" s="11" t="s">
        <v>12</v>
      </c>
      <c r="G171" s="11" t="s">
        <v>47</v>
      </c>
      <c r="H171" s="12"/>
      <c r="I171" s="2"/>
      <c r="J171" s="2"/>
      <c r="K171" s="2"/>
      <c r="L171" s="2"/>
      <c r="M171" s="7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3.5" customHeight="1" x14ac:dyDescent="0.25">
      <c r="A172" s="9">
        <v>1224</v>
      </c>
      <c r="B172" s="10" t="s">
        <v>233</v>
      </c>
      <c r="C172" s="11">
        <v>6</v>
      </c>
      <c r="D172" s="11" t="s">
        <v>70</v>
      </c>
      <c r="E172" s="11" t="s">
        <v>11</v>
      </c>
      <c r="F172" s="11" t="s">
        <v>12</v>
      </c>
      <c r="G172" s="11" t="s">
        <v>13</v>
      </c>
      <c r="H172" s="12"/>
      <c r="I172" s="2"/>
      <c r="J172" s="2"/>
      <c r="K172" s="2"/>
      <c r="L172" s="2"/>
      <c r="M172" s="7"/>
      <c r="N172" s="43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3.5" customHeight="1" x14ac:dyDescent="0.25">
      <c r="A173" s="9">
        <v>1225</v>
      </c>
      <c r="B173" s="10" t="s">
        <v>234</v>
      </c>
      <c r="C173" s="11">
        <v>6</v>
      </c>
      <c r="D173" s="11" t="s">
        <v>70</v>
      </c>
      <c r="E173" s="11" t="s">
        <v>11</v>
      </c>
      <c r="F173" s="11" t="s">
        <v>12</v>
      </c>
      <c r="G173" s="11" t="s">
        <v>13</v>
      </c>
      <c r="H173" s="12"/>
      <c r="I173" s="2"/>
      <c r="J173" s="2"/>
      <c r="K173" s="12"/>
      <c r="L173" s="12"/>
      <c r="M173" s="7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3.5" customHeight="1" x14ac:dyDescent="0.25">
      <c r="A174" s="9">
        <v>1226</v>
      </c>
      <c r="B174" s="10" t="s">
        <v>235</v>
      </c>
      <c r="C174" s="11">
        <v>6</v>
      </c>
      <c r="D174" s="11" t="s">
        <v>70</v>
      </c>
      <c r="E174" s="11" t="s">
        <v>11</v>
      </c>
      <c r="F174" s="11" t="s">
        <v>12</v>
      </c>
      <c r="G174" s="11" t="s">
        <v>13</v>
      </c>
      <c r="H174" s="12"/>
      <c r="I174" s="2"/>
      <c r="J174" s="2"/>
      <c r="K174" s="2"/>
      <c r="L174" s="2"/>
      <c r="M174" s="7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3.5" customHeight="1" x14ac:dyDescent="0.25">
      <c r="A175" s="9">
        <v>1227</v>
      </c>
      <c r="B175" s="10" t="s">
        <v>236</v>
      </c>
      <c r="C175" s="11">
        <v>5</v>
      </c>
      <c r="D175" s="11" t="s">
        <v>70</v>
      </c>
      <c r="E175" s="11" t="s">
        <v>11</v>
      </c>
      <c r="F175" s="11" t="s">
        <v>12</v>
      </c>
      <c r="G175" s="11" t="s">
        <v>13</v>
      </c>
      <c r="H175" s="12"/>
      <c r="I175" s="2"/>
      <c r="J175" s="12"/>
      <c r="K175" s="2"/>
      <c r="L175" s="2"/>
      <c r="M175" s="7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3.5" customHeight="1" x14ac:dyDescent="0.25">
      <c r="A176" s="9">
        <v>1228</v>
      </c>
      <c r="B176" s="10" t="s">
        <v>237</v>
      </c>
      <c r="C176" s="11">
        <v>5</v>
      </c>
      <c r="D176" s="11" t="s">
        <v>70</v>
      </c>
      <c r="E176" s="11" t="s">
        <v>11</v>
      </c>
      <c r="F176" s="11" t="s">
        <v>12</v>
      </c>
      <c r="G176" s="11" t="s">
        <v>13</v>
      </c>
      <c r="H176" s="12"/>
      <c r="I176" s="2"/>
      <c r="J176" s="12"/>
      <c r="K176" s="2"/>
      <c r="L176" s="2"/>
      <c r="M176" s="7"/>
      <c r="N176" s="43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3.5" customHeight="1" x14ac:dyDescent="0.25">
      <c r="A177" s="9">
        <v>1229</v>
      </c>
      <c r="B177" s="10" t="s">
        <v>238</v>
      </c>
      <c r="C177" s="11">
        <v>6</v>
      </c>
      <c r="D177" s="11" t="s">
        <v>70</v>
      </c>
      <c r="E177" s="11" t="s">
        <v>46</v>
      </c>
      <c r="F177" s="11" t="s">
        <v>12</v>
      </c>
      <c r="G177" s="11" t="s">
        <v>47</v>
      </c>
      <c r="H177" s="12"/>
      <c r="I177" s="2"/>
      <c r="J177" s="7"/>
      <c r="K177" s="7"/>
      <c r="L177" s="7"/>
      <c r="M177" s="7"/>
      <c r="N177" s="43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3.5" customHeight="1" x14ac:dyDescent="0.25">
      <c r="A178" s="9">
        <v>1230</v>
      </c>
      <c r="B178" s="10" t="s">
        <v>239</v>
      </c>
      <c r="C178" s="11">
        <v>5</v>
      </c>
      <c r="D178" s="11" t="s">
        <v>70</v>
      </c>
      <c r="E178" s="11" t="s">
        <v>11</v>
      </c>
      <c r="F178" s="11" t="s">
        <v>12</v>
      </c>
      <c r="G178" s="11" t="s">
        <v>13</v>
      </c>
      <c r="H178" s="12"/>
      <c r="I178" s="2"/>
      <c r="J178" s="7"/>
      <c r="K178" s="7"/>
      <c r="L178" s="7"/>
      <c r="M178" s="7"/>
      <c r="N178" s="43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3.5" customHeight="1" x14ac:dyDescent="0.25">
      <c r="A179" s="9">
        <v>1231</v>
      </c>
      <c r="B179" s="10" t="s">
        <v>240</v>
      </c>
      <c r="C179" s="11">
        <v>6</v>
      </c>
      <c r="D179" s="11" t="s">
        <v>70</v>
      </c>
      <c r="E179" s="11" t="s">
        <v>46</v>
      </c>
      <c r="F179" s="11" t="s">
        <v>12</v>
      </c>
      <c r="G179" s="11" t="s">
        <v>47</v>
      </c>
      <c r="H179" s="12"/>
      <c r="I179" s="2"/>
      <c r="J179" s="7"/>
      <c r="K179" s="7"/>
      <c r="L179" s="7"/>
      <c r="M179" s="7"/>
      <c r="N179" s="43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3.5" customHeight="1" x14ac:dyDescent="0.25">
      <c r="A180" s="9">
        <v>1241</v>
      </c>
      <c r="B180" s="10" t="s">
        <v>241</v>
      </c>
      <c r="C180" s="11">
        <v>5</v>
      </c>
      <c r="D180" s="11" t="s">
        <v>76</v>
      </c>
      <c r="E180" s="11" t="s">
        <v>46</v>
      </c>
      <c r="F180" s="11" t="s">
        <v>12</v>
      </c>
      <c r="G180" s="11" t="s">
        <v>47</v>
      </c>
      <c r="H180" s="12"/>
      <c r="I180" s="2"/>
      <c r="J180" s="7"/>
      <c r="K180" s="7"/>
      <c r="L180" s="7"/>
      <c r="M180" s="7"/>
      <c r="N180" s="43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3.5" customHeight="1" x14ac:dyDescent="0.25">
      <c r="A181" s="9">
        <v>1248</v>
      </c>
      <c r="B181" s="10" t="s">
        <v>242</v>
      </c>
      <c r="C181" s="11">
        <v>6</v>
      </c>
      <c r="D181" s="11" t="s">
        <v>76</v>
      </c>
      <c r="E181" s="11" t="s">
        <v>46</v>
      </c>
      <c r="F181" s="11" t="s">
        <v>12</v>
      </c>
      <c r="G181" s="11" t="s">
        <v>47</v>
      </c>
      <c r="H181" s="12"/>
      <c r="I181" s="2"/>
      <c r="J181" s="12"/>
      <c r="K181" s="7"/>
      <c r="L181" s="7"/>
      <c r="M181" s="7"/>
      <c r="N181" s="43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3.5" customHeight="1" x14ac:dyDescent="0.25">
      <c r="A182" s="9">
        <v>1249</v>
      </c>
      <c r="B182" s="10" t="s">
        <v>243</v>
      </c>
      <c r="C182" s="11">
        <v>6</v>
      </c>
      <c r="D182" s="11" t="s">
        <v>76</v>
      </c>
      <c r="E182" s="11" t="s">
        <v>46</v>
      </c>
      <c r="F182" s="11" t="s">
        <v>12</v>
      </c>
      <c r="G182" s="11" t="s">
        <v>47</v>
      </c>
      <c r="H182" s="12"/>
      <c r="I182" s="2"/>
      <c r="J182" s="2"/>
      <c r="K182" s="7"/>
      <c r="L182" s="7"/>
      <c r="M182" s="7"/>
      <c r="N182" s="43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3.5" customHeight="1" x14ac:dyDescent="0.25">
      <c r="A183" s="9">
        <v>1253</v>
      </c>
      <c r="B183" s="10" t="s">
        <v>244</v>
      </c>
      <c r="C183" s="11">
        <v>5</v>
      </c>
      <c r="D183" s="11" t="s">
        <v>76</v>
      </c>
      <c r="E183" s="11" t="s">
        <v>46</v>
      </c>
      <c r="F183" s="11" t="s">
        <v>12</v>
      </c>
      <c r="G183" s="11" t="s">
        <v>47</v>
      </c>
      <c r="H183" s="12"/>
      <c r="I183" s="2"/>
      <c r="J183" s="2"/>
      <c r="K183" s="12"/>
      <c r="L183" s="12"/>
      <c r="M183" s="7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3.5" customHeight="1" x14ac:dyDescent="0.25">
      <c r="A184" s="9">
        <v>1254</v>
      </c>
      <c r="B184" s="10" t="s">
        <v>245</v>
      </c>
      <c r="C184" s="11">
        <v>5</v>
      </c>
      <c r="D184" s="11" t="s">
        <v>76</v>
      </c>
      <c r="E184" s="11" t="s">
        <v>11</v>
      </c>
      <c r="F184" s="11" t="s">
        <v>12</v>
      </c>
      <c r="G184" s="11" t="s">
        <v>13</v>
      </c>
      <c r="H184" s="12"/>
      <c r="I184" s="2"/>
      <c r="J184" s="2"/>
      <c r="K184" s="2"/>
      <c r="L184" s="2"/>
      <c r="M184" s="7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3.5" customHeight="1" x14ac:dyDescent="0.25">
      <c r="A185" s="9">
        <v>1262</v>
      </c>
      <c r="B185" s="10" t="s">
        <v>246</v>
      </c>
      <c r="C185" s="11">
        <v>5</v>
      </c>
      <c r="D185" s="11" t="s">
        <v>76</v>
      </c>
      <c r="E185" s="11" t="s">
        <v>46</v>
      </c>
      <c r="F185" s="11" t="s">
        <v>12</v>
      </c>
      <c r="G185" s="11" t="s">
        <v>47</v>
      </c>
      <c r="H185" s="12"/>
      <c r="I185" s="2"/>
      <c r="J185" s="2"/>
      <c r="K185" s="2"/>
      <c r="L185" s="2"/>
      <c r="M185" s="7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3.5" customHeight="1" x14ac:dyDescent="0.25">
      <c r="A186" s="9">
        <v>1263</v>
      </c>
      <c r="B186" s="10" t="s">
        <v>247</v>
      </c>
      <c r="C186" s="11">
        <v>5</v>
      </c>
      <c r="D186" s="11" t="s">
        <v>76</v>
      </c>
      <c r="E186" s="11" t="s">
        <v>11</v>
      </c>
      <c r="F186" s="11" t="s">
        <v>12</v>
      </c>
      <c r="G186" s="11" t="s">
        <v>13</v>
      </c>
      <c r="H186" s="12"/>
      <c r="I186" s="2"/>
      <c r="J186" s="2"/>
      <c r="K186" s="2"/>
      <c r="L186" s="2"/>
      <c r="M186" s="7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3.5" customHeight="1" x14ac:dyDescent="0.25">
      <c r="A187" s="9">
        <v>1273</v>
      </c>
      <c r="B187" s="10" t="s">
        <v>248</v>
      </c>
      <c r="C187" s="11">
        <v>6</v>
      </c>
      <c r="D187" s="11" t="s">
        <v>76</v>
      </c>
      <c r="E187" s="11" t="s">
        <v>11</v>
      </c>
      <c r="F187" s="11" t="s">
        <v>12</v>
      </c>
      <c r="G187" s="11" t="s">
        <v>13</v>
      </c>
      <c r="H187" s="12"/>
      <c r="I187" s="2"/>
      <c r="J187" s="2"/>
      <c r="K187" s="2"/>
      <c r="L187" s="2"/>
      <c r="M187" s="7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3.5" customHeight="1" x14ac:dyDescent="0.25">
      <c r="A188" s="9">
        <v>1299</v>
      </c>
      <c r="B188" s="10" t="s">
        <v>249</v>
      </c>
      <c r="C188" s="11">
        <v>5</v>
      </c>
      <c r="D188" s="11" t="s">
        <v>29</v>
      </c>
      <c r="E188" s="11" t="s">
        <v>11</v>
      </c>
      <c r="F188" s="11" t="s">
        <v>12</v>
      </c>
      <c r="G188" s="11" t="s">
        <v>13</v>
      </c>
      <c r="H188" s="12"/>
      <c r="I188" s="2"/>
      <c r="J188" s="2"/>
      <c r="K188" s="2"/>
      <c r="L188" s="2"/>
      <c r="M188" s="7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3.5" customHeight="1" x14ac:dyDescent="0.25">
      <c r="A189" s="9">
        <v>1300</v>
      </c>
      <c r="B189" s="10" t="s">
        <v>250</v>
      </c>
      <c r="C189" s="11">
        <v>5</v>
      </c>
      <c r="D189" s="11" t="s">
        <v>29</v>
      </c>
      <c r="E189" s="11" t="s">
        <v>46</v>
      </c>
      <c r="F189" s="11" t="s">
        <v>12</v>
      </c>
      <c r="G189" s="11" t="s">
        <v>47</v>
      </c>
      <c r="H189" s="12"/>
      <c r="I189" s="2"/>
      <c r="J189" s="2"/>
      <c r="K189" s="2"/>
      <c r="L189" s="2"/>
      <c r="M189" s="7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3.5" customHeight="1" x14ac:dyDescent="0.25">
      <c r="A190" s="9">
        <v>1301</v>
      </c>
      <c r="B190" s="10" t="s">
        <v>251</v>
      </c>
      <c r="C190" s="11">
        <v>5</v>
      </c>
      <c r="D190" s="11" t="s">
        <v>29</v>
      </c>
      <c r="E190" s="11" t="s">
        <v>46</v>
      </c>
      <c r="F190" s="11" t="s">
        <v>12</v>
      </c>
      <c r="G190" s="11" t="s">
        <v>47</v>
      </c>
      <c r="H190" s="12"/>
      <c r="I190" s="2"/>
      <c r="J190" s="12"/>
      <c r="K190" s="2"/>
      <c r="L190" s="2"/>
      <c r="M190" s="7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3.5" customHeight="1" x14ac:dyDescent="0.25">
      <c r="A191" s="9">
        <v>1302</v>
      </c>
      <c r="B191" s="10" t="s">
        <v>252</v>
      </c>
      <c r="C191" s="11">
        <v>6</v>
      </c>
      <c r="D191" s="11" t="s">
        <v>29</v>
      </c>
      <c r="E191" s="11" t="s">
        <v>11</v>
      </c>
      <c r="F191" s="11" t="s">
        <v>12</v>
      </c>
      <c r="G191" s="11" t="s">
        <v>13</v>
      </c>
      <c r="H191" s="12"/>
      <c r="I191" s="2"/>
      <c r="J191" s="2"/>
      <c r="K191" s="2"/>
      <c r="L191" s="2"/>
      <c r="M191" s="7"/>
      <c r="N191" s="43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3.5" customHeight="1" x14ac:dyDescent="0.25">
      <c r="A192" s="9">
        <v>1303</v>
      </c>
      <c r="B192" s="10" t="s">
        <v>253</v>
      </c>
      <c r="C192" s="11">
        <v>6</v>
      </c>
      <c r="D192" s="11" t="s">
        <v>29</v>
      </c>
      <c r="E192" s="11" t="s">
        <v>11</v>
      </c>
      <c r="F192" s="11" t="s">
        <v>12</v>
      </c>
      <c r="G192" s="11" t="s">
        <v>13</v>
      </c>
      <c r="H192" s="12"/>
      <c r="I192" s="2"/>
      <c r="J192" s="12"/>
      <c r="K192" s="12"/>
      <c r="L192" s="12"/>
      <c r="M192" s="7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3.5" customHeight="1" x14ac:dyDescent="0.25">
      <c r="A193" s="9">
        <v>1304</v>
      </c>
      <c r="B193" s="10" t="s">
        <v>254</v>
      </c>
      <c r="C193" s="11">
        <v>6</v>
      </c>
      <c r="D193" s="11" t="s">
        <v>29</v>
      </c>
      <c r="E193" s="11" t="s">
        <v>11</v>
      </c>
      <c r="F193" s="11" t="s">
        <v>12</v>
      </c>
      <c r="G193" s="11" t="s">
        <v>13</v>
      </c>
      <c r="H193" s="12"/>
      <c r="I193" s="2"/>
      <c r="J193" s="2"/>
      <c r="K193" s="2"/>
      <c r="L193" s="2"/>
      <c r="M193" s="7"/>
      <c r="N193" s="43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3.5" customHeight="1" x14ac:dyDescent="0.25">
      <c r="A194" s="9">
        <v>1305</v>
      </c>
      <c r="B194" s="10" t="s">
        <v>255</v>
      </c>
      <c r="C194" s="11">
        <v>6</v>
      </c>
      <c r="D194" s="11" t="s">
        <v>29</v>
      </c>
      <c r="E194" s="11" t="s">
        <v>11</v>
      </c>
      <c r="F194" s="11" t="s">
        <v>12</v>
      </c>
      <c r="G194" s="11" t="s">
        <v>13</v>
      </c>
      <c r="H194" s="12"/>
      <c r="I194" s="2"/>
      <c r="J194" s="2"/>
      <c r="K194" s="12"/>
      <c r="L194" s="12"/>
      <c r="M194" s="7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3.5" customHeight="1" x14ac:dyDescent="0.25">
      <c r="A195" s="9">
        <v>1306</v>
      </c>
      <c r="B195" s="10" t="s">
        <v>256</v>
      </c>
      <c r="C195" s="11">
        <v>6</v>
      </c>
      <c r="D195" s="11" t="s">
        <v>29</v>
      </c>
      <c r="E195" s="11" t="s">
        <v>11</v>
      </c>
      <c r="F195" s="11" t="s">
        <v>12</v>
      </c>
      <c r="G195" s="11" t="s">
        <v>13</v>
      </c>
      <c r="H195" s="12"/>
      <c r="I195" s="2"/>
      <c r="J195" s="2"/>
      <c r="K195" s="2"/>
      <c r="L195" s="2"/>
      <c r="M195" s="7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3.5" customHeight="1" x14ac:dyDescent="0.25">
      <c r="A196" s="9">
        <v>1320</v>
      </c>
      <c r="B196" s="10" t="s">
        <v>257</v>
      </c>
      <c r="C196" s="11">
        <v>6</v>
      </c>
      <c r="D196" s="11" t="s">
        <v>29</v>
      </c>
      <c r="E196" s="11" t="s">
        <v>46</v>
      </c>
      <c r="F196" s="11" t="s">
        <v>12</v>
      </c>
      <c r="G196" s="11" t="s">
        <v>47</v>
      </c>
      <c r="H196" s="12"/>
      <c r="I196" s="2"/>
      <c r="J196" s="2"/>
      <c r="K196" s="2"/>
      <c r="L196" s="2"/>
      <c r="M196" s="7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3.5" customHeight="1" x14ac:dyDescent="0.25">
      <c r="A197" s="9">
        <v>1571</v>
      </c>
      <c r="B197" s="10" t="s">
        <v>258</v>
      </c>
      <c r="C197" s="11">
        <v>6</v>
      </c>
      <c r="D197" s="11" t="s">
        <v>20</v>
      </c>
      <c r="E197" s="11" t="s">
        <v>11</v>
      </c>
      <c r="F197" s="11" t="s">
        <v>12</v>
      </c>
      <c r="G197" s="11" t="s">
        <v>13</v>
      </c>
      <c r="H197" s="12"/>
      <c r="I197" s="2"/>
      <c r="J197" s="2"/>
      <c r="K197" s="2"/>
      <c r="L197" s="2"/>
      <c r="M197" s="7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3.5" customHeight="1" x14ac:dyDescent="0.25">
      <c r="A198" s="9">
        <v>1572</v>
      </c>
      <c r="B198" s="10" t="s">
        <v>259</v>
      </c>
      <c r="C198" s="11">
        <v>5</v>
      </c>
      <c r="D198" s="11" t="s">
        <v>20</v>
      </c>
      <c r="E198" s="11" t="s">
        <v>46</v>
      </c>
      <c r="F198" s="11" t="s">
        <v>12</v>
      </c>
      <c r="G198" s="11" t="s">
        <v>47</v>
      </c>
      <c r="H198" s="12"/>
      <c r="I198" s="2"/>
      <c r="J198" s="2"/>
      <c r="K198" s="2"/>
      <c r="L198" s="2"/>
      <c r="M198" s="7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3.5" customHeight="1" x14ac:dyDescent="0.25">
      <c r="A199" s="9">
        <v>1573</v>
      </c>
      <c r="B199" s="10" t="s">
        <v>260</v>
      </c>
      <c r="C199" s="11">
        <v>6</v>
      </c>
      <c r="D199" s="11" t="s">
        <v>20</v>
      </c>
      <c r="E199" s="11" t="s">
        <v>11</v>
      </c>
      <c r="F199" s="11" t="s">
        <v>12</v>
      </c>
      <c r="G199" s="11" t="s">
        <v>261</v>
      </c>
      <c r="H199" s="12"/>
      <c r="I199" s="2"/>
      <c r="J199" s="2"/>
      <c r="K199" s="2"/>
      <c r="L199" s="2"/>
      <c r="M199" s="7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3.5" customHeight="1" x14ac:dyDescent="0.25">
      <c r="A200" s="9">
        <v>1575</v>
      </c>
      <c r="B200" s="10" t="s">
        <v>262</v>
      </c>
      <c r="C200" s="11">
        <v>6</v>
      </c>
      <c r="D200" s="11" t="s">
        <v>20</v>
      </c>
      <c r="E200" s="11" t="s">
        <v>11</v>
      </c>
      <c r="F200" s="11" t="s">
        <v>12</v>
      </c>
      <c r="G200" s="11" t="s">
        <v>13</v>
      </c>
      <c r="H200" s="12"/>
      <c r="I200" s="2"/>
      <c r="J200" s="2"/>
      <c r="K200" s="2"/>
      <c r="L200" s="2"/>
      <c r="M200" s="7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3.5" customHeight="1" x14ac:dyDescent="0.25">
      <c r="A201" s="9">
        <v>1577</v>
      </c>
      <c r="B201" s="10" t="s">
        <v>263</v>
      </c>
      <c r="C201" s="11">
        <v>5</v>
      </c>
      <c r="D201" s="11" t="s">
        <v>20</v>
      </c>
      <c r="E201" s="11" t="s">
        <v>46</v>
      </c>
      <c r="F201" s="11" t="s">
        <v>12</v>
      </c>
      <c r="G201" s="11" t="s">
        <v>47</v>
      </c>
      <c r="H201" s="12"/>
      <c r="I201" s="2"/>
      <c r="J201" s="2"/>
      <c r="K201" s="2"/>
      <c r="L201" s="2"/>
      <c r="M201" s="7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3.5" customHeight="1" x14ac:dyDescent="0.25">
      <c r="A202" s="9">
        <v>1579</v>
      </c>
      <c r="B202" s="10" t="s">
        <v>264</v>
      </c>
      <c r="C202" s="11">
        <v>5</v>
      </c>
      <c r="D202" s="11" t="s">
        <v>20</v>
      </c>
      <c r="E202" s="11" t="s">
        <v>46</v>
      </c>
      <c r="F202" s="11" t="s">
        <v>12</v>
      </c>
      <c r="G202" s="11" t="s">
        <v>47</v>
      </c>
      <c r="H202" s="12"/>
      <c r="I202" s="2"/>
      <c r="J202" s="2"/>
      <c r="K202" s="2"/>
      <c r="L202" s="2"/>
      <c r="M202" s="7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3.5" customHeight="1" x14ac:dyDescent="0.25">
      <c r="A203" s="9">
        <v>1584</v>
      </c>
      <c r="B203" s="10" t="s">
        <v>265</v>
      </c>
      <c r="C203" s="11">
        <v>5</v>
      </c>
      <c r="D203" s="11" t="s">
        <v>20</v>
      </c>
      <c r="E203" s="11" t="s">
        <v>11</v>
      </c>
      <c r="F203" s="11" t="s">
        <v>12</v>
      </c>
      <c r="G203" s="11" t="s">
        <v>13</v>
      </c>
      <c r="H203" s="12"/>
      <c r="I203" s="2"/>
      <c r="J203" s="2"/>
      <c r="K203" s="2"/>
      <c r="L203" s="2"/>
      <c r="M203" s="7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3.5" customHeight="1" x14ac:dyDescent="0.25">
      <c r="A204" s="9">
        <v>1585</v>
      </c>
      <c r="B204" s="10" t="s">
        <v>266</v>
      </c>
      <c r="C204" s="11">
        <v>5</v>
      </c>
      <c r="D204" s="11" t="s">
        <v>20</v>
      </c>
      <c r="E204" s="11" t="s">
        <v>46</v>
      </c>
      <c r="F204" s="11" t="s">
        <v>12</v>
      </c>
      <c r="G204" s="11" t="s">
        <v>47</v>
      </c>
      <c r="H204" s="12"/>
      <c r="I204" s="2"/>
      <c r="J204" s="2"/>
      <c r="K204" s="2"/>
      <c r="L204" s="2"/>
      <c r="M204" s="7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3.5" customHeight="1" x14ac:dyDescent="0.25">
      <c r="A205" s="9">
        <v>1586</v>
      </c>
      <c r="B205" s="10" t="s">
        <v>267</v>
      </c>
      <c r="C205" s="11">
        <v>5</v>
      </c>
      <c r="D205" s="11" t="s">
        <v>20</v>
      </c>
      <c r="E205" s="11" t="s">
        <v>46</v>
      </c>
      <c r="F205" s="11" t="s">
        <v>12</v>
      </c>
      <c r="G205" s="11" t="s">
        <v>47</v>
      </c>
      <c r="H205" s="12"/>
      <c r="I205" s="2"/>
      <c r="J205" s="2"/>
      <c r="K205" s="2"/>
      <c r="L205" s="2"/>
      <c r="M205" s="7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3.5" customHeight="1" x14ac:dyDescent="0.25">
      <c r="A206" s="9">
        <v>91</v>
      </c>
      <c r="B206" s="10" t="s">
        <v>268</v>
      </c>
      <c r="C206" s="11">
        <v>7</v>
      </c>
      <c r="D206" s="11" t="s">
        <v>10</v>
      </c>
      <c r="E206" s="11" t="s">
        <v>11</v>
      </c>
      <c r="F206" s="11" t="s">
        <v>269</v>
      </c>
      <c r="G206" s="11" t="s">
        <v>270</v>
      </c>
      <c r="H206" s="12"/>
      <c r="I206" s="2"/>
      <c r="J206" s="2"/>
      <c r="K206" s="2"/>
      <c r="L206" s="2"/>
      <c r="M206" s="7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3.5" customHeight="1" x14ac:dyDescent="0.25">
      <c r="A207" s="9">
        <v>92</v>
      </c>
      <c r="B207" s="10" t="s">
        <v>271</v>
      </c>
      <c r="C207" s="11">
        <v>7</v>
      </c>
      <c r="D207" s="11" t="s">
        <v>10</v>
      </c>
      <c r="E207" s="11" t="s">
        <v>11</v>
      </c>
      <c r="F207" s="11" t="s">
        <v>269</v>
      </c>
      <c r="G207" s="11" t="s">
        <v>270</v>
      </c>
      <c r="H207" s="7"/>
      <c r="I207" s="12"/>
      <c r="J207" s="2"/>
      <c r="K207" s="2"/>
      <c r="L207" s="2"/>
      <c r="M207" s="7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3.5" customHeight="1" x14ac:dyDescent="0.25">
      <c r="A208" s="9">
        <v>93</v>
      </c>
      <c r="B208" s="10" t="s">
        <v>272</v>
      </c>
      <c r="C208" s="11">
        <v>7</v>
      </c>
      <c r="D208" s="11" t="s">
        <v>10</v>
      </c>
      <c r="E208" s="11" t="s">
        <v>11</v>
      </c>
      <c r="F208" s="11" t="s">
        <v>269</v>
      </c>
      <c r="G208" s="11" t="s">
        <v>270</v>
      </c>
      <c r="H208" s="12"/>
      <c r="I208" s="2"/>
      <c r="J208" s="2"/>
      <c r="K208" s="2"/>
      <c r="L208" s="2"/>
      <c r="M208" s="7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3.5" customHeight="1" x14ac:dyDescent="0.25">
      <c r="A209" s="9">
        <v>94</v>
      </c>
      <c r="B209" s="10" t="s">
        <v>273</v>
      </c>
      <c r="C209" s="11">
        <v>7</v>
      </c>
      <c r="D209" s="11" t="s">
        <v>10</v>
      </c>
      <c r="E209" s="11" t="s">
        <v>11</v>
      </c>
      <c r="F209" s="11" t="s">
        <v>269</v>
      </c>
      <c r="G209" s="11" t="s">
        <v>270</v>
      </c>
      <c r="H209" s="12"/>
      <c r="I209" s="2"/>
      <c r="J209" s="2"/>
      <c r="K209" s="2"/>
      <c r="L209" s="2"/>
      <c r="M209" s="7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3.5" customHeight="1" x14ac:dyDescent="0.25">
      <c r="A210" s="9">
        <v>95</v>
      </c>
      <c r="B210" s="10" t="s">
        <v>274</v>
      </c>
      <c r="C210" s="11">
        <v>7</v>
      </c>
      <c r="D210" s="11" t="s">
        <v>10</v>
      </c>
      <c r="E210" s="11" t="s">
        <v>11</v>
      </c>
      <c r="F210" s="11" t="s">
        <v>269</v>
      </c>
      <c r="G210" s="11" t="s">
        <v>270</v>
      </c>
      <c r="H210" s="12"/>
      <c r="I210" s="2"/>
      <c r="J210" s="2"/>
      <c r="K210" s="2"/>
      <c r="L210" s="2"/>
      <c r="M210" s="7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3.5" customHeight="1" x14ac:dyDescent="0.25">
      <c r="A211" s="9">
        <v>96</v>
      </c>
      <c r="B211" s="10" t="s">
        <v>275</v>
      </c>
      <c r="C211" s="11">
        <v>7</v>
      </c>
      <c r="D211" s="11" t="s">
        <v>10</v>
      </c>
      <c r="E211" s="11" t="s">
        <v>11</v>
      </c>
      <c r="F211" s="11" t="s">
        <v>269</v>
      </c>
      <c r="G211" s="11" t="s">
        <v>270</v>
      </c>
      <c r="H211" s="12"/>
      <c r="I211" s="2"/>
      <c r="J211" s="2"/>
      <c r="K211" s="2"/>
      <c r="L211" s="2"/>
      <c r="M211" s="7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3.5" customHeight="1" x14ac:dyDescent="0.25">
      <c r="A212" s="9">
        <v>97</v>
      </c>
      <c r="B212" s="10" t="s">
        <v>276</v>
      </c>
      <c r="C212" s="11">
        <v>7</v>
      </c>
      <c r="D212" s="11" t="s">
        <v>10</v>
      </c>
      <c r="E212" s="11" t="s">
        <v>11</v>
      </c>
      <c r="F212" s="11" t="s">
        <v>269</v>
      </c>
      <c r="G212" s="11" t="s">
        <v>270</v>
      </c>
      <c r="H212" s="12"/>
      <c r="I212" s="2"/>
      <c r="J212" s="2"/>
      <c r="K212" s="2"/>
      <c r="L212" s="2"/>
      <c r="M212" s="7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3.5" customHeight="1" x14ac:dyDescent="0.25">
      <c r="A213" s="9">
        <v>98</v>
      </c>
      <c r="B213" s="10" t="s">
        <v>277</v>
      </c>
      <c r="C213" s="11">
        <v>7</v>
      </c>
      <c r="D213" s="11" t="s">
        <v>10</v>
      </c>
      <c r="E213" s="11" t="s">
        <v>11</v>
      </c>
      <c r="F213" s="11" t="s">
        <v>269</v>
      </c>
      <c r="G213" s="11" t="s">
        <v>270</v>
      </c>
      <c r="H213" s="12"/>
      <c r="I213" s="2"/>
      <c r="J213" s="2"/>
      <c r="K213" s="2"/>
      <c r="L213" s="2"/>
      <c r="M213" s="7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3.5" customHeight="1" x14ac:dyDescent="0.25">
      <c r="A214" s="9">
        <v>99</v>
      </c>
      <c r="B214" s="10" t="s">
        <v>278</v>
      </c>
      <c r="C214" s="11">
        <v>7</v>
      </c>
      <c r="D214" s="11" t="s">
        <v>10</v>
      </c>
      <c r="E214" s="11" t="s">
        <v>11</v>
      </c>
      <c r="F214" s="11" t="s">
        <v>269</v>
      </c>
      <c r="G214" s="11" t="s">
        <v>270</v>
      </c>
      <c r="H214" s="12"/>
      <c r="I214" s="2"/>
      <c r="J214" s="2"/>
      <c r="K214" s="2"/>
      <c r="L214" s="2"/>
      <c r="M214" s="7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3.5" customHeight="1" x14ac:dyDescent="0.25">
      <c r="A215" s="9">
        <v>100</v>
      </c>
      <c r="B215" s="10" t="s">
        <v>279</v>
      </c>
      <c r="C215" s="11">
        <v>7</v>
      </c>
      <c r="D215" s="11" t="s">
        <v>10</v>
      </c>
      <c r="E215" s="11" t="s">
        <v>11</v>
      </c>
      <c r="F215" s="11" t="s">
        <v>269</v>
      </c>
      <c r="G215" s="11" t="s">
        <v>270</v>
      </c>
      <c r="H215" s="12"/>
      <c r="I215" s="2"/>
      <c r="J215" s="2"/>
      <c r="K215" s="2"/>
      <c r="L215" s="2"/>
      <c r="M215" s="7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3.5" customHeight="1" x14ac:dyDescent="0.25">
      <c r="A216" s="9">
        <v>101</v>
      </c>
      <c r="B216" s="10" t="s">
        <v>280</v>
      </c>
      <c r="C216" s="11">
        <v>7</v>
      </c>
      <c r="D216" s="11" t="s">
        <v>10</v>
      </c>
      <c r="E216" s="11" t="s">
        <v>11</v>
      </c>
      <c r="F216" s="11" t="s">
        <v>269</v>
      </c>
      <c r="G216" s="11" t="s">
        <v>270</v>
      </c>
      <c r="H216" s="12"/>
      <c r="I216" s="2"/>
      <c r="J216" s="2"/>
      <c r="K216" s="2"/>
      <c r="L216" s="2"/>
      <c r="M216" s="7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3.5" customHeight="1" x14ac:dyDescent="0.25">
      <c r="A217" s="9">
        <v>102</v>
      </c>
      <c r="B217" s="10" t="s">
        <v>281</v>
      </c>
      <c r="C217" s="11">
        <v>7</v>
      </c>
      <c r="D217" s="11" t="s">
        <v>10</v>
      </c>
      <c r="E217" s="11" t="s">
        <v>11</v>
      </c>
      <c r="F217" s="11" t="s">
        <v>269</v>
      </c>
      <c r="G217" s="11" t="s">
        <v>270</v>
      </c>
      <c r="H217" s="12"/>
      <c r="I217" s="2"/>
      <c r="J217" s="2"/>
      <c r="K217" s="2"/>
      <c r="L217" s="2"/>
      <c r="M217" s="7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3.5" customHeight="1" x14ac:dyDescent="0.25">
      <c r="A218" s="9">
        <v>103</v>
      </c>
      <c r="B218" s="10" t="s">
        <v>282</v>
      </c>
      <c r="C218" s="11">
        <v>7</v>
      </c>
      <c r="D218" s="11" t="s">
        <v>10</v>
      </c>
      <c r="E218" s="11" t="s">
        <v>11</v>
      </c>
      <c r="F218" s="11" t="s">
        <v>269</v>
      </c>
      <c r="G218" s="11" t="s">
        <v>270</v>
      </c>
      <c r="H218" s="12"/>
      <c r="I218" s="2"/>
      <c r="J218" s="2"/>
      <c r="K218" s="2"/>
      <c r="L218" s="2"/>
      <c r="M218" s="7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3.5" customHeight="1" x14ac:dyDescent="0.25">
      <c r="A219" s="9">
        <v>104</v>
      </c>
      <c r="B219" s="10" t="s">
        <v>283</v>
      </c>
      <c r="C219" s="11">
        <v>7</v>
      </c>
      <c r="D219" s="11" t="s">
        <v>10</v>
      </c>
      <c r="E219" s="11" t="s">
        <v>11</v>
      </c>
      <c r="F219" s="11" t="s">
        <v>269</v>
      </c>
      <c r="G219" s="11" t="s">
        <v>270</v>
      </c>
      <c r="H219" s="12"/>
      <c r="I219" s="2"/>
      <c r="J219" s="2"/>
      <c r="K219" s="2"/>
      <c r="L219" s="2"/>
      <c r="M219" s="7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3.5" customHeight="1" x14ac:dyDescent="0.25">
      <c r="A220" s="9">
        <v>105</v>
      </c>
      <c r="B220" s="10" t="s">
        <v>284</v>
      </c>
      <c r="C220" s="11">
        <v>7</v>
      </c>
      <c r="D220" s="11" t="s">
        <v>10</v>
      </c>
      <c r="E220" s="11" t="s">
        <v>11</v>
      </c>
      <c r="F220" s="11" t="s">
        <v>269</v>
      </c>
      <c r="G220" s="11" t="s">
        <v>270</v>
      </c>
      <c r="H220" s="12"/>
      <c r="I220" s="2"/>
      <c r="J220" s="2"/>
      <c r="K220" s="2"/>
      <c r="L220" s="2"/>
      <c r="M220" s="7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3.5" customHeight="1" x14ac:dyDescent="0.25">
      <c r="A221" s="9">
        <v>106</v>
      </c>
      <c r="B221" s="10" t="s">
        <v>285</v>
      </c>
      <c r="C221" s="11">
        <v>7</v>
      </c>
      <c r="D221" s="11" t="s">
        <v>10</v>
      </c>
      <c r="E221" s="11" t="s">
        <v>11</v>
      </c>
      <c r="F221" s="11" t="s">
        <v>269</v>
      </c>
      <c r="G221" s="11" t="s">
        <v>270</v>
      </c>
      <c r="H221" s="12"/>
      <c r="I221" s="2"/>
      <c r="J221" s="2"/>
      <c r="K221" s="2"/>
      <c r="L221" s="2"/>
      <c r="M221" s="7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3.5" customHeight="1" x14ac:dyDescent="0.25">
      <c r="A222" s="9">
        <v>107</v>
      </c>
      <c r="B222" s="10" t="s">
        <v>286</v>
      </c>
      <c r="C222" s="11">
        <v>7</v>
      </c>
      <c r="D222" s="11" t="s">
        <v>10</v>
      </c>
      <c r="E222" s="11" t="s">
        <v>11</v>
      </c>
      <c r="F222" s="11" t="s">
        <v>269</v>
      </c>
      <c r="G222" s="11" t="s">
        <v>270</v>
      </c>
      <c r="H222" s="12"/>
      <c r="I222" s="2"/>
      <c r="J222" s="2"/>
      <c r="K222" s="2"/>
      <c r="L222" s="2"/>
      <c r="M222" s="7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3.5" customHeight="1" x14ac:dyDescent="0.25">
      <c r="A223" s="9">
        <v>108</v>
      </c>
      <c r="B223" s="10" t="s">
        <v>287</v>
      </c>
      <c r="C223" s="11">
        <v>7</v>
      </c>
      <c r="D223" s="11" t="s">
        <v>10</v>
      </c>
      <c r="E223" s="11" t="s">
        <v>46</v>
      </c>
      <c r="F223" s="11" t="s">
        <v>269</v>
      </c>
      <c r="G223" s="11" t="s">
        <v>288</v>
      </c>
      <c r="H223" s="12"/>
      <c r="I223" s="2"/>
      <c r="J223" s="2"/>
      <c r="K223" s="2"/>
      <c r="L223" s="2"/>
      <c r="M223" s="7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3.5" customHeight="1" x14ac:dyDescent="0.25">
      <c r="A224" s="9">
        <v>109</v>
      </c>
      <c r="B224" s="10" t="s">
        <v>289</v>
      </c>
      <c r="C224" s="11">
        <v>7</v>
      </c>
      <c r="D224" s="11" t="s">
        <v>10</v>
      </c>
      <c r="E224" s="11" t="s">
        <v>46</v>
      </c>
      <c r="F224" s="11" t="s">
        <v>269</v>
      </c>
      <c r="G224" s="11" t="s">
        <v>288</v>
      </c>
      <c r="H224" s="12"/>
      <c r="I224" s="2"/>
      <c r="J224" s="2"/>
      <c r="K224" s="2"/>
      <c r="L224" s="2"/>
      <c r="M224" s="7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3.5" customHeight="1" x14ac:dyDescent="0.25">
      <c r="A225" s="9">
        <v>110</v>
      </c>
      <c r="B225" s="10" t="s">
        <v>290</v>
      </c>
      <c r="C225" s="11">
        <v>7</v>
      </c>
      <c r="D225" s="11" t="s">
        <v>10</v>
      </c>
      <c r="E225" s="11" t="s">
        <v>46</v>
      </c>
      <c r="F225" s="11" t="s">
        <v>269</v>
      </c>
      <c r="G225" s="11" t="s">
        <v>288</v>
      </c>
      <c r="H225" s="12"/>
      <c r="I225" s="2"/>
      <c r="J225" s="2"/>
      <c r="K225" s="2"/>
      <c r="L225" s="2"/>
      <c r="M225" s="7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3.5" customHeight="1" x14ac:dyDescent="0.25">
      <c r="A226" s="9">
        <v>111</v>
      </c>
      <c r="B226" s="10" t="s">
        <v>291</v>
      </c>
      <c r="C226" s="11">
        <v>7</v>
      </c>
      <c r="D226" s="11" t="s">
        <v>10</v>
      </c>
      <c r="E226" s="11" t="s">
        <v>46</v>
      </c>
      <c r="F226" s="11" t="s">
        <v>269</v>
      </c>
      <c r="G226" s="11" t="s">
        <v>288</v>
      </c>
      <c r="H226" s="12"/>
      <c r="I226" s="2"/>
      <c r="J226" s="2"/>
      <c r="K226" s="2"/>
      <c r="L226" s="2"/>
      <c r="M226" s="7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3.5" customHeight="1" x14ac:dyDescent="0.25">
      <c r="A227" s="9">
        <v>112</v>
      </c>
      <c r="B227" s="10" t="s">
        <v>292</v>
      </c>
      <c r="C227" s="11">
        <v>7</v>
      </c>
      <c r="D227" s="11" t="s">
        <v>10</v>
      </c>
      <c r="E227" s="11" t="s">
        <v>46</v>
      </c>
      <c r="F227" s="11" t="s">
        <v>269</v>
      </c>
      <c r="G227" s="11" t="s">
        <v>288</v>
      </c>
      <c r="H227" s="12"/>
      <c r="I227" s="2"/>
      <c r="J227" s="2"/>
      <c r="K227" s="2"/>
      <c r="L227" s="2"/>
      <c r="M227" s="7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3.5" customHeight="1" x14ac:dyDescent="0.25">
      <c r="A228" s="9">
        <v>113</v>
      </c>
      <c r="B228" s="10" t="s">
        <v>293</v>
      </c>
      <c r="C228" s="11">
        <v>7</v>
      </c>
      <c r="D228" s="11" t="s">
        <v>10</v>
      </c>
      <c r="E228" s="11" t="s">
        <v>46</v>
      </c>
      <c r="F228" s="11" t="s">
        <v>269</v>
      </c>
      <c r="G228" s="11" t="s">
        <v>288</v>
      </c>
      <c r="H228" s="12"/>
      <c r="I228" s="2"/>
      <c r="J228" s="2"/>
      <c r="K228" s="2"/>
      <c r="L228" s="2"/>
      <c r="M228" s="7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3.5" customHeight="1" x14ac:dyDescent="0.25">
      <c r="A229" s="9">
        <v>114</v>
      </c>
      <c r="B229" s="10" t="s">
        <v>294</v>
      </c>
      <c r="C229" s="11">
        <v>7</v>
      </c>
      <c r="D229" s="11" t="s">
        <v>10</v>
      </c>
      <c r="E229" s="11" t="s">
        <v>46</v>
      </c>
      <c r="F229" s="11" t="s">
        <v>269</v>
      </c>
      <c r="G229" s="11" t="s">
        <v>288</v>
      </c>
      <c r="H229" s="12"/>
      <c r="I229" s="2"/>
      <c r="J229" s="2"/>
      <c r="K229" s="2"/>
      <c r="L229" s="2"/>
      <c r="M229" s="7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3.5" customHeight="1" x14ac:dyDescent="0.25">
      <c r="A230" s="9">
        <v>115</v>
      </c>
      <c r="B230" s="10" t="s">
        <v>295</v>
      </c>
      <c r="C230" s="11">
        <v>7</v>
      </c>
      <c r="D230" s="11" t="s">
        <v>10</v>
      </c>
      <c r="E230" s="11" t="s">
        <v>46</v>
      </c>
      <c r="F230" s="11" t="s">
        <v>269</v>
      </c>
      <c r="G230" s="11" t="s">
        <v>288</v>
      </c>
      <c r="H230" s="12"/>
      <c r="I230" s="2"/>
      <c r="J230" s="2"/>
      <c r="K230" s="2"/>
      <c r="L230" s="2"/>
      <c r="M230" s="7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3.5" customHeight="1" x14ac:dyDescent="0.25">
      <c r="A231" s="9">
        <v>116</v>
      </c>
      <c r="B231" s="10" t="s">
        <v>296</v>
      </c>
      <c r="C231" s="11">
        <v>7</v>
      </c>
      <c r="D231" s="11" t="s">
        <v>10</v>
      </c>
      <c r="E231" s="11" t="s">
        <v>46</v>
      </c>
      <c r="F231" s="11" t="s">
        <v>269</v>
      </c>
      <c r="G231" s="11" t="s">
        <v>288</v>
      </c>
      <c r="H231" s="12"/>
      <c r="I231" s="2"/>
      <c r="J231" s="2"/>
      <c r="K231" s="2"/>
      <c r="L231" s="2"/>
      <c r="M231" s="7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3.5" customHeight="1" x14ac:dyDescent="0.25">
      <c r="A232" s="9">
        <v>117</v>
      </c>
      <c r="B232" s="10" t="s">
        <v>297</v>
      </c>
      <c r="C232" s="11">
        <v>7</v>
      </c>
      <c r="D232" s="11" t="s">
        <v>10</v>
      </c>
      <c r="E232" s="11" t="s">
        <v>46</v>
      </c>
      <c r="F232" s="11" t="s">
        <v>269</v>
      </c>
      <c r="G232" s="11" t="s">
        <v>288</v>
      </c>
      <c r="H232" s="12"/>
      <c r="I232" s="2"/>
      <c r="J232" s="2"/>
      <c r="K232" s="2"/>
      <c r="L232" s="2"/>
      <c r="M232" s="7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3.5" customHeight="1" x14ac:dyDescent="0.25">
      <c r="A233" s="9">
        <v>118</v>
      </c>
      <c r="B233" s="10" t="s">
        <v>298</v>
      </c>
      <c r="C233" s="11">
        <v>7</v>
      </c>
      <c r="D233" s="11" t="s">
        <v>10</v>
      </c>
      <c r="E233" s="11" t="s">
        <v>46</v>
      </c>
      <c r="F233" s="11" t="s">
        <v>269</v>
      </c>
      <c r="G233" s="11" t="s">
        <v>288</v>
      </c>
      <c r="H233" s="7"/>
      <c r="I233" s="12"/>
      <c r="J233" s="2"/>
      <c r="K233" s="2"/>
      <c r="L233" s="2"/>
      <c r="M233" s="7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3.5" customHeight="1" x14ac:dyDescent="0.25">
      <c r="A234" s="9">
        <v>119</v>
      </c>
      <c r="B234" s="10" t="s">
        <v>299</v>
      </c>
      <c r="C234" s="11">
        <v>8</v>
      </c>
      <c r="D234" s="11" t="s">
        <v>10</v>
      </c>
      <c r="E234" s="11" t="s">
        <v>11</v>
      </c>
      <c r="F234" s="11" t="s">
        <v>269</v>
      </c>
      <c r="G234" s="11" t="s">
        <v>270</v>
      </c>
      <c r="H234" s="12"/>
      <c r="I234" s="2"/>
      <c r="J234" s="2"/>
      <c r="K234" s="2"/>
      <c r="L234" s="2"/>
      <c r="M234" s="7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3.5" customHeight="1" x14ac:dyDescent="0.25">
      <c r="A235" s="9">
        <v>120</v>
      </c>
      <c r="B235" s="10" t="s">
        <v>300</v>
      </c>
      <c r="C235" s="11">
        <v>8</v>
      </c>
      <c r="D235" s="11" t="s">
        <v>10</v>
      </c>
      <c r="E235" s="11" t="s">
        <v>11</v>
      </c>
      <c r="F235" s="11" t="s">
        <v>269</v>
      </c>
      <c r="G235" s="11" t="s">
        <v>270</v>
      </c>
      <c r="H235" s="12"/>
      <c r="I235" s="2"/>
      <c r="J235" s="2"/>
      <c r="K235" s="2"/>
      <c r="L235" s="2"/>
      <c r="M235" s="7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3.5" customHeight="1" x14ac:dyDescent="0.25">
      <c r="A236" s="9">
        <v>121</v>
      </c>
      <c r="B236" s="10" t="s">
        <v>301</v>
      </c>
      <c r="C236" s="11">
        <v>8</v>
      </c>
      <c r="D236" s="11" t="s">
        <v>10</v>
      </c>
      <c r="E236" s="11" t="s">
        <v>11</v>
      </c>
      <c r="F236" s="11" t="s">
        <v>269</v>
      </c>
      <c r="G236" s="11" t="s">
        <v>270</v>
      </c>
      <c r="H236" s="12"/>
      <c r="I236" s="2"/>
      <c r="J236" s="2"/>
      <c r="K236" s="2"/>
      <c r="L236" s="2"/>
      <c r="M236" s="7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3.5" customHeight="1" x14ac:dyDescent="0.25">
      <c r="A237" s="9">
        <v>122</v>
      </c>
      <c r="B237" s="10" t="s">
        <v>302</v>
      </c>
      <c r="C237" s="11">
        <v>8</v>
      </c>
      <c r="D237" s="11" t="s">
        <v>10</v>
      </c>
      <c r="E237" s="11" t="s">
        <v>11</v>
      </c>
      <c r="F237" s="11" t="s">
        <v>269</v>
      </c>
      <c r="G237" s="11" t="s">
        <v>270</v>
      </c>
      <c r="H237" s="12"/>
      <c r="I237" s="2"/>
      <c r="J237" s="2"/>
      <c r="K237" s="2"/>
      <c r="L237" s="2"/>
      <c r="M237" s="7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3.5" customHeight="1" x14ac:dyDescent="0.25">
      <c r="A238" s="9">
        <v>123</v>
      </c>
      <c r="B238" s="10" t="s">
        <v>303</v>
      </c>
      <c r="C238" s="11">
        <v>8</v>
      </c>
      <c r="D238" s="11" t="s">
        <v>10</v>
      </c>
      <c r="E238" s="11" t="s">
        <v>11</v>
      </c>
      <c r="F238" s="11" t="s">
        <v>269</v>
      </c>
      <c r="G238" s="11" t="s">
        <v>270</v>
      </c>
      <c r="H238" s="12"/>
      <c r="I238" s="2"/>
      <c r="J238" s="2"/>
      <c r="K238" s="2"/>
      <c r="L238" s="2"/>
      <c r="M238" s="7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3.5" customHeight="1" x14ac:dyDescent="0.25">
      <c r="A239" s="9">
        <v>124</v>
      </c>
      <c r="B239" s="10" t="s">
        <v>304</v>
      </c>
      <c r="C239" s="11">
        <v>8</v>
      </c>
      <c r="D239" s="11" t="s">
        <v>10</v>
      </c>
      <c r="E239" s="11" t="s">
        <v>11</v>
      </c>
      <c r="F239" s="11" t="s">
        <v>269</v>
      </c>
      <c r="G239" s="11" t="s">
        <v>270</v>
      </c>
      <c r="H239" s="12"/>
      <c r="I239" s="2"/>
      <c r="J239" s="2"/>
      <c r="K239" s="2"/>
      <c r="L239" s="2"/>
      <c r="M239" s="7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3.5" customHeight="1" x14ac:dyDescent="0.25">
      <c r="A240" s="9">
        <v>125</v>
      </c>
      <c r="B240" s="10" t="s">
        <v>305</v>
      </c>
      <c r="C240" s="11">
        <v>8</v>
      </c>
      <c r="D240" s="11" t="s">
        <v>10</v>
      </c>
      <c r="E240" s="11" t="s">
        <v>11</v>
      </c>
      <c r="F240" s="11" t="s">
        <v>269</v>
      </c>
      <c r="G240" s="11" t="s">
        <v>270</v>
      </c>
      <c r="H240" s="12"/>
      <c r="I240" s="2"/>
      <c r="J240" s="2"/>
      <c r="K240" s="2"/>
      <c r="L240" s="2"/>
      <c r="M240" s="7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3.5" customHeight="1" x14ac:dyDescent="0.25">
      <c r="A241" s="9">
        <v>126</v>
      </c>
      <c r="B241" s="10" t="s">
        <v>306</v>
      </c>
      <c r="C241" s="11">
        <v>8</v>
      </c>
      <c r="D241" s="11" t="s">
        <v>10</v>
      </c>
      <c r="E241" s="11" t="s">
        <v>11</v>
      </c>
      <c r="F241" s="11" t="s">
        <v>269</v>
      </c>
      <c r="G241" s="11" t="s">
        <v>270</v>
      </c>
      <c r="H241" s="12"/>
      <c r="I241" s="2"/>
      <c r="J241" s="2"/>
      <c r="K241" s="2"/>
      <c r="L241" s="2"/>
      <c r="M241" s="7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3.5" customHeight="1" x14ac:dyDescent="0.25">
      <c r="A242" s="9">
        <v>127</v>
      </c>
      <c r="B242" s="10" t="s">
        <v>307</v>
      </c>
      <c r="C242" s="11">
        <v>8</v>
      </c>
      <c r="D242" s="11" t="s">
        <v>10</v>
      </c>
      <c r="E242" s="11" t="s">
        <v>11</v>
      </c>
      <c r="F242" s="11" t="s">
        <v>269</v>
      </c>
      <c r="G242" s="11" t="s">
        <v>270</v>
      </c>
      <c r="H242" s="12"/>
      <c r="I242" s="2"/>
      <c r="J242" s="2"/>
      <c r="K242" s="2"/>
      <c r="L242" s="2"/>
      <c r="M242" s="7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3.5" customHeight="1" x14ac:dyDescent="0.25">
      <c r="A243" s="9">
        <v>128</v>
      </c>
      <c r="B243" s="10" t="s">
        <v>308</v>
      </c>
      <c r="C243" s="11">
        <v>8</v>
      </c>
      <c r="D243" s="11" t="s">
        <v>10</v>
      </c>
      <c r="E243" s="11" t="s">
        <v>11</v>
      </c>
      <c r="F243" s="11" t="s">
        <v>269</v>
      </c>
      <c r="G243" s="11" t="s">
        <v>270</v>
      </c>
      <c r="H243" s="12"/>
      <c r="I243" s="2"/>
      <c r="J243" s="2"/>
      <c r="K243" s="2"/>
      <c r="L243" s="2"/>
      <c r="M243" s="7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3.5" customHeight="1" x14ac:dyDescent="0.25">
      <c r="A244" s="9">
        <v>129</v>
      </c>
      <c r="B244" s="10" t="s">
        <v>309</v>
      </c>
      <c r="C244" s="11">
        <v>8</v>
      </c>
      <c r="D244" s="11" t="s">
        <v>10</v>
      </c>
      <c r="E244" s="11" t="s">
        <v>11</v>
      </c>
      <c r="F244" s="11" t="s">
        <v>269</v>
      </c>
      <c r="G244" s="11" t="s">
        <v>270</v>
      </c>
      <c r="H244" s="12"/>
      <c r="I244" s="2"/>
      <c r="J244" s="2"/>
      <c r="K244" s="2"/>
      <c r="L244" s="2"/>
      <c r="M244" s="7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3.5" customHeight="1" x14ac:dyDescent="0.25">
      <c r="A245" s="9">
        <v>130</v>
      </c>
      <c r="B245" s="10" t="s">
        <v>310</v>
      </c>
      <c r="C245" s="11">
        <v>8</v>
      </c>
      <c r="D245" s="11" t="s">
        <v>10</v>
      </c>
      <c r="E245" s="11" t="s">
        <v>46</v>
      </c>
      <c r="F245" s="11" t="s">
        <v>269</v>
      </c>
      <c r="G245" s="11" t="s">
        <v>288</v>
      </c>
      <c r="H245" s="12"/>
      <c r="I245" s="2"/>
      <c r="J245" s="2"/>
      <c r="K245" s="2"/>
      <c r="L245" s="2"/>
      <c r="M245" s="7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3.5" customHeight="1" x14ac:dyDescent="0.25">
      <c r="A246" s="9">
        <v>131</v>
      </c>
      <c r="B246" s="10" t="s">
        <v>311</v>
      </c>
      <c r="C246" s="11">
        <v>8</v>
      </c>
      <c r="D246" s="11" t="s">
        <v>10</v>
      </c>
      <c r="E246" s="11" t="s">
        <v>46</v>
      </c>
      <c r="F246" s="11" t="s">
        <v>269</v>
      </c>
      <c r="G246" s="11" t="s">
        <v>288</v>
      </c>
      <c r="H246" s="12"/>
      <c r="I246" s="2"/>
      <c r="J246" s="2"/>
      <c r="K246" s="2"/>
      <c r="L246" s="2"/>
      <c r="M246" s="7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3.5" customHeight="1" x14ac:dyDescent="0.25">
      <c r="A247" s="9">
        <v>132</v>
      </c>
      <c r="B247" s="10" t="s">
        <v>312</v>
      </c>
      <c r="C247" s="11">
        <v>8</v>
      </c>
      <c r="D247" s="11" t="s">
        <v>10</v>
      </c>
      <c r="E247" s="11" t="s">
        <v>46</v>
      </c>
      <c r="F247" s="11" t="s">
        <v>269</v>
      </c>
      <c r="G247" s="11" t="s">
        <v>288</v>
      </c>
      <c r="H247" s="12"/>
      <c r="I247" s="2"/>
      <c r="J247" s="2"/>
      <c r="K247" s="2"/>
      <c r="L247" s="2"/>
      <c r="M247" s="7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3.5" customHeight="1" x14ac:dyDescent="0.25">
      <c r="A248" s="9">
        <v>133</v>
      </c>
      <c r="B248" s="10" t="s">
        <v>313</v>
      </c>
      <c r="C248" s="11">
        <v>8</v>
      </c>
      <c r="D248" s="11" t="s">
        <v>10</v>
      </c>
      <c r="E248" s="11" t="s">
        <v>46</v>
      </c>
      <c r="F248" s="11" t="s">
        <v>269</v>
      </c>
      <c r="G248" s="11" t="s">
        <v>288</v>
      </c>
      <c r="H248" s="12"/>
      <c r="I248" s="2"/>
      <c r="J248" s="2"/>
      <c r="K248" s="2"/>
      <c r="L248" s="2"/>
      <c r="M248" s="7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3.5" customHeight="1" x14ac:dyDescent="0.25">
      <c r="A249" s="9">
        <v>168</v>
      </c>
      <c r="B249" s="10" t="s">
        <v>314</v>
      </c>
      <c r="C249" s="11">
        <v>8</v>
      </c>
      <c r="D249" s="11" t="s">
        <v>67</v>
      </c>
      <c r="E249" s="11" t="s">
        <v>11</v>
      </c>
      <c r="F249" s="11" t="s">
        <v>269</v>
      </c>
      <c r="G249" s="11" t="s">
        <v>270</v>
      </c>
      <c r="H249" s="12"/>
      <c r="I249" s="2"/>
      <c r="J249" s="2"/>
      <c r="K249" s="2"/>
      <c r="L249" s="2"/>
      <c r="M249" s="7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3.5" customHeight="1" x14ac:dyDescent="0.25">
      <c r="A250" s="9">
        <v>169</v>
      </c>
      <c r="B250" s="10" t="s">
        <v>315</v>
      </c>
      <c r="C250" s="11">
        <v>7</v>
      </c>
      <c r="D250" s="11" t="s">
        <v>67</v>
      </c>
      <c r="E250" s="11" t="s">
        <v>46</v>
      </c>
      <c r="F250" s="11" t="s">
        <v>269</v>
      </c>
      <c r="G250" s="11" t="s">
        <v>288</v>
      </c>
      <c r="H250" s="12"/>
      <c r="I250" s="2"/>
      <c r="J250" s="2"/>
      <c r="K250" s="2"/>
      <c r="L250" s="2"/>
      <c r="M250" s="7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3.5" customHeight="1" x14ac:dyDescent="0.25">
      <c r="A251" s="9">
        <v>170</v>
      </c>
      <c r="B251" s="10" t="s">
        <v>316</v>
      </c>
      <c r="C251" s="44">
        <v>8</v>
      </c>
      <c r="D251" s="11" t="s">
        <v>67</v>
      </c>
      <c r="E251" s="11" t="s">
        <v>46</v>
      </c>
      <c r="F251" s="11" t="s">
        <v>269</v>
      </c>
      <c r="G251" s="11" t="s">
        <v>288</v>
      </c>
      <c r="H251" s="12"/>
      <c r="I251" s="2"/>
      <c r="J251" s="2"/>
      <c r="K251" s="2"/>
      <c r="L251" s="2"/>
      <c r="M251" s="7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3.5" customHeight="1" x14ac:dyDescent="0.25">
      <c r="A252" s="9">
        <v>221</v>
      </c>
      <c r="B252" s="10" t="s">
        <v>317</v>
      </c>
      <c r="C252" s="11">
        <v>7</v>
      </c>
      <c r="D252" s="11" t="s">
        <v>64</v>
      </c>
      <c r="E252" s="11" t="s">
        <v>46</v>
      </c>
      <c r="F252" s="11" t="s">
        <v>269</v>
      </c>
      <c r="G252" s="11" t="s">
        <v>288</v>
      </c>
      <c r="H252" s="12"/>
      <c r="I252" s="2"/>
      <c r="J252" s="2"/>
      <c r="K252" s="2"/>
      <c r="L252" s="2"/>
      <c r="M252" s="7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3.5" customHeight="1" x14ac:dyDescent="0.25">
      <c r="A253" s="9">
        <v>222</v>
      </c>
      <c r="B253" s="10" t="s">
        <v>318</v>
      </c>
      <c r="C253" s="11">
        <v>7</v>
      </c>
      <c r="D253" s="11" t="s">
        <v>64</v>
      </c>
      <c r="E253" s="11" t="s">
        <v>46</v>
      </c>
      <c r="F253" s="11" t="s">
        <v>269</v>
      </c>
      <c r="G253" s="11" t="s">
        <v>288</v>
      </c>
      <c r="H253" s="12"/>
      <c r="I253" s="2"/>
      <c r="J253" s="2"/>
      <c r="K253" s="2"/>
      <c r="L253" s="2"/>
      <c r="M253" s="7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3.5" customHeight="1" x14ac:dyDescent="0.25">
      <c r="A254" s="9">
        <v>223</v>
      </c>
      <c r="B254" s="10" t="s">
        <v>319</v>
      </c>
      <c r="C254" s="11">
        <v>7</v>
      </c>
      <c r="D254" s="11" t="s">
        <v>64</v>
      </c>
      <c r="E254" s="11" t="s">
        <v>46</v>
      </c>
      <c r="F254" s="11" t="s">
        <v>269</v>
      </c>
      <c r="G254" s="11" t="s">
        <v>288</v>
      </c>
      <c r="H254" s="7"/>
      <c r="I254" s="12"/>
      <c r="J254" s="2"/>
      <c r="K254" s="2"/>
      <c r="L254" s="2"/>
      <c r="M254" s="7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3.5" customHeight="1" x14ac:dyDescent="0.25">
      <c r="A255" s="9">
        <v>224</v>
      </c>
      <c r="B255" s="10" t="s">
        <v>320</v>
      </c>
      <c r="C255" s="11">
        <v>8</v>
      </c>
      <c r="D255" s="11" t="s">
        <v>64</v>
      </c>
      <c r="E255" s="11" t="s">
        <v>46</v>
      </c>
      <c r="F255" s="11" t="s">
        <v>269</v>
      </c>
      <c r="G255" s="11" t="s">
        <v>288</v>
      </c>
      <c r="H255" s="12"/>
      <c r="I255" s="2"/>
      <c r="J255" s="2"/>
      <c r="K255" s="2"/>
      <c r="L255" s="2"/>
      <c r="M255" s="7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3.5" customHeight="1" x14ac:dyDescent="0.25">
      <c r="A256" s="9">
        <v>225</v>
      </c>
      <c r="B256" s="10" t="s">
        <v>321</v>
      </c>
      <c r="C256" s="11">
        <v>8</v>
      </c>
      <c r="D256" s="11" t="s">
        <v>64</v>
      </c>
      <c r="E256" s="11" t="s">
        <v>46</v>
      </c>
      <c r="F256" s="11" t="s">
        <v>269</v>
      </c>
      <c r="G256" s="11" t="s">
        <v>288</v>
      </c>
      <c r="H256" s="12"/>
      <c r="I256" s="2"/>
      <c r="J256" s="2"/>
      <c r="K256" s="2"/>
      <c r="L256" s="2"/>
      <c r="M256" s="7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3.5" customHeight="1" x14ac:dyDescent="0.25">
      <c r="A257" s="9">
        <v>226</v>
      </c>
      <c r="B257" s="10" t="s">
        <v>322</v>
      </c>
      <c r="C257" s="11">
        <v>8</v>
      </c>
      <c r="D257" s="11" t="s">
        <v>64</v>
      </c>
      <c r="E257" s="11" t="s">
        <v>11</v>
      </c>
      <c r="F257" s="11" t="s">
        <v>269</v>
      </c>
      <c r="G257" s="11" t="s">
        <v>270</v>
      </c>
      <c r="H257" s="12"/>
      <c r="I257" s="2"/>
      <c r="J257" s="2"/>
      <c r="K257" s="2"/>
      <c r="L257" s="2"/>
      <c r="M257" s="7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3.5" customHeight="1" x14ac:dyDescent="0.25">
      <c r="A258" s="9">
        <v>274</v>
      </c>
      <c r="B258" s="10" t="s">
        <v>323</v>
      </c>
      <c r="C258" s="11">
        <v>8</v>
      </c>
      <c r="D258" s="11" t="s">
        <v>15</v>
      </c>
      <c r="E258" s="11" t="s">
        <v>46</v>
      </c>
      <c r="F258" s="11" t="s">
        <v>269</v>
      </c>
      <c r="G258" s="11" t="s">
        <v>288</v>
      </c>
      <c r="H258" s="12"/>
      <c r="I258" s="2"/>
      <c r="J258" s="2"/>
      <c r="K258" s="2"/>
      <c r="L258" s="2"/>
      <c r="M258" s="7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3.5" customHeight="1" x14ac:dyDescent="0.25">
      <c r="A259" s="9">
        <v>275</v>
      </c>
      <c r="B259" s="10" t="s">
        <v>324</v>
      </c>
      <c r="C259" s="11">
        <v>8</v>
      </c>
      <c r="D259" s="11" t="s">
        <v>15</v>
      </c>
      <c r="E259" s="11" t="s">
        <v>46</v>
      </c>
      <c r="F259" s="11" t="s">
        <v>269</v>
      </c>
      <c r="G259" s="11" t="s">
        <v>288</v>
      </c>
      <c r="H259" s="12"/>
      <c r="I259" s="2"/>
      <c r="J259" s="2"/>
      <c r="K259" s="2"/>
      <c r="L259" s="2"/>
      <c r="M259" s="7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3.5" customHeight="1" x14ac:dyDescent="0.25">
      <c r="A260" s="9">
        <v>276</v>
      </c>
      <c r="B260" s="10" t="s">
        <v>325</v>
      </c>
      <c r="C260" s="11">
        <v>8</v>
      </c>
      <c r="D260" s="11" t="s">
        <v>15</v>
      </c>
      <c r="E260" s="11" t="s">
        <v>46</v>
      </c>
      <c r="F260" s="11" t="s">
        <v>269</v>
      </c>
      <c r="G260" s="11" t="s">
        <v>288</v>
      </c>
      <c r="H260" s="12"/>
      <c r="I260" s="2"/>
      <c r="J260" s="2"/>
      <c r="K260" s="2"/>
      <c r="L260" s="2"/>
      <c r="M260" s="7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3.5" customHeight="1" x14ac:dyDescent="0.25">
      <c r="A261" s="9">
        <v>277</v>
      </c>
      <c r="B261" s="10" t="s">
        <v>326</v>
      </c>
      <c r="C261" s="11">
        <v>8</v>
      </c>
      <c r="D261" s="11" t="s">
        <v>15</v>
      </c>
      <c r="E261" s="11" t="s">
        <v>46</v>
      </c>
      <c r="F261" s="11" t="s">
        <v>269</v>
      </c>
      <c r="G261" s="11" t="s">
        <v>288</v>
      </c>
      <c r="H261" s="12"/>
      <c r="I261" s="2"/>
      <c r="J261" s="2"/>
      <c r="K261" s="2"/>
      <c r="L261" s="2"/>
      <c r="M261" s="7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3.5" customHeight="1" x14ac:dyDescent="0.25">
      <c r="A262" s="9">
        <v>278</v>
      </c>
      <c r="B262" s="10" t="s">
        <v>327</v>
      </c>
      <c r="C262" s="11">
        <v>7</v>
      </c>
      <c r="D262" s="11" t="s">
        <v>15</v>
      </c>
      <c r="E262" s="11" t="s">
        <v>46</v>
      </c>
      <c r="F262" s="11" t="s">
        <v>269</v>
      </c>
      <c r="G262" s="11" t="s">
        <v>288</v>
      </c>
      <c r="H262" s="12"/>
      <c r="I262" s="2"/>
      <c r="J262" s="2"/>
      <c r="K262" s="2"/>
      <c r="L262" s="2"/>
      <c r="M262" s="7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3.5" customHeight="1" x14ac:dyDescent="0.25">
      <c r="A263" s="9">
        <v>279</v>
      </c>
      <c r="B263" s="10" t="s">
        <v>328</v>
      </c>
      <c r="C263" s="11">
        <v>7</v>
      </c>
      <c r="D263" s="11" t="s">
        <v>15</v>
      </c>
      <c r="E263" s="11" t="s">
        <v>46</v>
      </c>
      <c r="F263" s="11" t="s">
        <v>269</v>
      </c>
      <c r="G263" s="11" t="s">
        <v>288</v>
      </c>
      <c r="H263" s="12"/>
      <c r="I263" s="2"/>
      <c r="J263" s="2"/>
      <c r="K263" s="2"/>
      <c r="L263" s="2"/>
      <c r="M263" s="7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3.5" customHeight="1" x14ac:dyDescent="0.25">
      <c r="A264" s="9">
        <v>280</v>
      </c>
      <c r="B264" s="10" t="s">
        <v>329</v>
      </c>
      <c r="C264" s="11">
        <v>7</v>
      </c>
      <c r="D264" s="11" t="s">
        <v>15</v>
      </c>
      <c r="E264" s="11" t="s">
        <v>46</v>
      </c>
      <c r="F264" s="11" t="s">
        <v>269</v>
      </c>
      <c r="G264" s="11" t="s">
        <v>288</v>
      </c>
      <c r="H264" s="12"/>
      <c r="I264" s="2"/>
      <c r="J264" s="2"/>
      <c r="K264" s="2"/>
      <c r="L264" s="2"/>
      <c r="M264" s="7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3.5" customHeight="1" x14ac:dyDescent="0.25">
      <c r="A265" s="9">
        <v>281</v>
      </c>
      <c r="B265" s="10" t="s">
        <v>330</v>
      </c>
      <c r="C265" s="11">
        <v>8</v>
      </c>
      <c r="D265" s="11" t="s">
        <v>15</v>
      </c>
      <c r="E265" s="11" t="s">
        <v>11</v>
      </c>
      <c r="F265" s="11" t="s">
        <v>269</v>
      </c>
      <c r="G265" s="11" t="s">
        <v>270</v>
      </c>
      <c r="H265" s="12"/>
      <c r="I265" s="2"/>
      <c r="J265" s="2"/>
      <c r="K265" s="2"/>
      <c r="L265" s="2"/>
      <c r="M265" s="7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3.5" customHeight="1" x14ac:dyDescent="0.25">
      <c r="A266" s="9">
        <v>282</v>
      </c>
      <c r="B266" s="10" t="s">
        <v>331</v>
      </c>
      <c r="C266" s="11">
        <v>8</v>
      </c>
      <c r="D266" s="11" t="s">
        <v>15</v>
      </c>
      <c r="E266" s="11" t="s">
        <v>11</v>
      </c>
      <c r="F266" s="11" t="s">
        <v>269</v>
      </c>
      <c r="G266" s="11" t="s">
        <v>270</v>
      </c>
      <c r="H266" s="12"/>
      <c r="I266" s="2"/>
      <c r="J266" s="2"/>
      <c r="K266" s="2"/>
      <c r="L266" s="2"/>
      <c r="M266" s="7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3.5" customHeight="1" x14ac:dyDescent="0.25">
      <c r="A267" s="9">
        <v>283</v>
      </c>
      <c r="B267" s="10" t="s">
        <v>332</v>
      </c>
      <c r="C267" s="11">
        <v>8</v>
      </c>
      <c r="D267" s="11" t="s">
        <v>15</v>
      </c>
      <c r="E267" s="11" t="s">
        <v>11</v>
      </c>
      <c r="F267" s="11" t="s">
        <v>269</v>
      </c>
      <c r="G267" s="11" t="s">
        <v>270</v>
      </c>
      <c r="H267" s="12"/>
      <c r="I267" s="2"/>
      <c r="J267" s="2"/>
      <c r="K267" s="2"/>
      <c r="L267" s="2"/>
      <c r="M267" s="7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3.5" customHeight="1" x14ac:dyDescent="0.25">
      <c r="A268" s="9">
        <v>284</v>
      </c>
      <c r="B268" s="10" t="s">
        <v>333</v>
      </c>
      <c r="C268" s="11">
        <v>8</v>
      </c>
      <c r="D268" s="11" t="s">
        <v>15</v>
      </c>
      <c r="E268" s="11" t="s">
        <v>11</v>
      </c>
      <c r="F268" s="11" t="s">
        <v>269</v>
      </c>
      <c r="G268" s="11" t="s">
        <v>270</v>
      </c>
      <c r="H268" s="12"/>
      <c r="I268" s="2"/>
      <c r="J268" s="2"/>
      <c r="K268" s="2"/>
      <c r="L268" s="2"/>
      <c r="M268" s="7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3.5" customHeight="1" x14ac:dyDescent="0.25">
      <c r="A269" s="9">
        <v>285</v>
      </c>
      <c r="B269" s="10" t="s">
        <v>334</v>
      </c>
      <c r="C269" s="11">
        <v>8</v>
      </c>
      <c r="D269" s="11" t="s">
        <v>15</v>
      </c>
      <c r="E269" s="11" t="s">
        <v>11</v>
      </c>
      <c r="F269" s="11" t="s">
        <v>269</v>
      </c>
      <c r="G269" s="11" t="s">
        <v>270</v>
      </c>
      <c r="H269" s="12"/>
      <c r="I269" s="2"/>
      <c r="J269" s="2"/>
      <c r="K269" s="2"/>
      <c r="L269" s="2"/>
      <c r="M269" s="7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3.5" customHeight="1" x14ac:dyDescent="0.25">
      <c r="A270" s="9">
        <v>286</v>
      </c>
      <c r="B270" s="10" t="s">
        <v>335</v>
      </c>
      <c r="C270" s="11">
        <v>8</v>
      </c>
      <c r="D270" s="11" t="s">
        <v>15</v>
      </c>
      <c r="E270" s="11" t="s">
        <v>11</v>
      </c>
      <c r="F270" s="11" t="s">
        <v>269</v>
      </c>
      <c r="G270" s="11" t="s">
        <v>270</v>
      </c>
      <c r="H270" s="12"/>
      <c r="I270" s="2"/>
      <c r="J270" s="2"/>
      <c r="K270" s="2"/>
      <c r="L270" s="2"/>
      <c r="M270" s="7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3.5" customHeight="1" x14ac:dyDescent="0.25">
      <c r="A271" s="9">
        <v>287</v>
      </c>
      <c r="B271" s="10" t="s">
        <v>336</v>
      </c>
      <c r="C271" s="11">
        <v>8</v>
      </c>
      <c r="D271" s="11" t="s">
        <v>15</v>
      </c>
      <c r="E271" s="11" t="s">
        <v>11</v>
      </c>
      <c r="F271" s="11" t="s">
        <v>269</v>
      </c>
      <c r="G271" s="11" t="s">
        <v>270</v>
      </c>
      <c r="H271" s="12"/>
      <c r="I271" s="2"/>
      <c r="J271" s="2"/>
      <c r="K271" s="2"/>
      <c r="L271" s="2"/>
      <c r="M271" s="7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3.5" customHeight="1" x14ac:dyDescent="0.25">
      <c r="A272" s="9">
        <v>288</v>
      </c>
      <c r="B272" s="10" t="s">
        <v>337</v>
      </c>
      <c r="C272" s="11">
        <v>8</v>
      </c>
      <c r="D272" s="11" t="s">
        <v>15</v>
      </c>
      <c r="E272" s="11" t="s">
        <v>11</v>
      </c>
      <c r="F272" s="11" t="s">
        <v>269</v>
      </c>
      <c r="G272" s="11" t="s">
        <v>270</v>
      </c>
      <c r="H272" s="12"/>
      <c r="I272" s="2"/>
      <c r="J272" s="2"/>
      <c r="K272" s="2"/>
      <c r="L272" s="2"/>
      <c r="M272" s="7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3.5" customHeight="1" x14ac:dyDescent="0.25">
      <c r="A273" s="9">
        <v>289</v>
      </c>
      <c r="B273" s="10" t="s">
        <v>338</v>
      </c>
      <c r="C273" s="11">
        <v>8</v>
      </c>
      <c r="D273" s="11" t="s">
        <v>15</v>
      </c>
      <c r="E273" s="11" t="s">
        <v>11</v>
      </c>
      <c r="F273" s="11" t="s">
        <v>269</v>
      </c>
      <c r="G273" s="11" t="s">
        <v>270</v>
      </c>
      <c r="H273" s="7"/>
      <c r="I273" s="12"/>
      <c r="J273" s="2"/>
      <c r="K273" s="2"/>
      <c r="L273" s="2"/>
      <c r="M273" s="7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3.5" customHeight="1" x14ac:dyDescent="0.25">
      <c r="A274" s="9">
        <v>290</v>
      </c>
      <c r="B274" s="10" t="s">
        <v>339</v>
      </c>
      <c r="C274" s="11">
        <v>7</v>
      </c>
      <c r="D274" s="11" t="s">
        <v>15</v>
      </c>
      <c r="E274" s="11" t="s">
        <v>11</v>
      </c>
      <c r="F274" s="11" t="s">
        <v>269</v>
      </c>
      <c r="G274" s="11" t="s">
        <v>270</v>
      </c>
      <c r="H274" s="7"/>
      <c r="I274" s="12"/>
      <c r="J274" s="2"/>
      <c r="K274" s="2"/>
      <c r="L274" s="2"/>
      <c r="M274" s="7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3.5" customHeight="1" x14ac:dyDescent="0.25">
      <c r="A275" s="9">
        <v>291</v>
      </c>
      <c r="B275" s="10" t="s">
        <v>340</v>
      </c>
      <c r="C275" s="11">
        <v>7</v>
      </c>
      <c r="D275" s="11" t="s">
        <v>15</v>
      </c>
      <c r="E275" s="11" t="s">
        <v>11</v>
      </c>
      <c r="F275" s="11" t="s">
        <v>269</v>
      </c>
      <c r="G275" s="11" t="s">
        <v>270</v>
      </c>
      <c r="H275" s="7"/>
      <c r="I275" s="12"/>
      <c r="J275" s="2"/>
      <c r="K275" s="2"/>
      <c r="L275" s="2"/>
      <c r="M275" s="7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3.5" customHeight="1" x14ac:dyDescent="0.25">
      <c r="A276" s="9">
        <v>292</v>
      </c>
      <c r="B276" s="10" t="s">
        <v>341</v>
      </c>
      <c r="C276" s="11">
        <v>8</v>
      </c>
      <c r="D276" s="11" t="s">
        <v>15</v>
      </c>
      <c r="E276" s="11" t="s">
        <v>46</v>
      </c>
      <c r="F276" s="11" t="s">
        <v>269</v>
      </c>
      <c r="G276" s="11" t="s">
        <v>288</v>
      </c>
      <c r="H276" s="7"/>
      <c r="I276" s="12"/>
      <c r="J276" s="2"/>
      <c r="K276" s="2"/>
      <c r="L276" s="2"/>
      <c r="M276" s="7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3.5" customHeight="1" x14ac:dyDescent="0.25">
      <c r="A277" s="9">
        <v>293</v>
      </c>
      <c r="B277" s="10" t="s">
        <v>342</v>
      </c>
      <c r="C277" s="11">
        <v>6</v>
      </c>
      <c r="D277" s="11" t="s">
        <v>15</v>
      </c>
      <c r="E277" s="11" t="s">
        <v>46</v>
      </c>
      <c r="F277" s="11" t="s">
        <v>269</v>
      </c>
      <c r="G277" s="11" t="s">
        <v>47</v>
      </c>
      <c r="H277" s="7"/>
      <c r="I277" s="12"/>
      <c r="J277" s="2"/>
      <c r="K277" s="2"/>
      <c r="L277" s="2"/>
      <c r="M277" s="7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3.5" customHeight="1" x14ac:dyDescent="0.25">
      <c r="A278" s="9">
        <v>294</v>
      </c>
      <c r="B278" s="10" t="s">
        <v>343</v>
      </c>
      <c r="C278" s="11">
        <v>7</v>
      </c>
      <c r="D278" s="11" t="s">
        <v>15</v>
      </c>
      <c r="E278" s="11" t="s">
        <v>11</v>
      </c>
      <c r="F278" s="11" t="s">
        <v>269</v>
      </c>
      <c r="G278" s="11" t="s">
        <v>270</v>
      </c>
      <c r="H278" s="7"/>
      <c r="I278" s="12"/>
      <c r="J278" s="2"/>
      <c r="K278" s="2"/>
      <c r="L278" s="2"/>
      <c r="M278" s="7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3.5" customHeight="1" x14ac:dyDescent="0.25">
      <c r="A279" s="9">
        <v>626</v>
      </c>
      <c r="B279" s="10" t="s">
        <v>344</v>
      </c>
      <c r="C279" s="11">
        <v>7</v>
      </c>
      <c r="D279" s="11" t="s">
        <v>23</v>
      </c>
      <c r="E279" s="11" t="s">
        <v>11</v>
      </c>
      <c r="F279" s="11" t="s">
        <v>269</v>
      </c>
      <c r="G279" s="11" t="s">
        <v>345</v>
      </c>
      <c r="H279" s="7"/>
      <c r="I279" s="12"/>
      <c r="J279" s="2"/>
      <c r="K279" s="2"/>
      <c r="L279" s="2"/>
      <c r="M279" s="7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3.5" customHeight="1" x14ac:dyDescent="0.25">
      <c r="A280" s="9">
        <v>627</v>
      </c>
      <c r="B280" s="10" t="s">
        <v>346</v>
      </c>
      <c r="C280" s="11">
        <v>7</v>
      </c>
      <c r="D280" s="11" t="s">
        <v>23</v>
      </c>
      <c r="E280" s="11" t="s">
        <v>11</v>
      </c>
      <c r="F280" s="11" t="s">
        <v>269</v>
      </c>
      <c r="G280" s="11" t="s">
        <v>345</v>
      </c>
      <c r="H280" s="7"/>
      <c r="I280" s="12"/>
      <c r="J280" s="2"/>
      <c r="K280" s="2"/>
      <c r="L280" s="2"/>
      <c r="M280" s="7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3.5" customHeight="1" x14ac:dyDescent="0.25">
      <c r="A281" s="9">
        <v>628</v>
      </c>
      <c r="B281" s="10" t="s">
        <v>347</v>
      </c>
      <c r="C281" s="11">
        <v>7</v>
      </c>
      <c r="D281" s="11" t="s">
        <v>23</v>
      </c>
      <c r="E281" s="11" t="s">
        <v>11</v>
      </c>
      <c r="F281" s="11" t="s">
        <v>269</v>
      </c>
      <c r="G281" s="11" t="s">
        <v>345</v>
      </c>
      <c r="H281" s="12"/>
      <c r="I281" s="2"/>
      <c r="J281" s="2"/>
      <c r="K281" s="2"/>
      <c r="L281" s="2"/>
      <c r="M281" s="7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3.5" customHeight="1" x14ac:dyDescent="0.25">
      <c r="A282" s="9">
        <v>629</v>
      </c>
      <c r="B282" s="10" t="s">
        <v>348</v>
      </c>
      <c r="C282" s="11">
        <v>7</v>
      </c>
      <c r="D282" s="11" t="s">
        <v>23</v>
      </c>
      <c r="E282" s="11" t="s">
        <v>11</v>
      </c>
      <c r="F282" s="11" t="s">
        <v>269</v>
      </c>
      <c r="G282" s="11" t="s">
        <v>345</v>
      </c>
      <c r="H282" s="12"/>
      <c r="I282" s="2"/>
      <c r="J282" s="2"/>
      <c r="K282" s="2"/>
      <c r="L282" s="2"/>
      <c r="M282" s="7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3.5" customHeight="1" x14ac:dyDescent="0.25">
      <c r="A283" s="9">
        <v>630</v>
      </c>
      <c r="B283" s="10" t="s">
        <v>349</v>
      </c>
      <c r="C283" s="11">
        <v>7</v>
      </c>
      <c r="D283" s="11" t="s">
        <v>23</v>
      </c>
      <c r="E283" s="11" t="s">
        <v>11</v>
      </c>
      <c r="F283" s="11" t="s">
        <v>269</v>
      </c>
      <c r="G283" s="11" t="s">
        <v>345</v>
      </c>
      <c r="H283" s="12"/>
      <c r="I283" s="2"/>
      <c r="J283" s="2"/>
      <c r="K283" s="2"/>
      <c r="L283" s="2"/>
      <c r="M283" s="7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3.5" customHeight="1" x14ac:dyDescent="0.25">
      <c r="A284" s="9">
        <v>631</v>
      </c>
      <c r="B284" s="10" t="s">
        <v>350</v>
      </c>
      <c r="C284" s="11">
        <v>7</v>
      </c>
      <c r="D284" s="11" t="s">
        <v>23</v>
      </c>
      <c r="E284" s="11" t="s">
        <v>11</v>
      </c>
      <c r="F284" s="11" t="s">
        <v>269</v>
      </c>
      <c r="G284" s="11" t="s">
        <v>345</v>
      </c>
      <c r="H284" s="12"/>
      <c r="I284" s="2"/>
      <c r="J284" s="2"/>
      <c r="K284" s="2"/>
      <c r="L284" s="2"/>
      <c r="M284" s="7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3.5" customHeight="1" x14ac:dyDescent="0.25">
      <c r="A285" s="9">
        <v>632</v>
      </c>
      <c r="B285" s="10" t="s">
        <v>351</v>
      </c>
      <c r="C285" s="11">
        <v>7</v>
      </c>
      <c r="D285" s="11" t="s">
        <v>23</v>
      </c>
      <c r="E285" s="11" t="s">
        <v>11</v>
      </c>
      <c r="F285" s="11" t="s">
        <v>269</v>
      </c>
      <c r="G285" s="11" t="s">
        <v>345</v>
      </c>
      <c r="H285" s="12"/>
      <c r="I285" s="2"/>
      <c r="J285" s="2"/>
      <c r="K285" s="2"/>
      <c r="L285" s="2"/>
      <c r="M285" s="7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3.5" customHeight="1" x14ac:dyDescent="0.25">
      <c r="A286" s="9">
        <v>633</v>
      </c>
      <c r="B286" s="10" t="s">
        <v>352</v>
      </c>
      <c r="C286" s="11">
        <v>7</v>
      </c>
      <c r="D286" s="11" t="s">
        <v>23</v>
      </c>
      <c r="E286" s="11" t="s">
        <v>11</v>
      </c>
      <c r="F286" s="11" t="s">
        <v>269</v>
      </c>
      <c r="G286" s="11" t="s">
        <v>345</v>
      </c>
      <c r="H286" s="12"/>
      <c r="I286" s="2"/>
      <c r="J286" s="2"/>
      <c r="K286" s="2"/>
      <c r="L286" s="2"/>
      <c r="M286" s="7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3.5" customHeight="1" x14ac:dyDescent="0.25">
      <c r="A287" s="9">
        <v>634</v>
      </c>
      <c r="B287" s="10" t="s">
        <v>353</v>
      </c>
      <c r="C287" s="11">
        <v>7</v>
      </c>
      <c r="D287" s="11" t="s">
        <v>23</v>
      </c>
      <c r="E287" s="11" t="s">
        <v>11</v>
      </c>
      <c r="F287" s="11" t="s">
        <v>269</v>
      </c>
      <c r="G287" s="11" t="s">
        <v>345</v>
      </c>
      <c r="H287" s="12"/>
      <c r="I287" s="2"/>
      <c r="J287" s="2"/>
      <c r="K287" s="2"/>
      <c r="L287" s="2"/>
      <c r="M287" s="7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3.5" customHeight="1" x14ac:dyDescent="0.25">
      <c r="A288" s="9">
        <v>635</v>
      </c>
      <c r="B288" s="10" t="s">
        <v>354</v>
      </c>
      <c r="C288" s="11">
        <v>7</v>
      </c>
      <c r="D288" s="11" t="s">
        <v>23</v>
      </c>
      <c r="E288" s="11" t="s">
        <v>11</v>
      </c>
      <c r="F288" s="11" t="s">
        <v>269</v>
      </c>
      <c r="G288" s="11" t="s">
        <v>345</v>
      </c>
      <c r="H288" s="12"/>
      <c r="I288" s="2"/>
      <c r="J288" s="2"/>
      <c r="K288" s="2"/>
      <c r="L288" s="2"/>
      <c r="M288" s="7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3.5" customHeight="1" x14ac:dyDescent="0.25">
      <c r="A289" s="9">
        <v>636</v>
      </c>
      <c r="B289" s="10" t="s">
        <v>355</v>
      </c>
      <c r="C289" s="11">
        <v>7</v>
      </c>
      <c r="D289" s="11" t="s">
        <v>23</v>
      </c>
      <c r="E289" s="11" t="s">
        <v>11</v>
      </c>
      <c r="F289" s="11" t="s">
        <v>269</v>
      </c>
      <c r="G289" s="11" t="s">
        <v>345</v>
      </c>
      <c r="H289" s="12"/>
      <c r="I289" s="2"/>
      <c r="J289" s="2"/>
      <c r="K289" s="2"/>
      <c r="L289" s="2"/>
      <c r="M289" s="7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3.5" customHeight="1" x14ac:dyDescent="0.25">
      <c r="A290" s="9">
        <v>637</v>
      </c>
      <c r="B290" s="10" t="s">
        <v>356</v>
      </c>
      <c r="C290" s="11">
        <v>7</v>
      </c>
      <c r="D290" s="11" t="s">
        <v>23</v>
      </c>
      <c r="E290" s="11" t="s">
        <v>11</v>
      </c>
      <c r="F290" s="11" t="s">
        <v>269</v>
      </c>
      <c r="G290" s="11" t="s">
        <v>345</v>
      </c>
      <c r="H290" s="12"/>
      <c r="I290" s="2"/>
      <c r="J290" s="2"/>
      <c r="K290" s="2"/>
      <c r="L290" s="2"/>
      <c r="M290" s="7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3.5" customHeight="1" x14ac:dyDescent="0.25">
      <c r="A291" s="9">
        <v>638</v>
      </c>
      <c r="B291" s="10" t="s">
        <v>357</v>
      </c>
      <c r="C291" s="11">
        <v>7</v>
      </c>
      <c r="D291" s="11" t="s">
        <v>23</v>
      </c>
      <c r="E291" s="11" t="s">
        <v>11</v>
      </c>
      <c r="F291" s="11" t="s">
        <v>269</v>
      </c>
      <c r="G291" s="11" t="s">
        <v>345</v>
      </c>
      <c r="H291" s="7"/>
      <c r="I291" s="12"/>
      <c r="J291" s="2"/>
      <c r="K291" s="2"/>
      <c r="L291" s="2"/>
      <c r="M291" s="7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3.5" customHeight="1" x14ac:dyDescent="0.25">
      <c r="A292" s="9">
        <v>639</v>
      </c>
      <c r="B292" s="10" t="s">
        <v>358</v>
      </c>
      <c r="C292" s="11">
        <v>7</v>
      </c>
      <c r="D292" s="11" t="s">
        <v>23</v>
      </c>
      <c r="E292" s="11" t="s">
        <v>11</v>
      </c>
      <c r="F292" s="11" t="s">
        <v>269</v>
      </c>
      <c r="G292" s="11" t="s">
        <v>345</v>
      </c>
      <c r="H292" s="12"/>
      <c r="I292" s="2"/>
      <c r="J292" s="2"/>
      <c r="K292" s="2"/>
      <c r="L292" s="2"/>
      <c r="M292" s="7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3.5" customHeight="1" x14ac:dyDescent="0.25">
      <c r="A293" s="9">
        <v>640</v>
      </c>
      <c r="B293" s="10" t="s">
        <v>359</v>
      </c>
      <c r="C293" s="11">
        <v>7</v>
      </c>
      <c r="D293" s="11" t="s">
        <v>23</v>
      </c>
      <c r="E293" s="11" t="s">
        <v>11</v>
      </c>
      <c r="F293" s="11" t="s">
        <v>269</v>
      </c>
      <c r="G293" s="11" t="s">
        <v>345</v>
      </c>
      <c r="H293" s="12"/>
      <c r="I293" s="2"/>
      <c r="J293" s="2"/>
      <c r="K293" s="2"/>
      <c r="L293" s="2"/>
      <c r="M293" s="7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3.5" customHeight="1" x14ac:dyDescent="0.25">
      <c r="A294" s="9">
        <v>641</v>
      </c>
      <c r="B294" s="10" t="s">
        <v>360</v>
      </c>
      <c r="C294" s="11">
        <v>7</v>
      </c>
      <c r="D294" s="11" t="s">
        <v>23</v>
      </c>
      <c r="E294" s="11" t="s">
        <v>11</v>
      </c>
      <c r="F294" s="11" t="s">
        <v>269</v>
      </c>
      <c r="G294" s="11" t="s">
        <v>345</v>
      </c>
      <c r="H294" s="12"/>
      <c r="I294" s="2"/>
      <c r="J294" s="2"/>
      <c r="K294" s="2"/>
      <c r="L294" s="2"/>
      <c r="M294" s="7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3.5" customHeight="1" x14ac:dyDescent="0.25">
      <c r="A295" s="9">
        <v>642</v>
      </c>
      <c r="B295" s="10" t="s">
        <v>361</v>
      </c>
      <c r="C295" s="11">
        <v>8</v>
      </c>
      <c r="D295" s="11" t="s">
        <v>23</v>
      </c>
      <c r="E295" s="11" t="s">
        <v>11</v>
      </c>
      <c r="F295" s="11" t="s">
        <v>269</v>
      </c>
      <c r="G295" s="11" t="s">
        <v>345</v>
      </c>
      <c r="H295" s="12"/>
      <c r="I295" s="2"/>
      <c r="J295" s="2"/>
      <c r="K295" s="2"/>
      <c r="L295" s="2"/>
      <c r="M295" s="7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3.5" customHeight="1" x14ac:dyDescent="0.25">
      <c r="A296" s="9">
        <v>643</v>
      </c>
      <c r="B296" s="10" t="s">
        <v>362</v>
      </c>
      <c r="C296" s="11">
        <v>8</v>
      </c>
      <c r="D296" s="11" t="s">
        <v>23</v>
      </c>
      <c r="E296" s="11" t="s">
        <v>11</v>
      </c>
      <c r="F296" s="11" t="s">
        <v>269</v>
      </c>
      <c r="G296" s="11" t="s">
        <v>345</v>
      </c>
      <c r="H296" s="12"/>
      <c r="I296" s="2"/>
      <c r="J296" s="2"/>
      <c r="K296" s="2"/>
      <c r="L296" s="2"/>
      <c r="M296" s="7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3.5" customHeight="1" x14ac:dyDescent="0.25">
      <c r="A297" s="9">
        <v>644</v>
      </c>
      <c r="B297" s="10" t="s">
        <v>363</v>
      </c>
      <c r="C297" s="11">
        <v>8</v>
      </c>
      <c r="D297" s="11" t="s">
        <v>23</v>
      </c>
      <c r="E297" s="11" t="s">
        <v>11</v>
      </c>
      <c r="F297" s="11" t="s">
        <v>269</v>
      </c>
      <c r="G297" s="11" t="s">
        <v>345</v>
      </c>
      <c r="H297" s="12"/>
      <c r="I297" s="2"/>
      <c r="J297" s="2"/>
      <c r="K297" s="2"/>
      <c r="L297" s="2"/>
      <c r="M297" s="7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3.5" customHeight="1" x14ac:dyDescent="0.25">
      <c r="A298" s="9">
        <v>645</v>
      </c>
      <c r="B298" s="10" t="s">
        <v>364</v>
      </c>
      <c r="C298" s="11">
        <v>8</v>
      </c>
      <c r="D298" s="11" t="s">
        <v>23</v>
      </c>
      <c r="E298" s="11" t="s">
        <v>11</v>
      </c>
      <c r="F298" s="11" t="s">
        <v>269</v>
      </c>
      <c r="G298" s="11" t="s">
        <v>345</v>
      </c>
      <c r="H298" s="12"/>
      <c r="I298" s="2"/>
      <c r="J298" s="2"/>
      <c r="K298" s="2"/>
      <c r="L298" s="2"/>
      <c r="M298" s="7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3.5" customHeight="1" x14ac:dyDescent="0.25">
      <c r="A299" s="9">
        <v>646</v>
      </c>
      <c r="B299" s="10" t="s">
        <v>365</v>
      </c>
      <c r="C299" s="11">
        <v>8</v>
      </c>
      <c r="D299" s="11" t="s">
        <v>23</v>
      </c>
      <c r="E299" s="11" t="s">
        <v>11</v>
      </c>
      <c r="F299" s="11" t="s">
        <v>269</v>
      </c>
      <c r="G299" s="11" t="s">
        <v>345</v>
      </c>
      <c r="H299" s="12"/>
      <c r="I299" s="2"/>
      <c r="J299" s="2"/>
      <c r="K299" s="2"/>
      <c r="L299" s="2"/>
      <c r="M299" s="7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3.5" customHeight="1" x14ac:dyDescent="0.25">
      <c r="A300" s="9">
        <v>647</v>
      </c>
      <c r="B300" s="10" t="s">
        <v>366</v>
      </c>
      <c r="C300" s="11">
        <v>8</v>
      </c>
      <c r="D300" s="11" t="s">
        <v>23</v>
      </c>
      <c r="E300" s="11" t="s">
        <v>11</v>
      </c>
      <c r="F300" s="11" t="s">
        <v>269</v>
      </c>
      <c r="G300" s="11" t="s">
        <v>345</v>
      </c>
      <c r="H300" s="12"/>
      <c r="I300" s="2"/>
      <c r="J300" s="2"/>
      <c r="K300" s="2"/>
      <c r="L300" s="2"/>
      <c r="M300" s="7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3.5" customHeight="1" x14ac:dyDescent="0.25">
      <c r="A301" s="9">
        <v>648</v>
      </c>
      <c r="B301" s="10" t="s">
        <v>367</v>
      </c>
      <c r="C301" s="11">
        <v>8</v>
      </c>
      <c r="D301" s="11" t="s">
        <v>23</v>
      </c>
      <c r="E301" s="11" t="s">
        <v>11</v>
      </c>
      <c r="F301" s="11" t="s">
        <v>269</v>
      </c>
      <c r="G301" s="11" t="s">
        <v>345</v>
      </c>
      <c r="H301" s="12"/>
      <c r="I301" s="2"/>
      <c r="J301" s="2"/>
      <c r="K301" s="2"/>
      <c r="L301" s="2"/>
      <c r="M301" s="7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3.5" customHeight="1" x14ac:dyDescent="0.25">
      <c r="A302" s="9">
        <v>649</v>
      </c>
      <c r="B302" s="10" t="s">
        <v>368</v>
      </c>
      <c r="C302" s="11">
        <v>8</v>
      </c>
      <c r="D302" s="11" t="s">
        <v>23</v>
      </c>
      <c r="E302" s="11" t="s">
        <v>11</v>
      </c>
      <c r="F302" s="11" t="s">
        <v>269</v>
      </c>
      <c r="G302" s="11" t="s">
        <v>345</v>
      </c>
      <c r="H302" s="12"/>
      <c r="I302" s="2"/>
      <c r="J302" s="2"/>
      <c r="K302" s="2"/>
      <c r="L302" s="2"/>
      <c r="M302" s="7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3.5" customHeight="1" x14ac:dyDescent="0.25">
      <c r="A303" s="9">
        <v>650</v>
      </c>
      <c r="B303" s="10" t="s">
        <v>369</v>
      </c>
      <c r="C303" s="11">
        <v>8</v>
      </c>
      <c r="D303" s="11" t="s">
        <v>23</v>
      </c>
      <c r="E303" s="11" t="s">
        <v>11</v>
      </c>
      <c r="F303" s="11" t="s">
        <v>269</v>
      </c>
      <c r="G303" s="11" t="s">
        <v>345</v>
      </c>
      <c r="H303" s="12"/>
      <c r="I303" s="2"/>
      <c r="J303" s="2"/>
      <c r="K303" s="2"/>
      <c r="L303" s="2"/>
      <c r="M303" s="7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3.5" customHeight="1" x14ac:dyDescent="0.25">
      <c r="A304" s="9">
        <v>651</v>
      </c>
      <c r="B304" s="10" t="s">
        <v>370</v>
      </c>
      <c r="C304" s="11">
        <v>8</v>
      </c>
      <c r="D304" s="11" t="s">
        <v>23</v>
      </c>
      <c r="E304" s="11" t="s">
        <v>11</v>
      </c>
      <c r="F304" s="11" t="s">
        <v>269</v>
      </c>
      <c r="G304" s="11" t="s">
        <v>345</v>
      </c>
      <c r="H304" s="12"/>
      <c r="I304" s="2"/>
      <c r="J304" s="2"/>
      <c r="K304" s="2"/>
      <c r="L304" s="2"/>
      <c r="M304" s="7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3.5" customHeight="1" x14ac:dyDescent="0.25">
      <c r="A305" s="9">
        <v>652</v>
      </c>
      <c r="B305" s="10" t="s">
        <v>371</v>
      </c>
      <c r="C305" s="11">
        <v>8</v>
      </c>
      <c r="D305" s="11" t="s">
        <v>23</v>
      </c>
      <c r="E305" s="11" t="s">
        <v>11</v>
      </c>
      <c r="F305" s="11" t="s">
        <v>269</v>
      </c>
      <c r="G305" s="11" t="s">
        <v>345</v>
      </c>
      <c r="H305" s="12"/>
      <c r="I305" s="2"/>
      <c r="J305" s="2"/>
      <c r="K305" s="2"/>
      <c r="L305" s="2"/>
      <c r="M305" s="7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3.5" customHeight="1" x14ac:dyDescent="0.25">
      <c r="A306" s="9">
        <v>653</v>
      </c>
      <c r="B306" s="10" t="s">
        <v>372</v>
      </c>
      <c r="C306" s="11">
        <v>8</v>
      </c>
      <c r="D306" s="11" t="s">
        <v>23</v>
      </c>
      <c r="E306" s="11" t="s">
        <v>11</v>
      </c>
      <c r="F306" s="11" t="s">
        <v>269</v>
      </c>
      <c r="G306" s="11" t="s">
        <v>345</v>
      </c>
      <c r="H306" s="12"/>
      <c r="I306" s="2"/>
      <c r="J306" s="2"/>
      <c r="K306" s="2"/>
      <c r="L306" s="2"/>
      <c r="M306" s="7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3.5" customHeight="1" x14ac:dyDescent="0.25">
      <c r="A307" s="9">
        <v>654</v>
      </c>
      <c r="B307" s="10" t="s">
        <v>373</v>
      </c>
      <c r="C307" s="11">
        <v>8</v>
      </c>
      <c r="D307" s="11" t="s">
        <v>23</v>
      </c>
      <c r="E307" s="11" t="s">
        <v>11</v>
      </c>
      <c r="F307" s="11" t="s">
        <v>269</v>
      </c>
      <c r="G307" s="11" t="s">
        <v>345</v>
      </c>
      <c r="H307" s="12"/>
      <c r="I307" s="2"/>
      <c r="J307" s="2"/>
      <c r="K307" s="2"/>
      <c r="L307" s="2"/>
      <c r="M307" s="7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3.5" customHeight="1" x14ac:dyDescent="0.25">
      <c r="A308" s="9">
        <v>655</v>
      </c>
      <c r="B308" s="10" t="s">
        <v>374</v>
      </c>
      <c r="C308" s="11">
        <v>8</v>
      </c>
      <c r="D308" s="11" t="s">
        <v>23</v>
      </c>
      <c r="E308" s="11" t="s">
        <v>11</v>
      </c>
      <c r="F308" s="11" t="s">
        <v>269</v>
      </c>
      <c r="G308" s="11" t="s">
        <v>345</v>
      </c>
      <c r="H308" s="12"/>
      <c r="I308" s="2"/>
      <c r="J308" s="2"/>
      <c r="K308" s="2"/>
      <c r="L308" s="2"/>
      <c r="M308" s="7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3.5" customHeight="1" x14ac:dyDescent="0.25">
      <c r="A309" s="9">
        <v>656</v>
      </c>
      <c r="B309" s="10" t="s">
        <v>375</v>
      </c>
      <c r="C309" s="11">
        <v>8</v>
      </c>
      <c r="D309" s="11" t="s">
        <v>23</v>
      </c>
      <c r="E309" s="11" t="s">
        <v>11</v>
      </c>
      <c r="F309" s="11" t="s">
        <v>269</v>
      </c>
      <c r="G309" s="11" t="s">
        <v>345</v>
      </c>
      <c r="H309" s="12"/>
      <c r="I309" s="2"/>
      <c r="J309" s="2"/>
      <c r="K309" s="2"/>
      <c r="L309" s="2"/>
      <c r="M309" s="7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3.5" customHeight="1" x14ac:dyDescent="0.25">
      <c r="A310" s="9">
        <v>657</v>
      </c>
      <c r="B310" s="10" t="s">
        <v>376</v>
      </c>
      <c r="C310" s="11">
        <v>8</v>
      </c>
      <c r="D310" s="11" t="s">
        <v>23</v>
      </c>
      <c r="E310" s="11" t="s">
        <v>11</v>
      </c>
      <c r="F310" s="11" t="s">
        <v>269</v>
      </c>
      <c r="G310" s="11" t="s">
        <v>345</v>
      </c>
      <c r="H310" s="12"/>
      <c r="I310" s="2"/>
      <c r="J310" s="2"/>
      <c r="K310" s="2"/>
      <c r="L310" s="2"/>
      <c r="M310" s="7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3.5" customHeight="1" x14ac:dyDescent="0.25">
      <c r="A311" s="9">
        <v>658</v>
      </c>
      <c r="B311" s="10" t="s">
        <v>377</v>
      </c>
      <c r="C311" s="11">
        <v>7</v>
      </c>
      <c r="D311" s="11" t="s">
        <v>23</v>
      </c>
      <c r="E311" s="11" t="s">
        <v>46</v>
      </c>
      <c r="F311" s="11" t="s">
        <v>269</v>
      </c>
      <c r="G311" s="11" t="s">
        <v>288</v>
      </c>
      <c r="H311" s="12"/>
      <c r="I311" s="2"/>
      <c r="J311" s="2"/>
      <c r="K311" s="2"/>
      <c r="L311" s="2"/>
      <c r="M311" s="7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3.5" customHeight="1" x14ac:dyDescent="0.25">
      <c r="A312" s="9">
        <v>659</v>
      </c>
      <c r="B312" s="10" t="s">
        <v>378</v>
      </c>
      <c r="C312" s="11">
        <v>7</v>
      </c>
      <c r="D312" s="11" t="s">
        <v>23</v>
      </c>
      <c r="E312" s="11" t="s">
        <v>46</v>
      </c>
      <c r="F312" s="11" t="s">
        <v>269</v>
      </c>
      <c r="G312" s="11" t="s">
        <v>288</v>
      </c>
      <c r="H312" s="12"/>
      <c r="I312" s="2"/>
      <c r="J312" s="2"/>
      <c r="K312" s="2"/>
      <c r="L312" s="2"/>
      <c r="M312" s="7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3.5" customHeight="1" x14ac:dyDescent="0.25">
      <c r="A313" s="9">
        <v>660</v>
      </c>
      <c r="B313" s="10" t="s">
        <v>379</v>
      </c>
      <c r="C313" s="11">
        <v>7</v>
      </c>
      <c r="D313" s="11" t="s">
        <v>23</v>
      </c>
      <c r="E313" s="11" t="s">
        <v>46</v>
      </c>
      <c r="F313" s="11" t="s">
        <v>269</v>
      </c>
      <c r="G313" s="11" t="s">
        <v>288</v>
      </c>
      <c r="H313" s="12"/>
      <c r="I313" s="2"/>
      <c r="J313" s="2"/>
      <c r="K313" s="2"/>
      <c r="L313" s="2"/>
      <c r="M313" s="7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3.5" customHeight="1" x14ac:dyDescent="0.25">
      <c r="A314" s="9">
        <v>661</v>
      </c>
      <c r="B314" s="10" t="s">
        <v>380</v>
      </c>
      <c r="C314" s="11">
        <v>7</v>
      </c>
      <c r="D314" s="11" t="s">
        <v>23</v>
      </c>
      <c r="E314" s="11" t="s">
        <v>46</v>
      </c>
      <c r="F314" s="11" t="s">
        <v>269</v>
      </c>
      <c r="G314" s="11" t="s">
        <v>288</v>
      </c>
      <c r="H314" s="12"/>
      <c r="I314" s="2"/>
      <c r="J314" s="2"/>
      <c r="K314" s="2"/>
      <c r="L314" s="2"/>
      <c r="M314" s="7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3.5" customHeight="1" x14ac:dyDescent="0.25">
      <c r="A315" s="9">
        <v>662</v>
      </c>
      <c r="B315" s="10" t="s">
        <v>381</v>
      </c>
      <c r="C315" s="11">
        <v>7</v>
      </c>
      <c r="D315" s="11" t="s">
        <v>23</v>
      </c>
      <c r="E315" s="11" t="s">
        <v>46</v>
      </c>
      <c r="F315" s="11" t="s">
        <v>269</v>
      </c>
      <c r="G315" s="11" t="s">
        <v>288</v>
      </c>
      <c r="H315" s="12"/>
      <c r="I315" s="2"/>
      <c r="J315" s="2"/>
      <c r="K315" s="2"/>
      <c r="L315" s="2"/>
      <c r="M315" s="7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3.5" customHeight="1" x14ac:dyDescent="0.25">
      <c r="A316" s="9">
        <v>663</v>
      </c>
      <c r="B316" s="10" t="s">
        <v>382</v>
      </c>
      <c r="C316" s="11">
        <v>7</v>
      </c>
      <c r="D316" s="11" t="s">
        <v>23</v>
      </c>
      <c r="E316" s="11" t="s">
        <v>46</v>
      </c>
      <c r="F316" s="11" t="s">
        <v>269</v>
      </c>
      <c r="G316" s="11" t="s">
        <v>288</v>
      </c>
      <c r="H316" s="12"/>
      <c r="I316" s="2"/>
      <c r="J316" s="2"/>
      <c r="K316" s="2"/>
      <c r="L316" s="2"/>
      <c r="M316" s="7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3.5" customHeight="1" x14ac:dyDescent="0.25">
      <c r="A317" s="9">
        <v>664</v>
      </c>
      <c r="B317" s="10" t="s">
        <v>383</v>
      </c>
      <c r="C317" s="11">
        <v>7</v>
      </c>
      <c r="D317" s="11" t="s">
        <v>23</v>
      </c>
      <c r="E317" s="11" t="s">
        <v>46</v>
      </c>
      <c r="F317" s="11" t="s">
        <v>269</v>
      </c>
      <c r="G317" s="11" t="s">
        <v>288</v>
      </c>
      <c r="H317" s="12"/>
      <c r="I317" s="2"/>
      <c r="J317" s="2"/>
      <c r="K317" s="2"/>
      <c r="L317" s="2"/>
      <c r="M317" s="7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3.5" customHeight="1" x14ac:dyDescent="0.25">
      <c r="A318" s="9">
        <v>665</v>
      </c>
      <c r="B318" s="10" t="s">
        <v>384</v>
      </c>
      <c r="C318" s="11">
        <v>8</v>
      </c>
      <c r="D318" s="11" t="s">
        <v>23</v>
      </c>
      <c r="E318" s="11" t="s">
        <v>46</v>
      </c>
      <c r="F318" s="11" t="s">
        <v>269</v>
      </c>
      <c r="G318" s="11" t="s">
        <v>288</v>
      </c>
      <c r="H318" s="12"/>
      <c r="I318" s="2"/>
      <c r="J318" s="2"/>
      <c r="K318" s="2"/>
      <c r="L318" s="2"/>
      <c r="M318" s="7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3.5" customHeight="1" x14ac:dyDescent="0.25">
      <c r="A319" s="9">
        <v>667</v>
      </c>
      <c r="B319" s="10" t="s">
        <v>385</v>
      </c>
      <c r="C319" s="11">
        <v>8</v>
      </c>
      <c r="D319" s="11" t="s">
        <v>23</v>
      </c>
      <c r="E319" s="11" t="s">
        <v>46</v>
      </c>
      <c r="F319" s="11" t="s">
        <v>269</v>
      </c>
      <c r="G319" s="11" t="s">
        <v>288</v>
      </c>
      <c r="H319" s="12"/>
      <c r="I319" s="2"/>
      <c r="J319" s="2"/>
      <c r="K319" s="2"/>
      <c r="L319" s="2"/>
      <c r="M319" s="7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3.5" customHeight="1" x14ac:dyDescent="0.25">
      <c r="A320" s="9">
        <v>668</v>
      </c>
      <c r="B320" s="10" t="s">
        <v>386</v>
      </c>
      <c r="C320" s="11">
        <v>8</v>
      </c>
      <c r="D320" s="11" t="s">
        <v>23</v>
      </c>
      <c r="E320" s="11" t="s">
        <v>46</v>
      </c>
      <c r="F320" s="11" t="s">
        <v>269</v>
      </c>
      <c r="G320" s="11" t="s">
        <v>288</v>
      </c>
      <c r="H320" s="12"/>
      <c r="I320" s="2"/>
      <c r="J320" s="2"/>
      <c r="K320" s="2"/>
      <c r="L320" s="2"/>
      <c r="M320" s="7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3.5" customHeight="1" x14ac:dyDescent="0.25">
      <c r="A321" s="9">
        <v>669</v>
      </c>
      <c r="B321" s="10" t="s">
        <v>387</v>
      </c>
      <c r="C321" s="11">
        <v>8</v>
      </c>
      <c r="D321" s="11" t="s">
        <v>23</v>
      </c>
      <c r="E321" s="11" t="s">
        <v>46</v>
      </c>
      <c r="F321" s="11" t="s">
        <v>269</v>
      </c>
      <c r="G321" s="11" t="s">
        <v>288</v>
      </c>
      <c r="H321" s="12"/>
      <c r="I321" s="2"/>
      <c r="J321" s="2"/>
      <c r="K321" s="2"/>
      <c r="L321" s="2"/>
      <c r="M321" s="7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3.5" customHeight="1" x14ac:dyDescent="0.25">
      <c r="A322" s="9">
        <v>670</v>
      </c>
      <c r="B322" s="10" t="s">
        <v>388</v>
      </c>
      <c r="C322" s="11">
        <v>8</v>
      </c>
      <c r="D322" s="11" t="s">
        <v>23</v>
      </c>
      <c r="E322" s="11" t="s">
        <v>46</v>
      </c>
      <c r="F322" s="11" t="s">
        <v>269</v>
      </c>
      <c r="G322" s="11" t="s">
        <v>288</v>
      </c>
      <c r="H322" s="12"/>
      <c r="I322" s="2"/>
      <c r="J322" s="2"/>
      <c r="K322" s="2"/>
      <c r="L322" s="2"/>
      <c r="M322" s="7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3.5" customHeight="1" x14ac:dyDescent="0.25">
      <c r="A323" s="9">
        <v>877</v>
      </c>
      <c r="B323" s="10" t="s">
        <v>389</v>
      </c>
      <c r="C323" s="11">
        <v>8</v>
      </c>
      <c r="D323" s="11" t="s">
        <v>152</v>
      </c>
      <c r="E323" s="11" t="s">
        <v>11</v>
      </c>
      <c r="F323" s="11" t="s">
        <v>269</v>
      </c>
      <c r="G323" s="11" t="s">
        <v>390</v>
      </c>
      <c r="H323" s="12"/>
      <c r="I323" s="2"/>
      <c r="J323" s="2"/>
      <c r="K323" s="2"/>
      <c r="L323" s="2"/>
      <c r="M323" s="7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3.5" customHeight="1" x14ac:dyDescent="0.25">
      <c r="A324" s="9">
        <v>889</v>
      </c>
      <c r="B324" s="10" t="s">
        <v>391</v>
      </c>
      <c r="C324" s="11">
        <v>7</v>
      </c>
      <c r="D324" s="11" t="s">
        <v>61</v>
      </c>
      <c r="E324" s="11" t="s">
        <v>11</v>
      </c>
      <c r="F324" s="11" t="s">
        <v>269</v>
      </c>
      <c r="G324" s="11" t="s">
        <v>270</v>
      </c>
      <c r="H324" s="12"/>
      <c r="I324" s="2"/>
      <c r="J324" s="2"/>
      <c r="K324" s="2"/>
      <c r="L324" s="2"/>
      <c r="M324" s="7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3.5" customHeight="1" x14ac:dyDescent="0.25">
      <c r="A325" s="9">
        <v>890</v>
      </c>
      <c r="B325" s="10" t="s">
        <v>392</v>
      </c>
      <c r="C325" s="11">
        <v>7</v>
      </c>
      <c r="D325" s="11" t="s">
        <v>61</v>
      </c>
      <c r="E325" s="11" t="s">
        <v>11</v>
      </c>
      <c r="F325" s="11" t="s">
        <v>269</v>
      </c>
      <c r="G325" s="11" t="s">
        <v>270</v>
      </c>
      <c r="H325" s="12"/>
      <c r="I325" s="2"/>
      <c r="J325" s="2"/>
      <c r="K325" s="2"/>
      <c r="L325" s="2"/>
      <c r="M325" s="7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3.5" customHeight="1" x14ac:dyDescent="0.25">
      <c r="A326" s="9">
        <v>891</v>
      </c>
      <c r="B326" s="10" t="s">
        <v>393</v>
      </c>
      <c r="C326" s="11">
        <v>7</v>
      </c>
      <c r="D326" s="11" t="s">
        <v>61</v>
      </c>
      <c r="E326" s="11" t="s">
        <v>11</v>
      </c>
      <c r="F326" s="11" t="s">
        <v>269</v>
      </c>
      <c r="G326" s="11" t="s">
        <v>270</v>
      </c>
      <c r="H326" s="12"/>
      <c r="I326" s="2"/>
      <c r="J326" s="2"/>
      <c r="K326" s="2"/>
      <c r="L326" s="2"/>
      <c r="M326" s="7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3.5" customHeight="1" x14ac:dyDescent="0.25">
      <c r="A327" s="9">
        <v>892</v>
      </c>
      <c r="B327" s="10" t="s">
        <v>394</v>
      </c>
      <c r="C327" s="11">
        <v>7</v>
      </c>
      <c r="D327" s="11" t="s">
        <v>61</v>
      </c>
      <c r="E327" s="11" t="s">
        <v>11</v>
      </c>
      <c r="F327" s="11" t="s">
        <v>269</v>
      </c>
      <c r="G327" s="11" t="s">
        <v>270</v>
      </c>
      <c r="H327" s="12"/>
      <c r="I327" s="2"/>
      <c r="J327" s="2"/>
      <c r="K327" s="2"/>
      <c r="L327" s="2"/>
      <c r="M327" s="7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3.5" customHeight="1" x14ac:dyDescent="0.25">
      <c r="A328" s="9">
        <v>893</v>
      </c>
      <c r="B328" s="10" t="s">
        <v>395</v>
      </c>
      <c r="C328" s="11">
        <v>7</v>
      </c>
      <c r="D328" s="11" t="s">
        <v>61</v>
      </c>
      <c r="E328" s="11" t="s">
        <v>11</v>
      </c>
      <c r="F328" s="11" t="s">
        <v>269</v>
      </c>
      <c r="G328" s="11" t="s">
        <v>270</v>
      </c>
      <c r="H328" s="12"/>
      <c r="I328" s="2"/>
      <c r="J328" s="2"/>
      <c r="K328" s="2"/>
      <c r="L328" s="2"/>
      <c r="M328" s="7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3.5" customHeight="1" x14ac:dyDescent="0.25">
      <c r="A329" s="9">
        <v>910</v>
      </c>
      <c r="B329" s="10" t="s">
        <v>396</v>
      </c>
      <c r="C329" s="11">
        <v>7</v>
      </c>
      <c r="D329" s="11" t="s">
        <v>61</v>
      </c>
      <c r="E329" s="11" t="s">
        <v>46</v>
      </c>
      <c r="F329" s="11" t="s">
        <v>269</v>
      </c>
      <c r="G329" s="11" t="s">
        <v>288</v>
      </c>
      <c r="H329" s="12"/>
      <c r="I329" s="2"/>
      <c r="J329" s="2"/>
      <c r="K329" s="2"/>
      <c r="L329" s="2"/>
      <c r="M329" s="7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3.5" customHeight="1" x14ac:dyDescent="0.25">
      <c r="A330" s="9">
        <v>911</v>
      </c>
      <c r="B330" s="10" t="s">
        <v>397</v>
      </c>
      <c r="C330" s="11">
        <v>7</v>
      </c>
      <c r="D330" s="11" t="s">
        <v>61</v>
      </c>
      <c r="E330" s="11" t="s">
        <v>46</v>
      </c>
      <c r="F330" s="11" t="s">
        <v>269</v>
      </c>
      <c r="G330" s="11" t="s">
        <v>288</v>
      </c>
      <c r="H330" s="12"/>
      <c r="I330" s="2"/>
      <c r="J330" s="2"/>
      <c r="K330" s="2"/>
      <c r="L330" s="2"/>
      <c r="M330" s="7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3.5" customHeight="1" x14ac:dyDescent="0.25">
      <c r="A331" s="9">
        <v>920</v>
      </c>
      <c r="B331" s="10" t="s">
        <v>398</v>
      </c>
      <c r="C331" s="11">
        <v>8</v>
      </c>
      <c r="D331" s="11" t="s">
        <v>41</v>
      </c>
      <c r="E331" s="11" t="s">
        <v>46</v>
      </c>
      <c r="F331" s="11" t="s">
        <v>269</v>
      </c>
      <c r="G331" s="11" t="s">
        <v>288</v>
      </c>
      <c r="H331" s="12"/>
      <c r="I331" s="2"/>
      <c r="J331" s="2"/>
      <c r="K331" s="2"/>
      <c r="L331" s="2"/>
      <c r="M331" s="7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3.5" customHeight="1" x14ac:dyDescent="0.25">
      <c r="A332" s="9">
        <v>921</v>
      </c>
      <c r="B332" s="10" t="s">
        <v>399</v>
      </c>
      <c r="C332" s="11">
        <v>7</v>
      </c>
      <c r="D332" s="11" t="s">
        <v>41</v>
      </c>
      <c r="E332" s="11" t="s">
        <v>46</v>
      </c>
      <c r="F332" s="11" t="s">
        <v>269</v>
      </c>
      <c r="G332" s="11" t="s">
        <v>288</v>
      </c>
      <c r="H332" s="12"/>
      <c r="I332" s="2"/>
      <c r="J332" s="2"/>
      <c r="K332" s="2"/>
      <c r="L332" s="2"/>
      <c r="M332" s="7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3.5" customHeight="1" x14ac:dyDescent="0.25">
      <c r="A333" s="9">
        <v>942</v>
      </c>
      <c r="B333" s="10" t="s">
        <v>400</v>
      </c>
      <c r="C333" s="11">
        <v>8</v>
      </c>
      <c r="D333" s="11" t="s">
        <v>41</v>
      </c>
      <c r="E333" s="11" t="s">
        <v>11</v>
      </c>
      <c r="F333" s="11" t="s">
        <v>269</v>
      </c>
      <c r="G333" s="11" t="s">
        <v>390</v>
      </c>
      <c r="H333" s="12"/>
      <c r="I333" s="2"/>
      <c r="J333" s="2"/>
      <c r="K333" s="2"/>
      <c r="L333" s="2"/>
      <c r="M333" s="7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3.5" customHeight="1" x14ac:dyDescent="0.25">
      <c r="A334" s="9">
        <v>945</v>
      </c>
      <c r="B334" s="10" t="s">
        <v>401</v>
      </c>
      <c r="C334" s="11">
        <v>7</v>
      </c>
      <c r="D334" s="11" t="s">
        <v>41</v>
      </c>
      <c r="E334" s="11" t="s">
        <v>11</v>
      </c>
      <c r="F334" s="11" t="s">
        <v>269</v>
      </c>
      <c r="G334" s="11" t="s">
        <v>390</v>
      </c>
      <c r="H334" s="12"/>
      <c r="I334" s="2"/>
      <c r="J334" s="2"/>
      <c r="K334" s="2"/>
      <c r="L334" s="2"/>
      <c r="M334" s="7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3.5" customHeight="1" x14ac:dyDescent="0.25">
      <c r="A335" s="9">
        <v>979</v>
      </c>
      <c r="B335" s="10" t="s">
        <v>402</v>
      </c>
      <c r="C335" s="11">
        <v>7</v>
      </c>
      <c r="D335" s="11" t="s">
        <v>44</v>
      </c>
      <c r="E335" s="11" t="s">
        <v>46</v>
      </c>
      <c r="F335" s="11" t="s">
        <v>269</v>
      </c>
      <c r="G335" s="11" t="s">
        <v>288</v>
      </c>
      <c r="H335" s="12"/>
      <c r="I335" s="2"/>
      <c r="J335" s="2"/>
      <c r="K335" s="2"/>
      <c r="L335" s="2"/>
      <c r="M335" s="7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3.5" customHeight="1" x14ac:dyDescent="0.25">
      <c r="A336" s="9">
        <v>980</v>
      </c>
      <c r="B336" s="10" t="s">
        <v>403</v>
      </c>
      <c r="C336" s="11">
        <v>8</v>
      </c>
      <c r="D336" s="11" t="s">
        <v>44</v>
      </c>
      <c r="E336" s="11" t="s">
        <v>11</v>
      </c>
      <c r="F336" s="11" t="s">
        <v>269</v>
      </c>
      <c r="G336" s="11" t="s">
        <v>390</v>
      </c>
      <c r="H336" s="12"/>
      <c r="I336" s="2"/>
      <c r="J336" s="2"/>
      <c r="K336" s="2"/>
      <c r="L336" s="2"/>
      <c r="M336" s="7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3.5" customHeight="1" x14ac:dyDescent="0.25">
      <c r="A337" s="9">
        <v>981</v>
      </c>
      <c r="B337" s="10" t="s">
        <v>404</v>
      </c>
      <c r="C337" s="11">
        <v>8</v>
      </c>
      <c r="D337" s="11" t="s">
        <v>44</v>
      </c>
      <c r="E337" s="11" t="s">
        <v>11</v>
      </c>
      <c r="F337" s="11" t="s">
        <v>269</v>
      </c>
      <c r="G337" s="11" t="s">
        <v>390</v>
      </c>
      <c r="H337" s="12"/>
      <c r="I337" s="2"/>
      <c r="J337" s="2"/>
      <c r="K337" s="2"/>
      <c r="L337" s="2"/>
      <c r="M337" s="7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3.5" customHeight="1" x14ac:dyDescent="0.25">
      <c r="A338" s="9">
        <v>982</v>
      </c>
      <c r="B338" s="10" t="s">
        <v>405</v>
      </c>
      <c r="C338" s="11">
        <v>8</v>
      </c>
      <c r="D338" s="11" t="s">
        <v>44</v>
      </c>
      <c r="E338" s="11" t="s">
        <v>11</v>
      </c>
      <c r="F338" s="11" t="s">
        <v>269</v>
      </c>
      <c r="G338" s="11" t="s">
        <v>390</v>
      </c>
      <c r="H338" s="12"/>
      <c r="I338" s="2"/>
      <c r="J338" s="2"/>
      <c r="K338" s="2"/>
      <c r="L338" s="2"/>
      <c r="M338" s="7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3.5" customHeight="1" x14ac:dyDescent="0.25">
      <c r="A339" s="9">
        <v>983</v>
      </c>
      <c r="B339" s="10" t="s">
        <v>406</v>
      </c>
      <c r="C339" s="11">
        <v>8</v>
      </c>
      <c r="D339" s="11" t="s">
        <v>44</v>
      </c>
      <c r="E339" s="11" t="s">
        <v>11</v>
      </c>
      <c r="F339" s="11" t="s">
        <v>269</v>
      </c>
      <c r="G339" s="11" t="s">
        <v>390</v>
      </c>
      <c r="H339" s="12"/>
      <c r="I339" s="2"/>
      <c r="J339" s="2"/>
      <c r="K339" s="2"/>
      <c r="L339" s="2"/>
      <c r="M339" s="7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3.5" customHeight="1" x14ac:dyDescent="0.25">
      <c r="A340" s="9">
        <v>984</v>
      </c>
      <c r="B340" s="10" t="s">
        <v>407</v>
      </c>
      <c r="C340" s="11">
        <v>8</v>
      </c>
      <c r="D340" s="11" t="s">
        <v>44</v>
      </c>
      <c r="E340" s="11" t="s">
        <v>11</v>
      </c>
      <c r="F340" s="11" t="s">
        <v>269</v>
      </c>
      <c r="G340" s="11" t="s">
        <v>390</v>
      </c>
      <c r="H340" s="12"/>
      <c r="I340" s="2"/>
      <c r="J340" s="2"/>
      <c r="K340" s="2"/>
      <c r="L340" s="2"/>
      <c r="M340" s="7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3.5" customHeight="1" x14ac:dyDescent="0.25">
      <c r="A341" s="9">
        <v>985</v>
      </c>
      <c r="B341" s="10" t="s">
        <v>408</v>
      </c>
      <c r="C341" s="11">
        <v>8</v>
      </c>
      <c r="D341" s="11" t="s">
        <v>44</v>
      </c>
      <c r="E341" s="11" t="s">
        <v>46</v>
      </c>
      <c r="F341" s="11" t="s">
        <v>269</v>
      </c>
      <c r="G341" s="11" t="s">
        <v>288</v>
      </c>
      <c r="H341" s="12"/>
      <c r="I341" s="2"/>
      <c r="J341" s="2"/>
      <c r="K341" s="2"/>
      <c r="L341" s="2"/>
      <c r="M341" s="7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3.5" customHeight="1" x14ac:dyDescent="0.25">
      <c r="A342" s="9">
        <v>986</v>
      </c>
      <c r="B342" s="10" t="s">
        <v>409</v>
      </c>
      <c r="C342" s="11">
        <v>8</v>
      </c>
      <c r="D342" s="11" t="s">
        <v>44</v>
      </c>
      <c r="E342" s="11" t="s">
        <v>46</v>
      </c>
      <c r="F342" s="11" t="s">
        <v>269</v>
      </c>
      <c r="G342" s="11" t="s">
        <v>288</v>
      </c>
      <c r="H342" s="12"/>
      <c r="I342" s="2"/>
      <c r="J342" s="2"/>
      <c r="K342" s="2"/>
      <c r="L342" s="2"/>
      <c r="M342" s="7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3.5" customHeight="1" x14ac:dyDescent="0.25">
      <c r="A343" s="9">
        <v>1104</v>
      </c>
      <c r="B343" s="10" t="s">
        <v>410</v>
      </c>
      <c r="C343" s="11">
        <v>8</v>
      </c>
      <c r="D343" s="11" t="s">
        <v>52</v>
      </c>
      <c r="E343" s="11" t="s">
        <v>11</v>
      </c>
      <c r="F343" s="11" t="s">
        <v>269</v>
      </c>
      <c r="G343" s="11" t="s">
        <v>390</v>
      </c>
      <c r="H343" s="12"/>
      <c r="I343" s="2"/>
      <c r="J343" s="2"/>
      <c r="K343" s="2"/>
      <c r="L343" s="2"/>
      <c r="M343" s="7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3.5" customHeight="1" x14ac:dyDescent="0.25">
      <c r="A344" s="9">
        <v>1105</v>
      </c>
      <c r="B344" s="10" t="s">
        <v>411</v>
      </c>
      <c r="C344" s="11">
        <v>7</v>
      </c>
      <c r="D344" s="11" t="s">
        <v>52</v>
      </c>
      <c r="E344" s="11" t="s">
        <v>11</v>
      </c>
      <c r="F344" s="11" t="s">
        <v>269</v>
      </c>
      <c r="G344" s="11" t="s">
        <v>390</v>
      </c>
      <c r="H344" s="12"/>
      <c r="I344" s="2"/>
      <c r="J344" s="2"/>
      <c r="K344" s="2"/>
      <c r="L344" s="2"/>
      <c r="M344" s="7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3.5" customHeight="1" x14ac:dyDescent="0.25">
      <c r="A345" s="9">
        <v>1106</v>
      </c>
      <c r="B345" s="10" t="s">
        <v>412</v>
      </c>
      <c r="C345" s="11">
        <v>8</v>
      </c>
      <c r="D345" s="11" t="s">
        <v>52</v>
      </c>
      <c r="E345" s="11" t="s">
        <v>11</v>
      </c>
      <c r="F345" s="11" t="s">
        <v>269</v>
      </c>
      <c r="G345" s="11" t="s">
        <v>390</v>
      </c>
      <c r="H345" s="12"/>
      <c r="I345" s="2"/>
      <c r="J345" s="2"/>
      <c r="K345" s="2"/>
      <c r="L345" s="2"/>
      <c r="M345" s="7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3.5" customHeight="1" x14ac:dyDescent="0.25">
      <c r="A346" s="9">
        <v>1107</v>
      </c>
      <c r="B346" s="10" t="s">
        <v>413</v>
      </c>
      <c r="C346" s="11">
        <v>7</v>
      </c>
      <c r="D346" s="11" t="s">
        <v>52</v>
      </c>
      <c r="E346" s="11" t="s">
        <v>11</v>
      </c>
      <c r="F346" s="11" t="s">
        <v>269</v>
      </c>
      <c r="G346" s="11" t="s">
        <v>390</v>
      </c>
      <c r="H346" s="12"/>
      <c r="I346" s="2"/>
      <c r="J346" s="2"/>
      <c r="K346" s="2"/>
      <c r="L346" s="2"/>
      <c r="M346" s="7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3.5" customHeight="1" x14ac:dyDescent="0.25">
      <c r="A347" s="9">
        <v>1108</v>
      </c>
      <c r="B347" s="10" t="s">
        <v>414</v>
      </c>
      <c r="C347" s="11">
        <v>7</v>
      </c>
      <c r="D347" s="11" t="s">
        <v>52</v>
      </c>
      <c r="E347" s="11" t="s">
        <v>11</v>
      </c>
      <c r="F347" s="11" t="s">
        <v>269</v>
      </c>
      <c r="G347" s="11" t="s">
        <v>390</v>
      </c>
      <c r="H347" s="12"/>
      <c r="I347" s="2"/>
      <c r="J347" s="2"/>
      <c r="K347" s="2"/>
      <c r="L347" s="2"/>
      <c r="M347" s="7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3.5" customHeight="1" x14ac:dyDescent="0.25">
      <c r="A348" s="9">
        <v>1109</v>
      </c>
      <c r="B348" s="10" t="s">
        <v>415</v>
      </c>
      <c r="C348" s="11">
        <v>8</v>
      </c>
      <c r="D348" s="11" t="s">
        <v>52</v>
      </c>
      <c r="E348" s="11" t="s">
        <v>11</v>
      </c>
      <c r="F348" s="11" t="s">
        <v>269</v>
      </c>
      <c r="G348" s="11" t="s">
        <v>390</v>
      </c>
      <c r="H348" s="12"/>
      <c r="I348" s="2"/>
      <c r="J348" s="2"/>
      <c r="K348" s="2"/>
      <c r="L348" s="2"/>
      <c r="M348" s="7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3.5" customHeight="1" x14ac:dyDescent="0.25">
      <c r="A349" s="9">
        <v>1110</v>
      </c>
      <c r="B349" s="10" t="s">
        <v>416</v>
      </c>
      <c r="C349" s="11">
        <v>7</v>
      </c>
      <c r="D349" s="11" t="s">
        <v>52</v>
      </c>
      <c r="E349" s="11" t="s">
        <v>11</v>
      </c>
      <c r="F349" s="11" t="s">
        <v>269</v>
      </c>
      <c r="G349" s="11" t="s">
        <v>390</v>
      </c>
      <c r="H349" s="12"/>
      <c r="I349" s="2"/>
      <c r="J349" s="2"/>
      <c r="K349" s="2"/>
      <c r="L349" s="2"/>
      <c r="M349" s="7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3.5" customHeight="1" x14ac:dyDescent="0.25">
      <c r="A350" s="9">
        <v>1111</v>
      </c>
      <c r="B350" s="10" t="s">
        <v>417</v>
      </c>
      <c r="C350" s="11">
        <v>8</v>
      </c>
      <c r="D350" s="11" t="s">
        <v>52</v>
      </c>
      <c r="E350" s="11" t="s">
        <v>11</v>
      </c>
      <c r="F350" s="11" t="s">
        <v>269</v>
      </c>
      <c r="G350" s="11" t="s">
        <v>390</v>
      </c>
      <c r="H350" s="12"/>
      <c r="I350" s="2"/>
      <c r="J350" s="2"/>
      <c r="K350" s="2"/>
      <c r="L350" s="2"/>
      <c r="M350" s="7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3.5" customHeight="1" x14ac:dyDescent="0.25">
      <c r="A351" s="9">
        <v>1112</v>
      </c>
      <c r="B351" s="10" t="s">
        <v>418</v>
      </c>
      <c r="C351" s="11">
        <v>7</v>
      </c>
      <c r="D351" s="11" t="s">
        <v>52</v>
      </c>
      <c r="E351" s="11" t="s">
        <v>11</v>
      </c>
      <c r="F351" s="11" t="s">
        <v>269</v>
      </c>
      <c r="G351" s="11" t="s">
        <v>390</v>
      </c>
      <c r="H351" s="12"/>
      <c r="I351" s="2"/>
      <c r="J351" s="2"/>
      <c r="K351" s="2"/>
      <c r="L351" s="2"/>
      <c r="M351" s="7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3.5" customHeight="1" x14ac:dyDescent="0.25">
      <c r="A352" s="9">
        <v>1113</v>
      </c>
      <c r="B352" s="10" t="s">
        <v>419</v>
      </c>
      <c r="C352" s="11">
        <v>7</v>
      </c>
      <c r="D352" s="11" t="s">
        <v>52</v>
      </c>
      <c r="E352" s="11" t="s">
        <v>11</v>
      </c>
      <c r="F352" s="11" t="s">
        <v>269</v>
      </c>
      <c r="G352" s="11" t="s">
        <v>390</v>
      </c>
      <c r="H352" s="12"/>
      <c r="I352" s="2"/>
      <c r="J352" s="2"/>
      <c r="K352" s="2"/>
      <c r="L352" s="2"/>
      <c r="M352" s="7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3.5" customHeight="1" x14ac:dyDescent="0.25">
      <c r="A353" s="9">
        <v>1114</v>
      </c>
      <c r="B353" s="10" t="s">
        <v>420</v>
      </c>
      <c r="C353" s="11">
        <v>7</v>
      </c>
      <c r="D353" s="11" t="s">
        <v>52</v>
      </c>
      <c r="E353" s="11" t="s">
        <v>11</v>
      </c>
      <c r="F353" s="11" t="s">
        <v>269</v>
      </c>
      <c r="G353" s="11" t="s">
        <v>390</v>
      </c>
      <c r="H353" s="12"/>
      <c r="I353" s="2"/>
      <c r="J353" s="2"/>
      <c r="K353" s="2"/>
      <c r="L353" s="2"/>
      <c r="M353" s="7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3.5" customHeight="1" x14ac:dyDescent="0.25">
      <c r="A354" s="9">
        <v>1115</v>
      </c>
      <c r="B354" s="10" t="s">
        <v>421</v>
      </c>
      <c r="C354" s="11">
        <v>8</v>
      </c>
      <c r="D354" s="11" t="s">
        <v>52</v>
      </c>
      <c r="E354" s="11" t="s">
        <v>11</v>
      </c>
      <c r="F354" s="11" t="s">
        <v>269</v>
      </c>
      <c r="G354" s="11" t="s">
        <v>390</v>
      </c>
      <c r="H354" s="12"/>
      <c r="I354" s="2"/>
      <c r="J354" s="2"/>
      <c r="K354" s="2"/>
      <c r="L354" s="2"/>
      <c r="M354" s="7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3.5" customHeight="1" x14ac:dyDescent="0.25">
      <c r="A355" s="9">
        <v>1116</v>
      </c>
      <c r="B355" s="10" t="s">
        <v>422</v>
      </c>
      <c r="C355" s="11">
        <v>8</v>
      </c>
      <c r="D355" s="11" t="s">
        <v>52</v>
      </c>
      <c r="E355" s="11" t="s">
        <v>11</v>
      </c>
      <c r="F355" s="11" t="s">
        <v>269</v>
      </c>
      <c r="G355" s="11" t="s">
        <v>390</v>
      </c>
      <c r="H355" s="12"/>
      <c r="I355" s="2"/>
      <c r="J355" s="2"/>
      <c r="K355" s="2"/>
      <c r="L355" s="2"/>
      <c r="M355" s="7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3.5" customHeight="1" x14ac:dyDescent="0.25">
      <c r="A356" s="9">
        <v>1117</v>
      </c>
      <c r="B356" s="10" t="s">
        <v>423</v>
      </c>
      <c r="C356" s="11">
        <v>7</v>
      </c>
      <c r="D356" s="11" t="s">
        <v>52</v>
      </c>
      <c r="E356" s="11" t="s">
        <v>11</v>
      </c>
      <c r="F356" s="11" t="s">
        <v>269</v>
      </c>
      <c r="G356" s="11" t="s">
        <v>390</v>
      </c>
      <c r="H356" s="12"/>
      <c r="I356" s="2"/>
      <c r="J356" s="2"/>
      <c r="K356" s="2"/>
      <c r="L356" s="2"/>
      <c r="M356" s="7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3.5" customHeight="1" x14ac:dyDescent="0.25">
      <c r="A357" s="9">
        <v>1118</v>
      </c>
      <c r="B357" s="10" t="s">
        <v>424</v>
      </c>
      <c r="C357" s="11">
        <v>8</v>
      </c>
      <c r="D357" s="11" t="s">
        <v>52</v>
      </c>
      <c r="E357" s="11" t="s">
        <v>11</v>
      </c>
      <c r="F357" s="11" t="s">
        <v>269</v>
      </c>
      <c r="G357" s="11" t="s">
        <v>390</v>
      </c>
      <c r="H357" s="12"/>
      <c r="I357" s="2"/>
      <c r="J357" s="2"/>
      <c r="K357" s="2"/>
      <c r="L357" s="2"/>
      <c r="M357" s="7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3.5" customHeight="1" x14ac:dyDescent="0.25">
      <c r="A358" s="9">
        <v>1119</v>
      </c>
      <c r="B358" s="10" t="s">
        <v>425</v>
      </c>
      <c r="C358" s="11">
        <v>7</v>
      </c>
      <c r="D358" s="11" t="s">
        <v>52</v>
      </c>
      <c r="E358" s="11" t="s">
        <v>11</v>
      </c>
      <c r="F358" s="11" t="s">
        <v>269</v>
      </c>
      <c r="G358" s="11" t="s">
        <v>390</v>
      </c>
      <c r="H358" s="12"/>
      <c r="I358" s="2"/>
      <c r="J358" s="2"/>
      <c r="K358" s="2"/>
      <c r="L358" s="2"/>
      <c r="M358" s="7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3.5" customHeight="1" x14ac:dyDescent="0.25">
      <c r="A359" s="9">
        <v>1120</v>
      </c>
      <c r="B359" s="10" t="s">
        <v>426</v>
      </c>
      <c r="C359" s="11">
        <v>8</v>
      </c>
      <c r="D359" s="11" t="s">
        <v>52</v>
      </c>
      <c r="E359" s="11" t="s">
        <v>11</v>
      </c>
      <c r="F359" s="11" t="s">
        <v>269</v>
      </c>
      <c r="G359" s="11" t="s">
        <v>390</v>
      </c>
      <c r="H359" s="12"/>
      <c r="I359" s="2"/>
      <c r="J359" s="2"/>
      <c r="K359" s="2"/>
      <c r="L359" s="2"/>
      <c r="M359" s="7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3.5" customHeight="1" x14ac:dyDescent="0.25">
      <c r="A360" s="9">
        <v>1121</v>
      </c>
      <c r="B360" s="10" t="s">
        <v>427</v>
      </c>
      <c r="C360" s="11">
        <v>8</v>
      </c>
      <c r="D360" s="11" t="s">
        <v>52</v>
      </c>
      <c r="E360" s="11" t="s">
        <v>11</v>
      </c>
      <c r="F360" s="11" t="s">
        <v>269</v>
      </c>
      <c r="G360" s="11" t="s">
        <v>390</v>
      </c>
      <c r="H360" s="12"/>
      <c r="I360" s="2"/>
      <c r="J360" s="2"/>
      <c r="K360" s="2"/>
      <c r="L360" s="2"/>
      <c r="M360" s="7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3.5" customHeight="1" x14ac:dyDescent="0.25">
      <c r="A361" s="9">
        <v>1122</v>
      </c>
      <c r="B361" s="10" t="s">
        <v>428</v>
      </c>
      <c r="C361" s="11">
        <v>8</v>
      </c>
      <c r="D361" s="11" t="s">
        <v>52</v>
      </c>
      <c r="E361" s="11" t="s">
        <v>11</v>
      </c>
      <c r="F361" s="11" t="s">
        <v>269</v>
      </c>
      <c r="G361" s="11" t="s">
        <v>390</v>
      </c>
      <c r="H361" s="12"/>
      <c r="I361" s="2"/>
      <c r="J361" s="2"/>
      <c r="K361" s="2"/>
      <c r="L361" s="2"/>
      <c r="M361" s="7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3.5" customHeight="1" x14ac:dyDescent="0.25">
      <c r="A362" s="9">
        <v>1123</v>
      </c>
      <c r="B362" s="10" t="s">
        <v>429</v>
      </c>
      <c r="C362" s="11">
        <v>8</v>
      </c>
      <c r="D362" s="11" t="s">
        <v>52</v>
      </c>
      <c r="E362" s="11" t="s">
        <v>46</v>
      </c>
      <c r="F362" s="11" t="s">
        <v>269</v>
      </c>
      <c r="G362" s="11" t="s">
        <v>288</v>
      </c>
      <c r="H362" s="12"/>
      <c r="I362" s="2"/>
      <c r="J362" s="2"/>
      <c r="K362" s="2"/>
      <c r="L362" s="2"/>
      <c r="M362" s="7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3.5" customHeight="1" x14ac:dyDescent="0.25">
      <c r="A363" s="9">
        <v>1124</v>
      </c>
      <c r="B363" s="10" t="s">
        <v>430</v>
      </c>
      <c r="C363" s="11">
        <v>7</v>
      </c>
      <c r="D363" s="11" t="s">
        <v>52</v>
      </c>
      <c r="E363" s="11" t="s">
        <v>46</v>
      </c>
      <c r="F363" s="11" t="s">
        <v>269</v>
      </c>
      <c r="G363" s="11" t="s">
        <v>288</v>
      </c>
      <c r="H363" s="12"/>
      <c r="I363" s="2"/>
      <c r="J363" s="2"/>
      <c r="K363" s="2"/>
      <c r="L363" s="2"/>
      <c r="M363" s="7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3.5" customHeight="1" x14ac:dyDescent="0.25">
      <c r="A364" s="9">
        <v>1125</v>
      </c>
      <c r="B364" s="10" t="s">
        <v>431</v>
      </c>
      <c r="C364" s="11">
        <v>8</v>
      </c>
      <c r="D364" s="11" t="s">
        <v>52</v>
      </c>
      <c r="E364" s="11" t="s">
        <v>46</v>
      </c>
      <c r="F364" s="11" t="s">
        <v>269</v>
      </c>
      <c r="G364" s="11" t="s">
        <v>288</v>
      </c>
      <c r="H364" s="12"/>
      <c r="I364" s="2"/>
      <c r="J364" s="2"/>
      <c r="K364" s="2"/>
      <c r="L364" s="2"/>
      <c r="M364" s="7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3.5" customHeight="1" x14ac:dyDescent="0.25">
      <c r="A365" s="9">
        <v>1126</v>
      </c>
      <c r="B365" s="10" t="s">
        <v>432</v>
      </c>
      <c r="C365" s="11">
        <v>7</v>
      </c>
      <c r="D365" s="11" t="s">
        <v>52</v>
      </c>
      <c r="E365" s="11" t="s">
        <v>46</v>
      </c>
      <c r="F365" s="11" t="s">
        <v>269</v>
      </c>
      <c r="G365" s="11" t="s">
        <v>288</v>
      </c>
      <c r="H365" s="12"/>
      <c r="I365" s="2"/>
      <c r="J365" s="2"/>
      <c r="K365" s="2"/>
      <c r="L365" s="2"/>
      <c r="M365" s="7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3.5" customHeight="1" x14ac:dyDescent="0.25">
      <c r="A366" s="9">
        <v>1127</v>
      </c>
      <c r="B366" s="10" t="s">
        <v>433</v>
      </c>
      <c r="C366" s="11">
        <v>7</v>
      </c>
      <c r="D366" s="11" t="s">
        <v>52</v>
      </c>
      <c r="E366" s="11" t="s">
        <v>46</v>
      </c>
      <c r="F366" s="11" t="s">
        <v>269</v>
      </c>
      <c r="G366" s="11" t="s">
        <v>288</v>
      </c>
      <c r="H366" s="7"/>
      <c r="I366" s="12"/>
      <c r="J366" s="2"/>
      <c r="K366" s="2"/>
      <c r="L366" s="2"/>
      <c r="M366" s="7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3.5" customHeight="1" x14ac:dyDescent="0.25">
      <c r="A367" s="9">
        <v>1128</v>
      </c>
      <c r="B367" s="10" t="s">
        <v>434</v>
      </c>
      <c r="C367" s="11">
        <v>7</v>
      </c>
      <c r="D367" s="11" t="s">
        <v>52</v>
      </c>
      <c r="E367" s="11" t="s">
        <v>46</v>
      </c>
      <c r="F367" s="11" t="s">
        <v>269</v>
      </c>
      <c r="G367" s="11" t="s">
        <v>288</v>
      </c>
      <c r="H367" s="7"/>
      <c r="I367" s="12"/>
      <c r="J367" s="2"/>
      <c r="K367" s="2"/>
      <c r="L367" s="2"/>
      <c r="M367" s="7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3.5" customHeight="1" x14ac:dyDescent="0.25">
      <c r="A368" s="9">
        <v>1129</v>
      </c>
      <c r="B368" s="10" t="s">
        <v>435</v>
      </c>
      <c r="C368" s="11">
        <v>7</v>
      </c>
      <c r="D368" s="11" t="s">
        <v>52</v>
      </c>
      <c r="E368" s="11" t="s">
        <v>46</v>
      </c>
      <c r="F368" s="11" t="s">
        <v>269</v>
      </c>
      <c r="G368" s="11" t="s">
        <v>288</v>
      </c>
      <c r="H368" s="7"/>
      <c r="I368" s="12"/>
      <c r="J368" s="2"/>
      <c r="K368" s="2"/>
      <c r="L368" s="2"/>
      <c r="M368" s="7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3.5" customHeight="1" x14ac:dyDescent="0.25">
      <c r="A369" s="9">
        <v>1130</v>
      </c>
      <c r="B369" s="10" t="s">
        <v>436</v>
      </c>
      <c r="C369" s="11">
        <v>8</v>
      </c>
      <c r="D369" s="11" t="s">
        <v>52</v>
      </c>
      <c r="E369" s="11" t="s">
        <v>46</v>
      </c>
      <c r="F369" s="11" t="s">
        <v>269</v>
      </c>
      <c r="G369" s="11" t="s">
        <v>288</v>
      </c>
      <c r="H369" s="7"/>
      <c r="I369" s="7"/>
      <c r="J369" s="12"/>
      <c r="K369" s="2"/>
      <c r="L369" s="2"/>
      <c r="M369" s="7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3.5" customHeight="1" x14ac:dyDescent="0.25">
      <c r="A370" s="9">
        <v>1131</v>
      </c>
      <c r="B370" s="10" t="s">
        <v>437</v>
      </c>
      <c r="C370" s="11">
        <v>7</v>
      </c>
      <c r="D370" s="11" t="s">
        <v>52</v>
      </c>
      <c r="E370" s="11" t="s">
        <v>46</v>
      </c>
      <c r="F370" s="11" t="s">
        <v>269</v>
      </c>
      <c r="G370" s="11" t="s">
        <v>288</v>
      </c>
      <c r="H370" s="7"/>
      <c r="I370" s="7"/>
      <c r="J370" s="12"/>
      <c r="K370" s="2"/>
      <c r="L370" s="2"/>
      <c r="M370" s="7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3.5" customHeight="1" x14ac:dyDescent="0.25">
      <c r="A371" s="9">
        <v>1132</v>
      </c>
      <c r="B371" s="10" t="s">
        <v>438</v>
      </c>
      <c r="C371" s="11">
        <v>8</v>
      </c>
      <c r="D371" s="11" t="s">
        <v>52</v>
      </c>
      <c r="E371" s="11" t="s">
        <v>46</v>
      </c>
      <c r="F371" s="11" t="s">
        <v>269</v>
      </c>
      <c r="G371" s="11" t="s">
        <v>288</v>
      </c>
      <c r="H371" s="7"/>
      <c r="I371" s="7"/>
      <c r="J371" s="12"/>
      <c r="K371" s="2"/>
      <c r="L371" s="2"/>
      <c r="M371" s="7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 x14ac:dyDescent="0.25">
      <c r="A372" s="9">
        <v>1133</v>
      </c>
      <c r="B372" s="10" t="s">
        <v>439</v>
      </c>
      <c r="C372" s="11">
        <v>8</v>
      </c>
      <c r="D372" s="11" t="s">
        <v>52</v>
      </c>
      <c r="E372" s="11" t="s">
        <v>46</v>
      </c>
      <c r="F372" s="11" t="s">
        <v>269</v>
      </c>
      <c r="G372" s="11" t="s">
        <v>288</v>
      </c>
      <c r="H372" s="7"/>
      <c r="I372" s="12"/>
      <c r="J372" s="12"/>
      <c r="K372" s="7"/>
      <c r="L372" s="7"/>
      <c r="M372" s="7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 x14ac:dyDescent="0.25">
      <c r="A373" s="9">
        <v>1134</v>
      </c>
      <c r="B373" s="10" t="s">
        <v>440</v>
      </c>
      <c r="C373" s="11">
        <v>7</v>
      </c>
      <c r="D373" s="11" t="s">
        <v>52</v>
      </c>
      <c r="E373" s="11" t="s">
        <v>46</v>
      </c>
      <c r="F373" s="11" t="s">
        <v>269</v>
      </c>
      <c r="G373" s="11" t="s">
        <v>288</v>
      </c>
      <c r="H373" s="12"/>
      <c r="I373" s="2"/>
      <c r="J373" s="2"/>
      <c r="K373" s="7"/>
      <c r="L373" s="7"/>
      <c r="M373" s="7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 x14ac:dyDescent="0.25">
      <c r="A374" s="9">
        <v>1135</v>
      </c>
      <c r="B374" s="10" t="s">
        <v>441</v>
      </c>
      <c r="C374" s="11">
        <v>8</v>
      </c>
      <c r="D374" s="11" t="s">
        <v>52</v>
      </c>
      <c r="E374" s="11" t="s">
        <v>46</v>
      </c>
      <c r="F374" s="11" t="s">
        <v>269</v>
      </c>
      <c r="G374" s="11" t="s">
        <v>288</v>
      </c>
      <c r="H374" s="12"/>
      <c r="I374" s="2"/>
      <c r="J374" s="2"/>
      <c r="K374" s="7"/>
      <c r="L374" s="7"/>
      <c r="M374" s="7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 x14ac:dyDescent="0.25">
      <c r="A375" s="9">
        <v>1136</v>
      </c>
      <c r="B375" s="10" t="s">
        <v>442</v>
      </c>
      <c r="C375" s="11">
        <v>8</v>
      </c>
      <c r="D375" s="11" t="s">
        <v>52</v>
      </c>
      <c r="E375" s="11" t="s">
        <v>46</v>
      </c>
      <c r="F375" s="11" t="s">
        <v>269</v>
      </c>
      <c r="G375" s="11" t="s">
        <v>288</v>
      </c>
      <c r="H375" s="12"/>
      <c r="I375" s="2"/>
      <c r="J375" s="2"/>
      <c r="K375" s="7"/>
      <c r="L375" s="7"/>
      <c r="M375" s="7"/>
      <c r="N375" s="43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 x14ac:dyDescent="0.25">
      <c r="A376" s="9">
        <v>1137</v>
      </c>
      <c r="B376" s="10" t="s">
        <v>443</v>
      </c>
      <c r="C376" s="11">
        <v>7</v>
      </c>
      <c r="D376" s="11" t="s">
        <v>52</v>
      </c>
      <c r="E376" s="11" t="s">
        <v>46</v>
      </c>
      <c r="F376" s="11" t="s">
        <v>269</v>
      </c>
      <c r="G376" s="11" t="s">
        <v>288</v>
      </c>
      <c r="H376" s="12"/>
      <c r="I376" s="2"/>
      <c r="J376" s="2"/>
      <c r="K376" s="12"/>
      <c r="L376" s="12"/>
      <c r="M376" s="7"/>
      <c r="N376" s="43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3.5" customHeight="1" x14ac:dyDescent="0.25">
      <c r="A377" s="9">
        <v>1181</v>
      </c>
      <c r="B377" s="10" t="s">
        <v>444</v>
      </c>
      <c r="C377" s="11">
        <v>7</v>
      </c>
      <c r="D377" s="11" t="s">
        <v>32</v>
      </c>
      <c r="E377" s="11" t="s">
        <v>46</v>
      </c>
      <c r="F377" s="11" t="s">
        <v>269</v>
      </c>
      <c r="G377" s="11" t="s">
        <v>288</v>
      </c>
      <c r="H377" s="12"/>
      <c r="I377" s="2"/>
      <c r="J377" s="2"/>
      <c r="K377" s="2"/>
      <c r="L377" s="2"/>
      <c r="M377" s="7"/>
      <c r="N377" s="43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3.5" customHeight="1" x14ac:dyDescent="0.25">
      <c r="A378" s="9">
        <v>1182</v>
      </c>
      <c r="B378" s="10" t="s">
        <v>445</v>
      </c>
      <c r="C378" s="11">
        <v>7</v>
      </c>
      <c r="D378" s="11" t="s">
        <v>32</v>
      </c>
      <c r="E378" s="11" t="s">
        <v>11</v>
      </c>
      <c r="F378" s="11" t="s">
        <v>269</v>
      </c>
      <c r="G378" s="11" t="s">
        <v>390</v>
      </c>
      <c r="H378" s="12"/>
      <c r="I378" s="2"/>
      <c r="J378" s="2"/>
      <c r="K378" s="2"/>
      <c r="L378" s="2"/>
      <c r="M378" s="7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3.5" customHeight="1" x14ac:dyDescent="0.25">
      <c r="A379" s="9">
        <v>1183</v>
      </c>
      <c r="B379" s="10" t="s">
        <v>446</v>
      </c>
      <c r="C379" s="11">
        <v>7</v>
      </c>
      <c r="D379" s="11" t="s">
        <v>32</v>
      </c>
      <c r="E379" s="11" t="s">
        <v>11</v>
      </c>
      <c r="F379" s="11" t="s">
        <v>269</v>
      </c>
      <c r="G379" s="11" t="s">
        <v>390</v>
      </c>
      <c r="H379" s="12"/>
      <c r="I379" s="2"/>
      <c r="J379" s="2"/>
      <c r="K379" s="2"/>
      <c r="L379" s="2"/>
      <c r="M379" s="7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3.5" customHeight="1" x14ac:dyDescent="0.25">
      <c r="A380" s="9">
        <v>1184</v>
      </c>
      <c r="B380" s="10" t="s">
        <v>447</v>
      </c>
      <c r="C380" s="11">
        <v>8</v>
      </c>
      <c r="D380" s="11" t="s">
        <v>32</v>
      </c>
      <c r="E380" s="11" t="s">
        <v>46</v>
      </c>
      <c r="F380" s="11" t="s">
        <v>269</v>
      </c>
      <c r="G380" s="11" t="s">
        <v>288</v>
      </c>
      <c r="H380" s="12"/>
      <c r="I380" s="2"/>
      <c r="J380" s="2"/>
      <c r="K380" s="2"/>
      <c r="L380" s="2"/>
      <c r="M380" s="7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3.5" customHeight="1" x14ac:dyDescent="0.25">
      <c r="A381" s="9">
        <v>1185</v>
      </c>
      <c r="B381" s="10" t="s">
        <v>448</v>
      </c>
      <c r="C381" s="11">
        <v>8</v>
      </c>
      <c r="D381" s="11" t="s">
        <v>32</v>
      </c>
      <c r="E381" s="11" t="s">
        <v>46</v>
      </c>
      <c r="F381" s="11" t="s">
        <v>269</v>
      </c>
      <c r="G381" s="11" t="s">
        <v>288</v>
      </c>
      <c r="H381" s="12"/>
      <c r="I381" s="2"/>
      <c r="J381" s="2"/>
      <c r="K381" s="2"/>
      <c r="L381" s="2"/>
      <c r="M381" s="7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3.5" customHeight="1" x14ac:dyDescent="0.25">
      <c r="A382" s="9">
        <v>1186</v>
      </c>
      <c r="B382" s="10" t="s">
        <v>449</v>
      </c>
      <c r="C382" s="11">
        <v>8</v>
      </c>
      <c r="D382" s="11" t="s">
        <v>32</v>
      </c>
      <c r="E382" s="11" t="s">
        <v>46</v>
      </c>
      <c r="F382" s="11" t="s">
        <v>269</v>
      </c>
      <c r="G382" s="11" t="s">
        <v>288</v>
      </c>
      <c r="H382" s="12"/>
      <c r="I382" s="2"/>
      <c r="J382" s="2"/>
      <c r="K382" s="2"/>
      <c r="L382" s="2"/>
      <c r="M382" s="7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3.5" customHeight="1" x14ac:dyDescent="0.25">
      <c r="A383" s="9">
        <v>1187</v>
      </c>
      <c r="B383" s="10" t="s">
        <v>450</v>
      </c>
      <c r="C383" s="11">
        <v>8</v>
      </c>
      <c r="D383" s="11" t="s">
        <v>32</v>
      </c>
      <c r="E383" s="11" t="s">
        <v>46</v>
      </c>
      <c r="F383" s="11" t="s">
        <v>269</v>
      </c>
      <c r="G383" s="11" t="s">
        <v>288</v>
      </c>
      <c r="H383" s="12"/>
      <c r="I383" s="45"/>
      <c r="J383" s="2"/>
      <c r="K383" s="2"/>
      <c r="L383" s="2"/>
      <c r="M383" s="7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3.5" customHeight="1" x14ac:dyDescent="0.25">
      <c r="A384" s="9">
        <v>1188</v>
      </c>
      <c r="B384" s="10" t="s">
        <v>451</v>
      </c>
      <c r="C384" s="11">
        <v>8</v>
      </c>
      <c r="D384" s="11" t="s">
        <v>32</v>
      </c>
      <c r="E384" s="11" t="s">
        <v>11</v>
      </c>
      <c r="F384" s="11" t="s">
        <v>269</v>
      </c>
      <c r="G384" s="11" t="s">
        <v>390</v>
      </c>
      <c r="H384" s="12"/>
      <c r="I384" s="2"/>
      <c r="J384" s="2"/>
      <c r="K384" s="2"/>
      <c r="L384" s="2"/>
      <c r="M384" s="7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3.5" customHeight="1" x14ac:dyDescent="0.25">
      <c r="A385" s="9">
        <v>1189</v>
      </c>
      <c r="B385" s="10" t="s">
        <v>452</v>
      </c>
      <c r="C385" s="11">
        <v>8</v>
      </c>
      <c r="D385" s="11" t="s">
        <v>32</v>
      </c>
      <c r="E385" s="11" t="s">
        <v>11</v>
      </c>
      <c r="F385" s="11" t="s">
        <v>269</v>
      </c>
      <c r="G385" s="11" t="s">
        <v>390</v>
      </c>
      <c r="H385" s="12"/>
      <c r="I385" s="2"/>
      <c r="J385" s="2"/>
      <c r="K385" s="2"/>
      <c r="L385" s="2"/>
      <c r="M385" s="7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3.5" customHeight="1" x14ac:dyDescent="0.25">
      <c r="A386" s="9">
        <v>1190</v>
      </c>
      <c r="B386" s="10" t="s">
        <v>453</v>
      </c>
      <c r="C386" s="11">
        <v>8</v>
      </c>
      <c r="D386" s="11" t="s">
        <v>32</v>
      </c>
      <c r="E386" s="11" t="s">
        <v>11</v>
      </c>
      <c r="F386" s="11" t="s">
        <v>269</v>
      </c>
      <c r="G386" s="11" t="s">
        <v>390</v>
      </c>
      <c r="H386" s="12"/>
      <c r="I386" s="2"/>
      <c r="J386" s="2"/>
      <c r="K386" s="2"/>
      <c r="L386" s="2"/>
      <c r="M386" s="7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3.5" customHeight="1" x14ac:dyDescent="0.25">
      <c r="A387" s="9">
        <v>1221</v>
      </c>
      <c r="B387" s="10" t="s">
        <v>454</v>
      </c>
      <c r="C387" s="46"/>
      <c r="D387" s="11" t="s">
        <v>70</v>
      </c>
      <c r="E387" s="11" t="s">
        <v>11</v>
      </c>
      <c r="F387" s="11" t="s">
        <v>269</v>
      </c>
      <c r="G387" s="11" t="s">
        <v>390</v>
      </c>
      <c r="H387" s="12"/>
      <c r="I387" s="2"/>
      <c r="J387" s="2"/>
      <c r="K387" s="2"/>
      <c r="L387" s="2"/>
      <c r="M387" s="7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3.5" customHeight="1" x14ac:dyDescent="0.25">
      <c r="A388" s="9">
        <v>1232</v>
      </c>
      <c r="B388" s="10" t="s">
        <v>455</v>
      </c>
      <c r="C388" s="11">
        <v>7</v>
      </c>
      <c r="D388" s="11" t="s">
        <v>70</v>
      </c>
      <c r="E388" s="11" t="s">
        <v>46</v>
      </c>
      <c r="F388" s="11" t="s">
        <v>269</v>
      </c>
      <c r="G388" s="11" t="s">
        <v>288</v>
      </c>
      <c r="H388" s="12"/>
      <c r="I388" s="2"/>
      <c r="J388" s="2"/>
      <c r="K388" s="2"/>
      <c r="L388" s="2"/>
      <c r="M388" s="7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3.5" customHeight="1" x14ac:dyDescent="0.25">
      <c r="A389" s="9">
        <v>1240</v>
      </c>
      <c r="B389" s="10" t="s">
        <v>456</v>
      </c>
      <c r="C389" s="11">
        <v>8</v>
      </c>
      <c r="D389" s="11" t="s">
        <v>76</v>
      </c>
      <c r="E389" s="11" t="s">
        <v>46</v>
      </c>
      <c r="F389" s="11" t="s">
        <v>269</v>
      </c>
      <c r="G389" s="11" t="s">
        <v>288</v>
      </c>
      <c r="H389" s="12"/>
      <c r="I389" s="2"/>
      <c r="J389" s="2"/>
      <c r="K389" s="2"/>
      <c r="L389" s="2"/>
      <c r="M389" s="7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3.5" customHeight="1" x14ac:dyDescent="0.25">
      <c r="A390" s="9">
        <v>1242</v>
      </c>
      <c r="B390" s="10" t="s">
        <v>457</v>
      </c>
      <c r="C390" s="11">
        <v>8</v>
      </c>
      <c r="D390" s="11" t="s">
        <v>76</v>
      </c>
      <c r="E390" s="11" t="s">
        <v>46</v>
      </c>
      <c r="F390" s="11" t="s">
        <v>269</v>
      </c>
      <c r="G390" s="11" t="s">
        <v>288</v>
      </c>
      <c r="H390" s="12"/>
      <c r="I390" s="2"/>
      <c r="J390" s="2"/>
      <c r="K390" s="2"/>
      <c r="L390" s="2"/>
      <c r="M390" s="7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3.5" customHeight="1" x14ac:dyDescent="0.25">
      <c r="A391" s="9">
        <v>1244</v>
      </c>
      <c r="B391" s="10" t="s">
        <v>458</v>
      </c>
      <c r="C391" s="11">
        <v>7</v>
      </c>
      <c r="D391" s="11" t="s">
        <v>76</v>
      </c>
      <c r="E391" s="11" t="s">
        <v>11</v>
      </c>
      <c r="F391" s="11" t="s">
        <v>269</v>
      </c>
      <c r="G391" s="11" t="s">
        <v>270</v>
      </c>
      <c r="H391" s="12"/>
      <c r="I391" s="2"/>
      <c r="J391" s="2"/>
      <c r="K391" s="2"/>
      <c r="L391" s="2"/>
      <c r="M391" s="7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3.5" customHeight="1" x14ac:dyDescent="0.25">
      <c r="A392" s="9">
        <v>1250</v>
      </c>
      <c r="B392" s="10" t="s">
        <v>459</v>
      </c>
      <c r="C392" s="11">
        <v>8</v>
      </c>
      <c r="D392" s="11" t="s">
        <v>76</v>
      </c>
      <c r="E392" s="11" t="s">
        <v>11</v>
      </c>
      <c r="F392" s="11" t="s">
        <v>269</v>
      </c>
      <c r="G392" s="11" t="s">
        <v>270</v>
      </c>
      <c r="H392" s="12"/>
      <c r="I392" s="2"/>
      <c r="J392" s="2"/>
      <c r="K392" s="2"/>
      <c r="L392" s="2"/>
      <c r="M392" s="7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3.5" customHeight="1" x14ac:dyDescent="0.25">
      <c r="A393" s="9">
        <v>1255</v>
      </c>
      <c r="B393" s="10" t="s">
        <v>460</v>
      </c>
      <c r="C393" s="11">
        <v>7</v>
      </c>
      <c r="D393" s="11" t="s">
        <v>76</v>
      </c>
      <c r="E393" s="11" t="s">
        <v>46</v>
      </c>
      <c r="F393" s="11" t="s">
        <v>269</v>
      </c>
      <c r="G393" s="11" t="s">
        <v>288</v>
      </c>
      <c r="H393" s="12"/>
      <c r="I393" s="2"/>
      <c r="J393" s="2"/>
      <c r="K393" s="2"/>
      <c r="L393" s="2"/>
      <c r="M393" s="7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3.5" customHeight="1" x14ac:dyDescent="0.25">
      <c r="A394" s="9">
        <v>1260</v>
      </c>
      <c r="B394" s="10" t="s">
        <v>461</v>
      </c>
      <c r="C394" s="11">
        <v>8</v>
      </c>
      <c r="D394" s="11" t="s">
        <v>76</v>
      </c>
      <c r="E394" s="11" t="s">
        <v>46</v>
      </c>
      <c r="F394" s="11" t="s">
        <v>269</v>
      </c>
      <c r="G394" s="11" t="s">
        <v>288</v>
      </c>
      <c r="H394" s="12"/>
      <c r="I394" s="2"/>
      <c r="J394" s="2"/>
      <c r="K394" s="2"/>
      <c r="L394" s="2"/>
      <c r="M394" s="7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 x14ac:dyDescent="0.25">
      <c r="A395" s="9">
        <v>1261</v>
      </c>
      <c r="B395" s="10" t="s">
        <v>462</v>
      </c>
      <c r="C395" s="11">
        <v>8</v>
      </c>
      <c r="D395" s="11" t="s">
        <v>76</v>
      </c>
      <c r="E395" s="11" t="s">
        <v>46</v>
      </c>
      <c r="F395" s="11" t="s">
        <v>269</v>
      </c>
      <c r="G395" s="11" t="s">
        <v>288</v>
      </c>
      <c r="H395" s="12"/>
      <c r="I395" s="2"/>
      <c r="J395" s="2"/>
      <c r="K395" s="2"/>
      <c r="L395" s="2"/>
      <c r="M395" s="7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3.5" customHeight="1" x14ac:dyDescent="0.25">
      <c r="A396" s="9">
        <v>1265</v>
      </c>
      <c r="B396" s="10" t="s">
        <v>463</v>
      </c>
      <c r="C396" s="11">
        <v>8</v>
      </c>
      <c r="D396" s="11" t="s">
        <v>76</v>
      </c>
      <c r="E396" s="11" t="s">
        <v>11</v>
      </c>
      <c r="F396" s="11" t="s">
        <v>269</v>
      </c>
      <c r="G396" s="11" t="s">
        <v>270</v>
      </c>
      <c r="H396" s="12"/>
      <c r="I396" s="2"/>
      <c r="J396" s="2"/>
      <c r="K396" s="2"/>
      <c r="L396" s="2"/>
      <c r="M396" s="7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" customHeight="1" x14ac:dyDescent="0.25">
      <c r="A397" s="9">
        <v>1266</v>
      </c>
      <c r="B397" s="10" t="s">
        <v>464</v>
      </c>
      <c r="C397" s="11">
        <v>7</v>
      </c>
      <c r="D397" s="11" t="s">
        <v>76</v>
      </c>
      <c r="E397" s="11" t="s">
        <v>11</v>
      </c>
      <c r="F397" s="11" t="s">
        <v>269</v>
      </c>
      <c r="G397" s="11" t="s">
        <v>270</v>
      </c>
      <c r="H397" s="12"/>
      <c r="I397" s="2"/>
      <c r="J397" s="2"/>
      <c r="K397" s="2"/>
      <c r="L397" s="2"/>
      <c r="M397" s="7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3.5" customHeight="1" x14ac:dyDescent="0.25">
      <c r="A398" s="9">
        <v>1267</v>
      </c>
      <c r="B398" s="10" t="s">
        <v>465</v>
      </c>
      <c r="C398" s="11">
        <v>8</v>
      </c>
      <c r="D398" s="11" t="s">
        <v>76</v>
      </c>
      <c r="E398" s="11" t="s">
        <v>46</v>
      </c>
      <c r="F398" s="11" t="s">
        <v>269</v>
      </c>
      <c r="G398" s="11" t="s">
        <v>288</v>
      </c>
      <c r="H398" s="12"/>
      <c r="I398" s="2"/>
      <c r="J398" s="2"/>
      <c r="K398" s="2"/>
      <c r="L398" s="2"/>
      <c r="M398" s="7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3.5" customHeight="1" x14ac:dyDescent="0.25">
      <c r="A399" s="9">
        <v>1268</v>
      </c>
      <c r="B399" s="10" t="s">
        <v>466</v>
      </c>
      <c r="C399" s="11">
        <v>8</v>
      </c>
      <c r="D399" s="11" t="s">
        <v>76</v>
      </c>
      <c r="E399" s="11" t="s">
        <v>11</v>
      </c>
      <c r="F399" s="11" t="s">
        <v>269</v>
      </c>
      <c r="G399" s="11" t="s">
        <v>270</v>
      </c>
      <c r="H399" s="12"/>
      <c r="I399" s="2"/>
      <c r="J399" s="2"/>
      <c r="K399" s="2"/>
      <c r="L399" s="2"/>
      <c r="M399" s="7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3.5" customHeight="1" x14ac:dyDescent="0.25">
      <c r="A400" s="9">
        <v>1269</v>
      </c>
      <c r="B400" s="10" t="s">
        <v>467</v>
      </c>
      <c r="C400" s="11">
        <v>7</v>
      </c>
      <c r="D400" s="11" t="s">
        <v>76</v>
      </c>
      <c r="E400" s="11" t="s">
        <v>11</v>
      </c>
      <c r="F400" s="11" t="s">
        <v>269</v>
      </c>
      <c r="G400" s="11" t="s">
        <v>270</v>
      </c>
      <c r="H400" s="12"/>
      <c r="I400" s="2"/>
      <c r="J400" s="2"/>
      <c r="K400" s="2"/>
      <c r="L400" s="2"/>
      <c r="M400" s="7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3.5" customHeight="1" x14ac:dyDescent="0.25">
      <c r="A401" s="9">
        <v>1271</v>
      </c>
      <c r="B401" s="10" t="s">
        <v>468</v>
      </c>
      <c r="C401" s="11">
        <v>8</v>
      </c>
      <c r="D401" s="11" t="s">
        <v>76</v>
      </c>
      <c r="E401" s="11" t="s">
        <v>46</v>
      </c>
      <c r="F401" s="11" t="s">
        <v>269</v>
      </c>
      <c r="G401" s="11" t="s">
        <v>288</v>
      </c>
      <c r="H401" s="12"/>
      <c r="I401" s="2"/>
      <c r="J401" s="2"/>
      <c r="K401" s="2"/>
      <c r="L401" s="2"/>
      <c r="M401" s="7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3.5" customHeight="1" x14ac:dyDescent="0.25">
      <c r="A402" s="9">
        <v>1272</v>
      </c>
      <c r="B402" s="10" t="s">
        <v>469</v>
      </c>
      <c r="C402" s="11">
        <v>8</v>
      </c>
      <c r="D402" s="11" t="s">
        <v>76</v>
      </c>
      <c r="E402" s="11" t="s">
        <v>46</v>
      </c>
      <c r="F402" s="11" t="s">
        <v>269</v>
      </c>
      <c r="G402" s="11" t="s">
        <v>288</v>
      </c>
      <c r="H402" s="12"/>
      <c r="I402" s="2"/>
      <c r="J402" s="2"/>
      <c r="K402" s="2"/>
      <c r="L402" s="2"/>
      <c r="M402" s="7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3.5" customHeight="1" x14ac:dyDescent="0.25">
      <c r="A403" s="9">
        <v>1307</v>
      </c>
      <c r="B403" s="10" t="s">
        <v>470</v>
      </c>
      <c r="C403" s="11">
        <v>8</v>
      </c>
      <c r="D403" s="11" t="s">
        <v>29</v>
      </c>
      <c r="E403" s="11" t="s">
        <v>46</v>
      </c>
      <c r="F403" s="11" t="s">
        <v>269</v>
      </c>
      <c r="G403" s="11" t="s">
        <v>288</v>
      </c>
      <c r="H403" s="12"/>
      <c r="I403" s="2"/>
      <c r="J403" s="2"/>
      <c r="K403" s="2"/>
      <c r="L403" s="2"/>
      <c r="M403" s="7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 x14ac:dyDescent="0.25">
      <c r="A404" s="9">
        <v>1308</v>
      </c>
      <c r="B404" s="10" t="s">
        <v>471</v>
      </c>
      <c r="C404" s="11">
        <v>7</v>
      </c>
      <c r="D404" s="11" t="s">
        <v>29</v>
      </c>
      <c r="E404" s="11" t="s">
        <v>11</v>
      </c>
      <c r="F404" s="11" t="s">
        <v>269</v>
      </c>
      <c r="G404" s="11" t="s">
        <v>390</v>
      </c>
      <c r="H404" s="12"/>
      <c r="I404" s="2"/>
      <c r="J404" s="2"/>
      <c r="K404" s="2"/>
      <c r="L404" s="2"/>
      <c r="M404" s="7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3.5" customHeight="1" x14ac:dyDescent="0.25">
      <c r="A405" s="9">
        <v>1309</v>
      </c>
      <c r="B405" s="10" t="s">
        <v>472</v>
      </c>
      <c r="C405" s="11">
        <v>7</v>
      </c>
      <c r="D405" s="11" t="s">
        <v>29</v>
      </c>
      <c r="E405" s="11" t="s">
        <v>11</v>
      </c>
      <c r="F405" s="11" t="s">
        <v>269</v>
      </c>
      <c r="G405" s="11" t="s">
        <v>390</v>
      </c>
      <c r="H405" s="12"/>
      <c r="I405" s="2"/>
      <c r="J405" s="2"/>
      <c r="K405" s="2"/>
      <c r="L405" s="2"/>
      <c r="M405" s="7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3.5" customHeight="1" x14ac:dyDescent="0.25">
      <c r="A406" s="9">
        <v>1310</v>
      </c>
      <c r="B406" s="10" t="s">
        <v>473</v>
      </c>
      <c r="C406" s="11">
        <v>7</v>
      </c>
      <c r="D406" s="11" t="s">
        <v>29</v>
      </c>
      <c r="E406" s="11" t="s">
        <v>11</v>
      </c>
      <c r="F406" s="11" t="s">
        <v>269</v>
      </c>
      <c r="G406" s="11" t="s">
        <v>390</v>
      </c>
      <c r="H406" s="12"/>
      <c r="I406" s="2"/>
      <c r="J406" s="2"/>
      <c r="K406" s="2"/>
      <c r="L406" s="2"/>
      <c r="M406" s="7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3.5" customHeight="1" x14ac:dyDescent="0.25">
      <c r="A407" s="9">
        <v>1311</v>
      </c>
      <c r="B407" s="10" t="s">
        <v>474</v>
      </c>
      <c r="C407" s="11">
        <v>8</v>
      </c>
      <c r="D407" s="11" t="s">
        <v>29</v>
      </c>
      <c r="E407" s="11" t="s">
        <v>46</v>
      </c>
      <c r="F407" s="11" t="s">
        <v>269</v>
      </c>
      <c r="G407" s="11" t="s">
        <v>288</v>
      </c>
      <c r="H407" s="12"/>
      <c r="I407" s="2"/>
      <c r="J407" s="2"/>
      <c r="K407" s="2"/>
      <c r="L407" s="2"/>
      <c r="M407" s="7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3.5" customHeight="1" x14ac:dyDescent="0.25">
      <c r="A408" s="9">
        <v>1312</v>
      </c>
      <c r="B408" s="10" t="s">
        <v>475</v>
      </c>
      <c r="C408" s="11">
        <v>8</v>
      </c>
      <c r="D408" s="11" t="s">
        <v>29</v>
      </c>
      <c r="E408" s="11" t="s">
        <v>46</v>
      </c>
      <c r="F408" s="11" t="s">
        <v>269</v>
      </c>
      <c r="G408" s="11" t="s">
        <v>288</v>
      </c>
      <c r="H408" s="47"/>
      <c r="I408" s="2"/>
      <c r="J408" s="2"/>
      <c r="K408" s="2"/>
      <c r="L408" s="2"/>
      <c r="M408" s="7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3.5" customHeight="1" x14ac:dyDescent="0.25">
      <c r="A409" s="9">
        <v>1313</v>
      </c>
      <c r="B409" s="10" t="s">
        <v>476</v>
      </c>
      <c r="C409" s="11">
        <v>8</v>
      </c>
      <c r="D409" s="11" t="s">
        <v>29</v>
      </c>
      <c r="E409" s="11" t="s">
        <v>46</v>
      </c>
      <c r="F409" s="11" t="s">
        <v>269</v>
      </c>
      <c r="G409" s="11" t="s">
        <v>288</v>
      </c>
      <c r="H409" s="47"/>
      <c r="I409" s="2"/>
      <c r="J409" s="2"/>
      <c r="K409" s="2"/>
      <c r="L409" s="2"/>
      <c r="M409" s="7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3.5" customHeight="1" x14ac:dyDescent="0.25">
      <c r="A410" s="9">
        <v>1314</v>
      </c>
      <c r="B410" s="10" t="s">
        <v>477</v>
      </c>
      <c r="C410" s="11">
        <v>8</v>
      </c>
      <c r="D410" s="11" t="s">
        <v>29</v>
      </c>
      <c r="E410" s="11" t="s">
        <v>46</v>
      </c>
      <c r="F410" s="11" t="s">
        <v>269</v>
      </c>
      <c r="G410" s="11" t="s">
        <v>288</v>
      </c>
      <c r="H410" s="47"/>
      <c r="I410" s="2"/>
      <c r="J410" s="2"/>
      <c r="K410" s="2"/>
      <c r="L410" s="2"/>
      <c r="M410" s="7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3.5" customHeight="1" x14ac:dyDescent="0.25">
      <c r="A411" s="9">
        <v>1315</v>
      </c>
      <c r="B411" s="10" t="s">
        <v>478</v>
      </c>
      <c r="C411" s="11">
        <v>8</v>
      </c>
      <c r="D411" s="11" t="s">
        <v>29</v>
      </c>
      <c r="E411" s="11" t="s">
        <v>46</v>
      </c>
      <c r="F411" s="11" t="s">
        <v>269</v>
      </c>
      <c r="G411" s="11" t="s">
        <v>288</v>
      </c>
      <c r="H411" s="47"/>
      <c r="I411" s="2"/>
      <c r="J411" s="2"/>
      <c r="K411" s="2"/>
      <c r="L411" s="2"/>
      <c r="M411" s="7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3.5" customHeight="1" x14ac:dyDescent="0.25">
      <c r="A412" s="9">
        <v>1316</v>
      </c>
      <c r="B412" s="10" t="s">
        <v>479</v>
      </c>
      <c r="C412" s="11">
        <v>8</v>
      </c>
      <c r="D412" s="11" t="s">
        <v>29</v>
      </c>
      <c r="E412" s="11" t="s">
        <v>46</v>
      </c>
      <c r="F412" s="11" t="s">
        <v>269</v>
      </c>
      <c r="G412" s="11" t="s">
        <v>288</v>
      </c>
      <c r="H412" s="12"/>
      <c r="I412" s="2"/>
      <c r="J412" s="2"/>
      <c r="K412" s="2"/>
      <c r="L412" s="2"/>
      <c r="M412" s="7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3.5" customHeight="1" x14ac:dyDescent="0.25">
      <c r="A413" s="9">
        <v>1317</v>
      </c>
      <c r="B413" s="10" t="s">
        <v>480</v>
      </c>
      <c r="C413" s="11">
        <v>8</v>
      </c>
      <c r="D413" s="11" t="s">
        <v>29</v>
      </c>
      <c r="E413" s="11" t="s">
        <v>46</v>
      </c>
      <c r="F413" s="11" t="s">
        <v>269</v>
      </c>
      <c r="G413" s="11" t="s">
        <v>288</v>
      </c>
      <c r="H413" s="12"/>
      <c r="I413" s="2"/>
      <c r="J413" s="2"/>
      <c r="K413" s="2"/>
      <c r="L413" s="2"/>
      <c r="M413" s="7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3.5" customHeight="1" x14ac:dyDescent="0.25">
      <c r="A414" s="9">
        <v>1318</v>
      </c>
      <c r="B414" s="10" t="s">
        <v>481</v>
      </c>
      <c r="C414" s="11">
        <v>8</v>
      </c>
      <c r="D414" s="11" t="s">
        <v>29</v>
      </c>
      <c r="E414" s="11" t="s">
        <v>46</v>
      </c>
      <c r="F414" s="11" t="s">
        <v>269</v>
      </c>
      <c r="G414" s="11" t="s">
        <v>288</v>
      </c>
      <c r="H414" s="47"/>
      <c r="I414" s="2"/>
      <c r="J414" s="2"/>
      <c r="K414" s="2"/>
      <c r="L414" s="2"/>
      <c r="M414" s="7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3.5" customHeight="1" x14ac:dyDescent="0.25">
      <c r="A415" s="9">
        <v>1319</v>
      </c>
      <c r="B415" s="10" t="s">
        <v>482</v>
      </c>
      <c r="C415" s="11">
        <v>8</v>
      </c>
      <c r="D415" s="11" t="s">
        <v>29</v>
      </c>
      <c r="E415" s="11" t="s">
        <v>46</v>
      </c>
      <c r="F415" s="11" t="s">
        <v>269</v>
      </c>
      <c r="G415" s="11" t="s">
        <v>483</v>
      </c>
      <c r="H415" s="47"/>
      <c r="I415" s="2"/>
      <c r="J415" s="2"/>
      <c r="K415" s="2"/>
      <c r="L415" s="2"/>
      <c r="M415" s="7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3.5" customHeight="1" x14ac:dyDescent="0.25">
      <c r="A416" s="9">
        <v>1570</v>
      </c>
      <c r="B416" s="10" t="s">
        <v>484</v>
      </c>
      <c r="C416" s="11">
        <v>7</v>
      </c>
      <c r="D416" s="11" t="s">
        <v>20</v>
      </c>
      <c r="E416" s="11" t="s">
        <v>46</v>
      </c>
      <c r="F416" s="11" t="s">
        <v>269</v>
      </c>
      <c r="G416" s="11" t="s">
        <v>483</v>
      </c>
      <c r="H416" s="12"/>
      <c r="I416" s="2"/>
      <c r="J416" s="2"/>
      <c r="K416" s="2"/>
      <c r="L416" s="2"/>
      <c r="M416" s="7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3.5" customHeight="1" x14ac:dyDescent="0.25">
      <c r="A417" s="9">
        <v>1576</v>
      </c>
      <c r="B417" s="10" t="s">
        <v>485</v>
      </c>
      <c r="C417" s="11">
        <v>7</v>
      </c>
      <c r="D417" s="11" t="s">
        <v>20</v>
      </c>
      <c r="E417" s="11" t="s">
        <v>46</v>
      </c>
      <c r="F417" s="11" t="s">
        <v>269</v>
      </c>
      <c r="G417" s="11" t="s">
        <v>483</v>
      </c>
      <c r="H417" s="47"/>
      <c r="I417" s="2"/>
      <c r="J417" s="2"/>
      <c r="K417" s="2"/>
      <c r="L417" s="2"/>
      <c r="M417" s="7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3.5" customHeight="1" x14ac:dyDescent="0.25">
      <c r="A418" s="9">
        <v>1587</v>
      </c>
      <c r="B418" s="10" t="s">
        <v>486</v>
      </c>
      <c r="C418" s="11">
        <v>8</v>
      </c>
      <c r="D418" s="11" t="s">
        <v>20</v>
      </c>
      <c r="E418" s="11" t="s">
        <v>11</v>
      </c>
      <c r="F418" s="11" t="s">
        <v>269</v>
      </c>
      <c r="G418" s="11" t="s">
        <v>390</v>
      </c>
      <c r="H418" s="47"/>
      <c r="I418" s="2"/>
      <c r="J418" s="2"/>
      <c r="K418" s="2"/>
      <c r="L418" s="2"/>
      <c r="M418" s="7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3.5" customHeight="1" x14ac:dyDescent="0.25">
      <c r="A419" s="9">
        <v>1588</v>
      </c>
      <c r="B419" s="10" t="s">
        <v>487</v>
      </c>
      <c r="C419" s="11">
        <v>8</v>
      </c>
      <c r="D419" s="11" t="s">
        <v>20</v>
      </c>
      <c r="E419" s="11" t="s">
        <v>11</v>
      </c>
      <c r="F419" s="11" t="s">
        <v>269</v>
      </c>
      <c r="G419" s="11" t="s">
        <v>390</v>
      </c>
      <c r="H419" s="47"/>
      <c r="I419" s="2"/>
      <c r="J419" s="2"/>
      <c r="K419" s="2"/>
      <c r="L419" s="2"/>
      <c r="M419" s="7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3.5" customHeight="1" x14ac:dyDescent="0.25">
      <c r="A420" s="48"/>
      <c r="B420" s="46"/>
      <c r="C420" s="46"/>
      <c r="D420" s="46"/>
      <c r="E420" s="46"/>
      <c r="F420" s="46"/>
      <c r="G420" s="46"/>
      <c r="H420" s="47"/>
      <c r="I420" s="2"/>
      <c r="J420" s="2"/>
      <c r="K420" s="2"/>
      <c r="L420" s="2"/>
      <c r="M420" s="7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3.5" customHeight="1" x14ac:dyDescent="0.25">
      <c r="A421" s="48"/>
      <c r="B421" s="46"/>
      <c r="C421" s="46"/>
      <c r="D421" s="46"/>
      <c r="E421" s="46"/>
      <c r="F421" s="46"/>
      <c r="G421" s="46"/>
      <c r="H421" s="12"/>
      <c r="I421" s="2"/>
      <c r="J421" s="2"/>
      <c r="K421" s="2"/>
      <c r="L421" s="2"/>
      <c r="M421" s="7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3.5" customHeight="1" x14ac:dyDescent="0.25">
      <c r="A422" s="49"/>
      <c r="B422" s="50"/>
      <c r="C422" s="51"/>
      <c r="D422" s="50"/>
      <c r="E422" s="50"/>
      <c r="F422" s="50"/>
      <c r="G422" s="50"/>
      <c r="H422" s="47"/>
      <c r="I422" s="2"/>
      <c r="J422" s="2"/>
      <c r="K422" s="2"/>
      <c r="L422" s="2"/>
      <c r="M422" s="7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3.5" customHeight="1" x14ac:dyDescent="0.25">
      <c r="A423" s="49"/>
      <c r="B423" s="50"/>
      <c r="C423" s="51"/>
      <c r="D423" s="50"/>
      <c r="E423" s="50"/>
      <c r="F423" s="50"/>
      <c r="G423" s="50"/>
      <c r="H423" s="47"/>
      <c r="I423" s="2"/>
      <c r="J423" s="2"/>
      <c r="K423" s="2"/>
      <c r="L423" s="2"/>
      <c r="M423" s="7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3.5" customHeight="1" x14ac:dyDescent="0.25">
      <c r="A424" s="49"/>
      <c r="B424" s="50"/>
      <c r="C424" s="51"/>
      <c r="D424" s="50"/>
      <c r="E424" s="50"/>
      <c r="F424" s="50"/>
      <c r="G424" s="50"/>
      <c r="H424" s="47"/>
      <c r="I424" s="2"/>
      <c r="J424" s="2"/>
      <c r="K424" s="2"/>
      <c r="L424" s="2"/>
      <c r="M424" s="7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3.5" customHeight="1" x14ac:dyDescent="0.25">
      <c r="A425" s="49"/>
      <c r="B425" s="50"/>
      <c r="C425" s="51"/>
      <c r="D425" s="50"/>
      <c r="E425" s="50"/>
      <c r="F425" s="50"/>
      <c r="G425" s="50"/>
      <c r="H425" s="47"/>
      <c r="I425" s="2"/>
      <c r="J425" s="2"/>
      <c r="K425" s="2"/>
      <c r="L425" s="2"/>
      <c r="M425" s="7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3.5" customHeight="1" x14ac:dyDescent="0.25">
      <c r="A426" s="49"/>
      <c r="B426" s="50"/>
      <c r="C426" s="51"/>
      <c r="D426" s="50"/>
      <c r="E426" s="50"/>
      <c r="F426" s="50"/>
      <c r="G426" s="50"/>
      <c r="H426" s="47"/>
      <c r="I426" s="2"/>
      <c r="J426" s="2"/>
      <c r="K426" s="2"/>
      <c r="L426" s="2"/>
      <c r="M426" s="7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3.5" customHeight="1" x14ac:dyDescent="0.25">
      <c r="A427" s="49"/>
      <c r="B427" s="50"/>
      <c r="C427" s="51"/>
      <c r="D427" s="50"/>
      <c r="E427" s="50"/>
      <c r="F427" s="50"/>
      <c r="G427" s="50"/>
      <c r="H427" s="47"/>
      <c r="I427" s="2"/>
      <c r="J427" s="2"/>
      <c r="K427" s="2"/>
      <c r="L427" s="2"/>
      <c r="M427" s="7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3.5" customHeight="1" x14ac:dyDescent="0.25">
      <c r="A428" s="49"/>
      <c r="B428" s="50"/>
      <c r="C428" s="51"/>
      <c r="D428" s="50"/>
      <c r="E428" s="50"/>
      <c r="F428" s="50"/>
      <c r="G428" s="50"/>
      <c r="H428" s="47"/>
      <c r="I428" s="2"/>
      <c r="J428" s="2"/>
      <c r="K428" s="2"/>
      <c r="L428" s="2"/>
      <c r="M428" s="7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3.5" customHeight="1" x14ac:dyDescent="0.25">
      <c r="A429" s="49"/>
      <c r="B429" s="50"/>
      <c r="C429" s="51"/>
      <c r="D429" s="50"/>
      <c r="E429" s="50"/>
      <c r="F429" s="50"/>
      <c r="G429" s="50"/>
      <c r="H429" s="47"/>
      <c r="I429" s="2"/>
      <c r="J429" s="2"/>
      <c r="K429" s="2"/>
      <c r="L429" s="2"/>
      <c r="M429" s="7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3.5" customHeight="1" x14ac:dyDescent="0.25">
      <c r="A430" s="49"/>
      <c r="B430" s="50"/>
      <c r="C430" s="51"/>
      <c r="D430" s="50"/>
      <c r="E430" s="50"/>
      <c r="F430" s="50"/>
      <c r="G430" s="50"/>
      <c r="H430" s="47"/>
      <c r="I430" s="2"/>
      <c r="J430" s="2"/>
      <c r="K430" s="2"/>
      <c r="L430" s="2"/>
      <c r="M430" s="7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3.5" customHeight="1" x14ac:dyDescent="0.25">
      <c r="A431" s="49"/>
      <c r="B431" s="50"/>
      <c r="C431" s="51"/>
      <c r="D431" s="50"/>
      <c r="E431" s="50"/>
      <c r="F431" s="50"/>
      <c r="G431" s="50"/>
      <c r="H431" s="47"/>
      <c r="I431" s="2"/>
      <c r="J431" s="2"/>
      <c r="K431" s="2"/>
      <c r="L431" s="2"/>
      <c r="M431" s="7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3.5" customHeight="1" x14ac:dyDescent="0.25">
      <c r="A432" s="49"/>
      <c r="B432" s="50"/>
      <c r="C432" s="51"/>
      <c r="D432" s="50"/>
      <c r="E432" s="50"/>
      <c r="F432" s="50"/>
      <c r="G432" s="50"/>
      <c r="H432" s="47"/>
      <c r="I432" s="2"/>
      <c r="J432" s="2"/>
      <c r="K432" s="2"/>
      <c r="L432" s="2"/>
      <c r="M432" s="7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3.5" customHeight="1" x14ac:dyDescent="0.25">
      <c r="A433" s="49"/>
      <c r="B433" s="50"/>
      <c r="C433" s="51"/>
      <c r="D433" s="50"/>
      <c r="E433" s="50"/>
      <c r="F433" s="50"/>
      <c r="G433" s="50"/>
      <c r="H433" s="12"/>
      <c r="I433" s="2"/>
      <c r="J433" s="2"/>
      <c r="K433" s="2"/>
      <c r="L433" s="2"/>
      <c r="M433" s="7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3.5" customHeight="1" x14ac:dyDescent="0.25">
      <c r="A434" s="49"/>
      <c r="B434" s="50"/>
      <c r="C434" s="51"/>
      <c r="D434" s="50"/>
      <c r="E434" s="50"/>
      <c r="F434" s="50"/>
      <c r="G434" s="50"/>
      <c r="H434" s="12"/>
      <c r="I434" s="2"/>
      <c r="J434" s="2"/>
      <c r="K434" s="2"/>
      <c r="L434" s="2"/>
      <c r="M434" s="7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3.5" customHeight="1" x14ac:dyDescent="0.25">
      <c r="A435" s="49"/>
      <c r="B435" s="50"/>
      <c r="C435" s="51"/>
      <c r="D435" s="50"/>
      <c r="E435" s="50"/>
      <c r="F435" s="50"/>
      <c r="G435" s="50"/>
      <c r="H435" s="12"/>
      <c r="I435" s="2"/>
      <c r="J435" s="2"/>
      <c r="K435" s="2"/>
      <c r="L435" s="2"/>
      <c r="M435" s="7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3.5" customHeight="1" x14ac:dyDescent="0.25">
      <c r="A436" s="49"/>
      <c r="B436" s="50"/>
      <c r="C436" s="51"/>
      <c r="D436" s="50"/>
      <c r="E436" s="50"/>
      <c r="F436" s="50"/>
      <c r="G436" s="50"/>
      <c r="H436" s="12"/>
      <c r="I436" s="2"/>
      <c r="J436" s="2"/>
      <c r="K436" s="2"/>
      <c r="L436" s="2"/>
      <c r="M436" s="7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3.5" customHeight="1" x14ac:dyDescent="0.25">
      <c r="A437" s="49"/>
      <c r="B437" s="50"/>
      <c r="C437" s="51"/>
      <c r="D437" s="50"/>
      <c r="E437" s="50"/>
      <c r="F437" s="50"/>
      <c r="G437" s="50"/>
      <c r="H437" s="12"/>
      <c r="I437" s="2"/>
      <c r="J437" s="2"/>
      <c r="K437" s="2"/>
      <c r="L437" s="2"/>
      <c r="M437" s="7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3.5" customHeight="1" x14ac:dyDescent="0.25">
      <c r="A438" s="49"/>
      <c r="B438" s="50"/>
      <c r="C438" s="51"/>
      <c r="D438" s="50"/>
      <c r="E438" s="50"/>
      <c r="F438" s="50"/>
      <c r="G438" s="50"/>
      <c r="H438" s="12"/>
      <c r="I438" s="2"/>
      <c r="J438" s="2"/>
      <c r="K438" s="2"/>
      <c r="L438" s="2"/>
      <c r="M438" s="7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3.5" customHeight="1" x14ac:dyDescent="0.25">
      <c r="A439" s="49"/>
      <c r="B439" s="50"/>
      <c r="C439" s="51"/>
      <c r="D439" s="50"/>
      <c r="E439" s="50"/>
      <c r="F439" s="50"/>
      <c r="G439" s="50"/>
      <c r="H439" s="2"/>
      <c r="I439" s="2"/>
      <c r="J439" s="2"/>
      <c r="K439" s="2"/>
      <c r="L439" s="2"/>
      <c r="M439" s="7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3.5" customHeight="1" x14ac:dyDescent="0.25">
      <c r="A440" s="49"/>
      <c r="B440" s="50"/>
      <c r="C440" s="51"/>
      <c r="D440" s="50"/>
      <c r="E440" s="50"/>
      <c r="F440" s="50"/>
      <c r="G440" s="50"/>
      <c r="H440" s="2"/>
      <c r="I440" s="2"/>
      <c r="J440" s="2"/>
      <c r="K440" s="2"/>
      <c r="L440" s="2"/>
      <c r="M440" s="7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3.5" customHeight="1" x14ac:dyDescent="0.25">
      <c r="A441" s="49"/>
      <c r="B441" s="50"/>
      <c r="C441" s="51"/>
      <c r="D441" s="50"/>
      <c r="E441" s="50"/>
      <c r="F441" s="50"/>
      <c r="G441" s="50"/>
      <c r="H441" s="2"/>
      <c r="I441" s="2"/>
      <c r="J441" s="2"/>
      <c r="K441" s="2"/>
      <c r="L441" s="2"/>
      <c r="M441" s="7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3.5" customHeight="1" x14ac:dyDescent="0.25">
      <c r="A442" s="49"/>
      <c r="B442" s="50"/>
      <c r="C442" s="51"/>
      <c r="D442" s="50"/>
      <c r="E442" s="50"/>
      <c r="F442" s="50"/>
      <c r="G442" s="50"/>
      <c r="H442" s="2"/>
      <c r="I442" s="2"/>
      <c r="J442" s="2"/>
      <c r="K442" s="2"/>
      <c r="L442" s="2"/>
      <c r="M442" s="7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3.5" customHeight="1" x14ac:dyDescent="0.25">
      <c r="A443" s="49"/>
      <c r="B443" s="50"/>
      <c r="C443" s="51"/>
      <c r="D443" s="50"/>
      <c r="E443" s="50"/>
      <c r="F443" s="50"/>
      <c r="G443" s="50"/>
      <c r="H443" s="2"/>
      <c r="I443" s="2"/>
      <c r="J443" s="2"/>
      <c r="K443" s="2"/>
      <c r="L443" s="2"/>
      <c r="M443" s="7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3.5" customHeight="1" x14ac:dyDescent="0.25">
      <c r="A444" s="49"/>
      <c r="B444" s="50"/>
      <c r="C444" s="51"/>
      <c r="D444" s="50"/>
      <c r="E444" s="50"/>
      <c r="F444" s="50"/>
      <c r="G444" s="50"/>
      <c r="H444" s="2"/>
      <c r="I444" s="2"/>
      <c r="J444" s="2"/>
      <c r="K444" s="2"/>
      <c r="L444" s="2"/>
      <c r="M444" s="7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3.5" customHeight="1" x14ac:dyDescent="0.25">
      <c r="A445" s="49"/>
      <c r="B445" s="50"/>
      <c r="C445" s="51"/>
      <c r="D445" s="50"/>
      <c r="E445" s="50"/>
      <c r="F445" s="50"/>
      <c r="G445" s="50"/>
      <c r="H445" s="2"/>
      <c r="I445" s="2"/>
      <c r="J445" s="2"/>
      <c r="K445" s="2"/>
      <c r="L445" s="2"/>
      <c r="M445" s="7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3.5" customHeight="1" x14ac:dyDescent="0.25">
      <c r="A446" s="49"/>
      <c r="B446" s="50"/>
      <c r="C446" s="51"/>
      <c r="D446" s="50"/>
      <c r="E446" s="50"/>
      <c r="F446" s="50"/>
      <c r="G446" s="50"/>
      <c r="H446" s="2"/>
      <c r="I446" s="2"/>
      <c r="J446" s="2"/>
      <c r="K446" s="2"/>
      <c r="L446" s="2"/>
      <c r="M446" s="7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3.5" customHeight="1" x14ac:dyDescent="0.25">
      <c r="A447" s="49"/>
      <c r="B447" s="50"/>
      <c r="C447" s="51"/>
      <c r="D447" s="50"/>
      <c r="E447" s="50"/>
      <c r="F447" s="50"/>
      <c r="G447" s="50"/>
      <c r="H447" s="2"/>
      <c r="I447" s="2"/>
      <c r="J447" s="2"/>
      <c r="K447" s="2"/>
      <c r="L447" s="2"/>
      <c r="M447" s="7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3.5" customHeight="1" x14ac:dyDescent="0.25">
      <c r="A448" s="49"/>
      <c r="B448" s="50"/>
      <c r="C448" s="51"/>
      <c r="D448" s="50"/>
      <c r="E448" s="50"/>
      <c r="F448" s="50"/>
      <c r="G448" s="50"/>
      <c r="H448" s="2"/>
      <c r="I448" s="2"/>
      <c r="J448" s="2"/>
      <c r="K448" s="2"/>
      <c r="L448" s="2"/>
      <c r="M448" s="7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3.5" customHeight="1" x14ac:dyDescent="0.25">
      <c r="A449" s="49"/>
      <c r="B449" s="50"/>
      <c r="C449" s="51"/>
      <c r="D449" s="50"/>
      <c r="E449" s="50"/>
      <c r="F449" s="50"/>
      <c r="G449" s="50"/>
      <c r="H449" s="2"/>
      <c r="I449" s="2"/>
      <c r="J449" s="2"/>
      <c r="K449" s="2"/>
      <c r="L449" s="2"/>
      <c r="M449" s="7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3.5" customHeight="1" x14ac:dyDescent="0.25">
      <c r="A450" s="49"/>
      <c r="B450" s="50"/>
      <c r="C450" s="51"/>
      <c r="D450" s="50"/>
      <c r="E450" s="50"/>
      <c r="F450" s="50"/>
      <c r="G450" s="50"/>
      <c r="H450" s="2"/>
      <c r="I450" s="2"/>
      <c r="J450" s="2"/>
      <c r="K450" s="2"/>
      <c r="L450" s="2"/>
      <c r="M450" s="7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3.5" customHeight="1" x14ac:dyDescent="0.25">
      <c r="A451" s="49"/>
      <c r="B451" s="50"/>
      <c r="C451" s="51"/>
      <c r="D451" s="50"/>
      <c r="E451" s="50"/>
      <c r="F451" s="50"/>
      <c r="G451" s="50"/>
      <c r="H451" s="2"/>
      <c r="I451" s="2"/>
      <c r="J451" s="2"/>
      <c r="K451" s="2"/>
      <c r="L451" s="2"/>
      <c r="M451" s="7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3.5" customHeight="1" x14ac:dyDescent="0.25">
      <c r="A452" s="49"/>
      <c r="B452" s="50"/>
      <c r="C452" s="51"/>
      <c r="D452" s="50"/>
      <c r="E452" s="50"/>
      <c r="F452" s="50"/>
      <c r="G452" s="50"/>
      <c r="H452" s="2"/>
      <c r="I452" s="2"/>
      <c r="J452" s="2"/>
      <c r="K452" s="2"/>
      <c r="L452" s="2"/>
      <c r="M452" s="7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3.5" customHeight="1" x14ac:dyDescent="0.25">
      <c r="A453" s="49"/>
      <c r="B453" s="50"/>
      <c r="C453" s="51"/>
      <c r="D453" s="50"/>
      <c r="E453" s="50"/>
      <c r="F453" s="50"/>
      <c r="G453" s="50"/>
      <c r="H453" s="2"/>
      <c r="I453" s="2"/>
      <c r="J453" s="2"/>
      <c r="K453" s="2"/>
      <c r="L453" s="2"/>
      <c r="M453" s="7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3.5" customHeight="1" x14ac:dyDescent="0.25">
      <c r="A454" s="49"/>
      <c r="B454" s="50"/>
      <c r="C454" s="51"/>
      <c r="D454" s="50"/>
      <c r="E454" s="50"/>
      <c r="F454" s="50"/>
      <c r="G454" s="50"/>
      <c r="H454" s="2"/>
      <c r="I454" s="2"/>
      <c r="J454" s="2"/>
      <c r="K454" s="2"/>
      <c r="L454" s="2"/>
      <c r="M454" s="7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3.5" customHeight="1" x14ac:dyDescent="0.25">
      <c r="A455" s="49"/>
      <c r="B455" s="50"/>
      <c r="C455" s="51"/>
      <c r="D455" s="50"/>
      <c r="E455" s="50"/>
      <c r="F455" s="50"/>
      <c r="G455" s="50"/>
      <c r="H455" s="2"/>
      <c r="I455" s="2"/>
      <c r="J455" s="2"/>
      <c r="K455" s="2"/>
      <c r="L455" s="2"/>
      <c r="M455" s="7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3.5" customHeight="1" x14ac:dyDescent="0.25">
      <c r="A456" s="49"/>
      <c r="B456" s="50"/>
      <c r="C456" s="51"/>
      <c r="D456" s="50"/>
      <c r="E456" s="50"/>
      <c r="F456" s="50"/>
      <c r="G456" s="50"/>
      <c r="H456" s="2"/>
      <c r="I456" s="2"/>
      <c r="J456" s="2"/>
      <c r="K456" s="2"/>
      <c r="L456" s="2"/>
      <c r="M456" s="7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3.5" customHeight="1" x14ac:dyDescent="0.25">
      <c r="A457" s="49"/>
      <c r="B457" s="50"/>
      <c r="C457" s="51"/>
      <c r="D457" s="50"/>
      <c r="E457" s="50"/>
      <c r="F457" s="50"/>
      <c r="G457" s="50"/>
      <c r="H457" s="2"/>
      <c r="I457" s="2"/>
      <c r="J457" s="2"/>
      <c r="K457" s="2"/>
      <c r="L457" s="2"/>
      <c r="M457" s="7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3.5" customHeight="1" x14ac:dyDescent="0.25">
      <c r="A458" s="49"/>
      <c r="B458" s="50"/>
      <c r="C458" s="51"/>
      <c r="D458" s="50"/>
      <c r="E458" s="50"/>
      <c r="F458" s="50"/>
      <c r="G458" s="50"/>
      <c r="H458" s="2"/>
      <c r="I458" s="2"/>
      <c r="J458" s="2"/>
      <c r="K458" s="2"/>
      <c r="L458" s="2"/>
      <c r="M458" s="7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5">
      <c r="A459" s="49"/>
      <c r="B459" s="50"/>
      <c r="C459" s="51"/>
      <c r="D459" s="50"/>
      <c r="E459" s="50"/>
      <c r="F459" s="50"/>
      <c r="G459" s="50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49"/>
      <c r="B460" s="50"/>
      <c r="C460" s="51"/>
      <c r="D460" s="50"/>
      <c r="E460" s="50"/>
      <c r="F460" s="50"/>
      <c r="G460" s="50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49"/>
      <c r="B461" s="50"/>
      <c r="C461" s="51"/>
      <c r="D461" s="50"/>
      <c r="E461" s="50"/>
      <c r="F461" s="50"/>
      <c r="G461" s="50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49"/>
      <c r="B462" s="50"/>
      <c r="C462" s="51"/>
      <c r="D462" s="50"/>
      <c r="E462" s="50"/>
      <c r="F462" s="50"/>
      <c r="G462" s="50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49"/>
      <c r="B463" s="50"/>
      <c r="C463" s="51"/>
      <c r="D463" s="50"/>
      <c r="E463" s="50"/>
      <c r="F463" s="50"/>
      <c r="G463" s="50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49"/>
      <c r="B464" s="50"/>
      <c r="C464" s="51"/>
      <c r="D464" s="50"/>
      <c r="E464" s="50"/>
      <c r="F464" s="50"/>
      <c r="G464" s="50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49"/>
      <c r="B465" s="50"/>
      <c r="C465" s="51"/>
      <c r="D465" s="50"/>
      <c r="E465" s="50"/>
      <c r="F465" s="50"/>
      <c r="G465" s="50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49"/>
      <c r="B466" s="50"/>
      <c r="C466" s="51"/>
      <c r="D466" s="50"/>
      <c r="E466" s="50"/>
      <c r="F466" s="50"/>
      <c r="G466" s="50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49"/>
      <c r="B467" s="50"/>
      <c r="C467" s="51"/>
      <c r="D467" s="50"/>
      <c r="E467" s="50"/>
      <c r="F467" s="50"/>
      <c r="G467" s="50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49"/>
      <c r="B468" s="50"/>
      <c r="C468" s="51"/>
      <c r="D468" s="50"/>
      <c r="E468" s="50"/>
      <c r="F468" s="50"/>
      <c r="G468" s="50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49"/>
      <c r="B469" s="50"/>
      <c r="C469" s="51"/>
      <c r="D469" s="50"/>
      <c r="E469" s="50"/>
      <c r="F469" s="50"/>
      <c r="G469" s="50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49"/>
      <c r="B470" s="50"/>
      <c r="C470" s="51"/>
      <c r="D470" s="50"/>
      <c r="E470" s="50"/>
      <c r="F470" s="50"/>
      <c r="G470" s="50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49"/>
      <c r="B471" s="50"/>
      <c r="C471" s="51"/>
      <c r="D471" s="50"/>
      <c r="E471" s="50"/>
      <c r="F471" s="50"/>
      <c r="G471" s="50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49"/>
      <c r="B472" s="50"/>
      <c r="C472" s="51"/>
      <c r="D472" s="50"/>
      <c r="E472" s="50"/>
      <c r="F472" s="50"/>
      <c r="G472" s="50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49"/>
      <c r="B473" s="50"/>
      <c r="C473" s="51"/>
      <c r="D473" s="50"/>
      <c r="E473" s="50"/>
      <c r="F473" s="50"/>
      <c r="G473" s="50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49"/>
      <c r="B474" s="50"/>
      <c r="C474" s="51"/>
      <c r="D474" s="50"/>
      <c r="E474" s="50"/>
      <c r="F474" s="50"/>
      <c r="G474" s="50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49"/>
      <c r="B475" s="50"/>
      <c r="C475" s="51"/>
      <c r="D475" s="50"/>
      <c r="E475" s="50"/>
      <c r="F475" s="50"/>
      <c r="G475" s="50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49"/>
      <c r="B476" s="50"/>
      <c r="C476" s="51"/>
      <c r="D476" s="50"/>
      <c r="E476" s="50"/>
      <c r="F476" s="50"/>
      <c r="G476" s="50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49"/>
      <c r="B477" s="50"/>
      <c r="C477" s="51"/>
      <c r="D477" s="50"/>
      <c r="E477" s="50"/>
      <c r="F477" s="50"/>
      <c r="G477" s="50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49"/>
      <c r="B478" s="50"/>
      <c r="C478" s="51"/>
      <c r="D478" s="50"/>
      <c r="E478" s="50"/>
      <c r="F478" s="50"/>
      <c r="G478" s="50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49"/>
      <c r="B479" s="50"/>
      <c r="C479" s="51"/>
      <c r="D479" s="50"/>
      <c r="E479" s="50"/>
      <c r="F479" s="50"/>
      <c r="G479" s="50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49"/>
      <c r="B480" s="50"/>
      <c r="C480" s="51"/>
      <c r="D480" s="50"/>
      <c r="E480" s="50"/>
      <c r="F480" s="50"/>
      <c r="G480" s="50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49"/>
      <c r="B481" s="50"/>
      <c r="C481" s="51"/>
      <c r="D481" s="50"/>
      <c r="E481" s="50"/>
      <c r="F481" s="50"/>
      <c r="G481" s="50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49"/>
      <c r="B482" s="50"/>
      <c r="C482" s="51"/>
      <c r="D482" s="50"/>
      <c r="E482" s="50"/>
      <c r="F482" s="50"/>
      <c r="G482" s="50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49"/>
      <c r="B483" s="50"/>
      <c r="C483" s="51"/>
      <c r="D483" s="50"/>
      <c r="E483" s="50"/>
      <c r="F483" s="50"/>
      <c r="G483" s="50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49"/>
      <c r="B484" s="50"/>
      <c r="C484" s="51"/>
      <c r="D484" s="50"/>
      <c r="E484" s="50"/>
      <c r="F484" s="50"/>
      <c r="G484" s="50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49"/>
      <c r="B485" s="50"/>
      <c r="C485" s="51"/>
      <c r="D485" s="50"/>
      <c r="E485" s="50"/>
      <c r="F485" s="50"/>
      <c r="G485" s="50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49"/>
      <c r="B486" s="50"/>
      <c r="C486" s="51"/>
      <c r="D486" s="50"/>
      <c r="E486" s="50"/>
      <c r="F486" s="50"/>
      <c r="G486" s="50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49"/>
      <c r="B487" s="50"/>
      <c r="C487" s="51"/>
      <c r="D487" s="50"/>
      <c r="E487" s="50"/>
      <c r="F487" s="50"/>
      <c r="G487" s="50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49"/>
      <c r="B488" s="50"/>
      <c r="C488" s="51"/>
      <c r="D488" s="50"/>
      <c r="E488" s="50"/>
      <c r="F488" s="50"/>
      <c r="G488" s="50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49"/>
      <c r="B489" s="50"/>
      <c r="C489" s="51"/>
      <c r="D489" s="50"/>
      <c r="E489" s="50"/>
      <c r="F489" s="50"/>
      <c r="G489" s="50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49"/>
      <c r="B490" s="50"/>
      <c r="C490" s="51"/>
      <c r="D490" s="50"/>
      <c r="E490" s="50"/>
      <c r="F490" s="50"/>
      <c r="G490" s="50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49"/>
      <c r="B491" s="50"/>
      <c r="C491" s="51"/>
      <c r="D491" s="50"/>
      <c r="E491" s="50"/>
      <c r="F491" s="50"/>
      <c r="G491" s="50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49"/>
      <c r="B492" s="50"/>
      <c r="C492" s="51"/>
      <c r="D492" s="50"/>
      <c r="E492" s="50"/>
      <c r="F492" s="50"/>
      <c r="G492" s="50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49"/>
      <c r="B493" s="50"/>
      <c r="C493" s="51"/>
      <c r="D493" s="50"/>
      <c r="E493" s="50"/>
      <c r="F493" s="50"/>
      <c r="G493" s="50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49"/>
      <c r="B494" s="50"/>
      <c r="C494" s="51"/>
      <c r="D494" s="50"/>
      <c r="E494" s="50"/>
      <c r="F494" s="50"/>
      <c r="G494" s="50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49"/>
      <c r="B495" s="50"/>
      <c r="C495" s="51"/>
      <c r="D495" s="50"/>
      <c r="E495" s="50"/>
      <c r="F495" s="50"/>
      <c r="G495" s="50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49"/>
      <c r="B496" s="50"/>
      <c r="C496" s="51"/>
      <c r="D496" s="50"/>
      <c r="E496" s="50"/>
      <c r="F496" s="50"/>
      <c r="G496" s="50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49"/>
      <c r="B497" s="50"/>
      <c r="C497" s="51"/>
      <c r="D497" s="50"/>
      <c r="E497" s="50"/>
      <c r="F497" s="50"/>
      <c r="G497" s="50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49"/>
      <c r="B498" s="50"/>
      <c r="C498" s="51"/>
      <c r="D498" s="50"/>
      <c r="E498" s="50"/>
      <c r="F498" s="50"/>
      <c r="G498" s="50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49"/>
      <c r="B499" s="50"/>
      <c r="C499" s="51"/>
      <c r="D499" s="50"/>
      <c r="E499" s="50"/>
      <c r="F499" s="50"/>
      <c r="G499" s="50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49"/>
      <c r="B500" s="50"/>
      <c r="C500" s="51"/>
      <c r="D500" s="50"/>
      <c r="E500" s="50"/>
      <c r="F500" s="50"/>
      <c r="G500" s="50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49"/>
      <c r="B501" s="50"/>
      <c r="C501" s="51"/>
      <c r="D501" s="50"/>
      <c r="E501" s="50"/>
      <c r="F501" s="50"/>
      <c r="G501" s="50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49"/>
      <c r="B502" s="50"/>
      <c r="C502" s="51"/>
      <c r="D502" s="50"/>
      <c r="E502" s="50"/>
      <c r="F502" s="50"/>
      <c r="G502" s="50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49"/>
      <c r="B503" s="50"/>
      <c r="C503" s="51"/>
      <c r="D503" s="50"/>
      <c r="E503" s="50"/>
      <c r="F503" s="50"/>
      <c r="G503" s="50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49"/>
      <c r="B504" s="50"/>
      <c r="C504" s="51"/>
      <c r="D504" s="50"/>
      <c r="E504" s="50"/>
      <c r="F504" s="50"/>
      <c r="G504" s="50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49"/>
      <c r="B505" s="50"/>
      <c r="C505" s="51"/>
      <c r="D505" s="50"/>
      <c r="E505" s="50"/>
      <c r="F505" s="50"/>
      <c r="G505" s="50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49"/>
      <c r="B506" s="50"/>
      <c r="C506" s="51"/>
      <c r="D506" s="50"/>
      <c r="E506" s="50"/>
      <c r="F506" s="50"/>
      <c r="G506" s="50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49"/>
      <c r="B507" s="50"/>
      <c r="C507" s="51"/>
      <c r="D507" s="50"/>
      <c r="E507" s="50"/>
      <c r="F507" s="50"/>
      <c r="G507" s="50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49"/>
      <c r="B508" s="50"/>
      <c r="C508" s="51"/>
      <c r="D508" s="50"/>
      <c r="E508" s="50"/>
      <c r="F508" s="50"/>
      <c r="G508" s="50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49"/>
      <c r="B509" s="50"/>
      <c r="C509" s="51"/>
      <c r="D509" s="50"/>
      <c r="E509" s="50"/>
      <c r="F509" s="50"/>
      <c r="G509" s="50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49"/>
      <c r="B510" s="50"/>
      <c r="C510" s="51"/>
      <c r="D510" s="50"/>
      <c r="E510" s="50"/>
      <c r="F510" s="50"/>
      <c r="G510" s="50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49"/>
      <c r="B511" s="50"/>
      <c r="C511" s="51"/>
      <c r="D511" s="50"/>
      <c r="E511" s="50"/>
      <c r="F511" s="50"/>
      <c r="G511" s="50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49"/>
      <c r="B512" s="50"/>
      <c r="C512" s="51"/>
      <c r="D512" s="50"/>
      <c r="E512" s="50"/>
      <c r="F512" s="50"/>
      <c r="G512" s="50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49"/>
      <c r="B513" s="50"/>
      <c r="C513" s="51"/>
      <c r="D513" s="50"/>
      <c r="E513" s="50"/>
      <c r="F513" s="50"/>
      <c r="G513" s="50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49"/>
      <c r="B514" s="50"/>
      <c r="C514" s="51"/>
      <c r="D514" s="50"/>
      <c r="E514" s="50"/>
      <c r="F514" s="50"/>
      <c r="G514" s="50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49"/>
      <c r="B515" s="50"/>
      <c r="C515" s="51"/>
      <c r="D515" s="50"/>
      <c r="E515" s="50"/>
      <c r="F515" s="50"/>
      <c r="G515" s="50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49"/>
      <c r="B516" s="50"/>
      <c r="C516" s="51"/>
      <c r="D516" s="50"/>
      <c r="E516" s="50"/>
      <c r="F516" s="50"/>
      <c r="G516" s="50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49"/>
      <c r="B517" s="50"/>
      <c r="C517" s="51"/>
      <c r="D517" s="50"/>
      <c r="E517" s="50"/>
      <c r="F517" s="50"/>
      <c r="G517" s="50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49"/>
      <c r="B518" s="50"/>
      <c r="C518" s="51"/>
      <c r="D518" s="50"/>
      <c r="E518" s="50"/>
      <c r="F518" s="50"/>
      <c r="G518" s="50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49"/>
      <c r="B519" s="50"/>
      <c r="C519" s="51"/>
      <c r="D519" s="50"/>
      <c r="E519" s="50"/>
      <c r="F519" s="50"/>
      <c r="G519" s="50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49"/>
      <c r="B520" s="50"/>
      <c r="C520" s="51"/>
      <c r="D520" s="50"/>
      <c r="E520" s="50"/>
      <c r="F520" s="50"/>
      <c r="G520" s="50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49"/>
      <c r="B521" s="50"/>
      <c r="C521" s="51"/>
      <c r="D521" s="50"/>
      <c r="E521" s="50"/>
      <c r="F521" s="50"/>
      <c r="G521" s="50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49"/>
      <c r="B522" s="50"/>
      <c r="C522" s="51"/>
      <c r="D522" s="50"/>
      <c r="E522" s="50"/>
      <c r="F522" s="50"/>
      <c r="G522" s="50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49"/>
      <c r="B523" s="50"/>
      <c r="C523" s="51"/>
      <c r="D523" s="50"/>
      <c r="E523" s="50"/>
      <c r="F523" s="50"/>
      <c r="G523" s="50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52"/>
      <c r="B524" s="50"/>
      <c r="C524" s="52"/>
      <c r="D524" s="52"/>
      <c r="E524" s="52"/>
      <c r="F524" s="52"/>
      <c r="G524" s="50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49"/>
      <c r="B525" s="50"/>
      <c r="C525" s="51"/>
      <c r="D525" s="50"/>
      <c r="E525" s="50"/>
      <c r="F525" s="50"/>
      <c r="G525" s="50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49"/>
      <c r="B526" s="50"/>
      <c r="C526" s="51"/>
      <c r="D526" s="50"/>
      <c r="E526" s="50"/>
      <c r="F526" s="50"/>
      <c r="G526" s="50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49"/>
      <c r="B527" s="50"/>
      <c r="C527" s="51"/>
      <c r="D527" s="50"/>
      <c r="E527" s="50"/>
      <c r="F527" s="50"/>
      <c r="G527" s="50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49"/>
      <c r="B528" s="50"/>
      <c r="C528" s="51"/>
      <c r="D528" s="50"/>
      <c r="E528" s="50"/>
      <c r="F528" s="50"/>
      <c r="G528" s="50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49"/>
      <c r="B529" s="50"/>
      <c r="C529" s="51"/>
      <c r="D529" s="50"/>
      <c r="E529" s="50"/>
      <c r="F529" s="50"/>
      <c r="G529" s="50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49"/>
      <c r="B530" s="50"/>
      <c r="C530" s="51"/>
      <c r="D530" s="50"/>
      <c r="E530" s="50"/>
      <c r="F530" s="50"/>
      <c r="G530" s="50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49"/>
      <c r="B531" s="50"/>
      <c r="C531" s="51"/>
      <c r="D531" s="50"/>
      <c r="E531" s="50"/>
      <c r="F531" s="50"/>
      <c r="G531" s="50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" customHeight="1" x14ac:dyDescent="0.25">
      <c r="A532" s="49"/>
      <c r="B532" s="50"/>
      <c r="C532" s="51"/>
      <c r="D532" s="50"/>
      <c r="E532" s="50"/>
      <c r="F532" s="50"/>
      <c r="G532" s="50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" customHeight="1" x14ac:dyDescent="0.25">
      <c r="A533" s="49"/>
      <c r="B533" s="50"/>
      <c r="C533" s="51"/>
      <c r="D533" s="50"/>
      <c r="E533" s="50"/>
      <c r="F533" s="50"/>
      <c r="G533" s="50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" customHeight="1" x14ac:dyDescent="0.25">
      <c r="A534" s="49"/>
      <c r="B534" s="50"/>
      <c r="C534" s="51"/>
      <c r="D534" s="50"/>
      <c r="E534" s="50"/>
      <c r="F534" s="50"/>
      <c r="G534" s="50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" customHeight="1" x14ac:dyDescent="0.25">
      <c r="A535" s="49"/>
      <c r="B535" s="50"/>
      <c r="C535" s="51"/>
      <c r="D535" s="50"/>
      <c r="E535" s="50"/>
      <c r="F535" s="50"/>
      <c r="G535" s="50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" customHeight="1" x14ac:dyDescent="0.25">
      <c r="A536" s="49"/>
      <c r="B536" s="50"/>
      <c r="C536" s="51"/>
      <c r="D536" s="50"/>
      <c r="E536" s="50"/>
      <c r="F536" s="50"/>
      <c r="G536" s="50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" customHeight="1" x14ac:dyDescent="0.25">
      <c r="A537" s="49"/>
      <c r="B537" s="50"/>
      <c r="C537" s="51"/>
      <c r="D537" s="50"/>
      <c r="E537" s="50"/>
      <c r="F537" s="50"/>
      <c r="G537" s="50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" customHeight="1" x14ac:dyDescent="0.25">
      <c r="A538" s="49"/>
      <c r="B538" s="50"/>
      <c r="C538" s="51"/>
      <c r="D538" s="50"/>
      <c r="E538" s="50"/>
      <c r="F538" s="50"/>
      <c r="G538" s="50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" customHeight="1" x14ac:dyDescent="0.25">
      <c r="A539" s="49"/>
      <c r="B539" s="50"/>
      <c r="C539" s="51"/>
      <c r="D539" s="50"/>
      <c r="E539" s="50"/>
      <c r="F539" s="50"/>
      <c r="G539" s="50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" customHeight="1" x14ac:dyDescent="0.25">
      <c r="A540" s="49"/>
      <c r="B540" s="50"/>
      <c r="C540" s="51"/>
      <c r="D540" s="50"/>
      <c r="E540" s="50"/>
      <c r="F540" s="50"/>
      <c r="G540" s="50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" customHeight="1" x14ac:dyDescent="0.25">
      <c r="A541" s="49"/>
      <c r="B541" s="50"/>
      <c r="C541" s="51"/>
      <c r="D541" s="50"/>
      <c r="E541" s="50"/>
      <c r="F541" s="50"/>
      <c r="G541" s="50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" customHeight="1" x14ac:dyDescent="0.25">
      <c r="A542" s="49"/>
      <c r="B542" s="50"/>
      <c r="C542" s="51"/>
      <c r="D542" s="50"/>
      <c r="E542" s="50"/>
      <c r="F542" s="50"/>
      <c r="G542" s="50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" customHeight="1" x14ac:dyDescent="0.25">
      <c r="A543" s="49"/>
      <c r="B543" s="50"/>
      <c r="C543" s="51"/>
      <c r="D543" s="50"/>
      <c r="E543" s="50"/>
      <c r="F543" s="50"/>
      <c r="G543" s="50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" customHeight="1" x14ac:dyDescent="0.25">
      <c r="A544" s="49"/>
      <c r="B544" s="50"/>
      <c r="C544" s="51"/>
      <c r="D544" s="50"/>
      <c r="E544" s="50"/>
      <c r="F544" s="50"/>
      <c r="G544" s="50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" customHeight="1" x14ac:dyDescent="0.25">
      <c r="A545" s="49"/>
      <c r="B545" s="50"/>
      <c r="C545" s="51"/>
      <c r="D545" s="50"/>
      <c r="E545" s="50"/>
      <c r="F545" s="50"/>
      <c r="G545" s="50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" customHeight="1" x14ac:dyDescent="0.25">
      <c r="A546" s="49"/>
      <c r="B546" s="50"/>
      <c r="C546" s="51"/>
      <c r="D546" s="50"/>
      <c r="E546" s="50"/>
      <c r="F546" s="50"/>
      <c r="G546" s="50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" customHeight="1" x14ac:dyDescent="0.25">
      <c r="A547" s="49"/>
      <c r="B547" s="50"/>
      <c r="C547" s="51"/>
      <c r="D547" s="50"/>
      <c r="E547" s="50"/>
      <c r="F547" s="50"/>
      <c r="G547" s="50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" customHeight="1" x14ac:dyDescent="0.25">
      <c r="A548" s="49"/>
      <c r="B548" s="50"/>
      <c r="C548" s="51"/>
      <c r="D548" s="50"/>
      <c r="E548" s="50"/>
      <c r="F548" s="50"/>
      <c r="G548" s="50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" customHeight="1" x14ac:dyDescent="0.25">
      <c r="A549" s="49"/>
      <c r="B549" s="50"/>
      <c r="C549" s="51"/>
      <c r="D549" s="50"/>
      <c r="E549" s="50"/>
      <c r="F549" s="50"/>
      <c r="G549" s="50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" customHeight="1" x14ac:dyDescent="0.25">
      <c r="A550" s="49"/>
      <c r="B550" s="50"/>
      <c r="C550" s="51"/>
      <c r="D550" s="50"/>
      <c r="E550" s="50"/>
      <c r="F550" s="50"/>
      <c r="G550" s="50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" customHeight="1" x14ac:dyDescent="0.25">
      <c r="A551" s="49"/>
      <c r="B551" s="50"/>
      <c r="C551" s="51"/>
      <c r="D551" s="50"/>
      <c r="E551" s="50"/>
      <c r="F551" s="50"/>
      <c r="G551" s="50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" customHeight="1" x14ac:dyDescent="0.25">
      <c r="A552" s="49"/>
      <c r="B552" s="50"/>
      <c r="C552" s="51"/>
      <c r="D552" s="50"/>
      <c r="E552" s="50"/>
      <c r="F552" s="50"/>
      <c r="G552" s="50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" customHeight="1" x14ac:dyDescent="0.25">
      <c r="A553" s="49"/>
      <c r="B553" s="50"/>
      <c r="C553" s="51"/>
      <c r="D553" s="50"/>
      <c r="E553" s="50"/>
      <c r="F553" s="50"/>
      <c r="G553" s="50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" customHeight="1" x14ac:dyDescent="0.25">
      <c r="A554" s="49"/>
      <c r="B554" s="50"/>
      <c r="C554" s="51"/>
      <c r="D554" s="50"/>
      <c r="E554" s="50"/>
      <c r="F554" s="50"/>
      <c r="G554" s="50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" customHeight="1" x14ac:dyDescent="0.25">
      <c r="A555" s="49"/>
      <c r="B555" s="50"/>
      <c r="C555" s="51"/>
      <c r="D555" s="50"/>
      <c r="E555" s="50"/>
      <c r="F555" s="50"/>
      <c r="G555" s="50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" customHeight="1" x14ac:dyDescent="0.25">
      <c r="A556" s="49"/>
      <c r="B556" s="50"/>
      <c r="C556" s="51"/>
      <c r="D556" s="50"/>
      <c r="E556" s="50"/>
      <c r="F556" s="50"/>
      <c r="G556" s="50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" customHeight="1" x14ac:dyDescent="0.25">
      <c r="A557" s="49"/>
      <c r="B557" s="50"/>
      <c r="C557" s="51"/>
      <c r="D557" s="50"/>
      <c r="E557" s="50"/>
      <c r="F557" s="50"/>
      <c r="G557" s="50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" customHeight="1" x14ac:dyDescent="0.25">
      <c r="A558" s="49"/>
      <c r="B558" s="50"/>
      <c r="C558" s="51"/>
      <c r="D558" s="50"/>
      <c r="E558" s="50"/>
      <c r="F558" s="50"/>
      <c r="G558" s="50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" customHeight="1" x14ac:dyDescent="0.25">
      <c r="A559" s="49"/>
      <c r="B559" s="50"/>
      <c r="C559" s="51"/>
      <c r="D559" s="50"/>
      <c r="E559" s="50"/>
      <c r="F559" s="50"/>
      <c r="G559" s="50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" customHeight="1" x14ac:dyDescent="0.25">
      <c r="A560" s="49"/>
      <c r="B560" s="50"/>
      <c r="C560" s="51"/>
      <c r="D560" s="50"/>
      <c r="E560" s="50"/>
      <c r="F560" s="50"/>
      <c r="G560" s="50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" customHeight="1" x14ac:dyDescent="0.25">
      <c r="A561" s="49"/>
      <c r="B561" s="50"/>
      <c r="C561" s="51"/>
      <c r="D561" s="50"/>
      <c r="E561" s="50"/>
      <c r="F561" s="50"/>
      <c r="G561" s="50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" customHeight="1" x14ac:dyDescent="0.25">
      <c r="A562" s="49"/>
      <c r="B562" s="50"/>
      <c r="C562" s="51"/>
      <c r="D562" s="50"/>
      <c r="E562" s="50"/>
      <c r="F562" s="50"/>
      <c r="G562" s="50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" customHeight="1" x14ac:dyDescent="0.25">
      <c r="A563" s="49"/>
      <c r="B563" s="50"/>
      <c r="C563" s="51"/>
      <c r="D563" s="50"/>
      <c r="E563" s="50"/>
      <c r="F563" s="50"/>
      <c r="G563" s="50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" customHeight="1" x14ac:dyDescent="0.25">
      <c r="A564" s="49"/>
      <c r="B564" s="50"/>
      <c r="C564" s="51"/>
      <c r="D564" s="50"/>
      <c r="E564" s="50"/>
      <c r="F564" s="50"/>
      <c r="G564" s="50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" customHeight="1" x14ac:dyDescent="0.25">
      <c r="A565" s="49"/>
      <c r="B565" s="50"/>
      <c r="C565" s="51"/>
      <c r="D565" s="50"/>
      <c r="E565" s="50"/>
      <c r="F565" s="50"/>
      <c r="G565" s="50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" customHeight="1" x14ac:dyDescent="0.25">
      <c r="A566" s="49"/>
      <c r="B566" s="50"/>
      <c r="C566" s="51"/>
      <c r="D566" s="50"/>
      <c r="E566" s="50"/>
      <c r="F566" s="50"/>
      <c r="G566" s="50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" customHeight="1" x14ac:dyDescent="0.25">
      <c r="A567" s="49"/>
      <c r="B567" s="50"/>
      <c r="C567" s="51"/>
      <c r="D567" s="50"/>
      <c r="E567" s="50"/>
      <c r="F567" s="50"/>
      <c r="G567" s="50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" customHeight="1" x14ac:dyDescent="0.25">
      <c r="A568" s="49"/>
      <c r="B568" s="50"/>
      <c r="C568" s="51"/>
      <c r="D568" s="50"/>
      <c r="E568" s="50"/>
      <c r="F568" s="50"/>
      <c r="G568" s="50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" customHeight="1" x14ac:dyDescent="0.25">
      <c r="A569" s="49"/>
      <c r="B569" s="50"/>
      <c r="C569" s="51"/>
      <c r="D569" s="50"/>
      <c r="E569" s="50"/>
      <c r="F569" s="50"/>
      <c r="G569" s="50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" customHeight="1" x14ac:dyDescent="0.25">
      <c r="A570" s="49"/>
      <c r="B570" s="50"/>
      <c r="C570" s="51"/>
      <c r="D570" s="50"/>
      <c r="E570" s="50"/>
      <c r="F570" s="50"/>
      <c r="G570" s="50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" customHeight="1" x14ac:dyDescent="0.25">
      <c r="A571" s="49"/>
      <c r="B571" s="50"/>
      <c r="C571" s="51"/>
      <c r="D571" s="50"/>
      <c r="E571" s="50"/>
      <c r="F571" s="50"/>
      <c r="G571" s="50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" customHeight="1" x14ac:dyDescent="0.25">
      <c r="A572" s="49"/>
      <c r="B572" s="50"/>
      <c r="C572" s="51"/>
      <c r="D572" s="50"/>
      <c r="E572" s="50"/>
      <c r="F572" s="50"/>
      <c r="G572" s="50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" customHeight="1" x14ac:dyDescent="0.25">
      <c r="A573" s="49"/>
      <c r="B573" s="50"/>
      <c r="C573" s="51"/>
      <c r="D573" s="50"/>
      <c r="E573" s="50"/>
      <c r="F573" s="50"/>
      <c r="G573" s="50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" customHeight="1" x14ac:dyDescent="0.25">
      <c r="A574" s="49"/>
      <c r="B574" s="50"/>
      <c r="C574" s="51"/>
      <c r="D574" s="50"/>
      <c r="E574" s="50"/>
      <c r="F574" s="50"/>
      <c r="G574" s="50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" customHeight="1" x14ac:dyDescent="0.25">
      <c r="A575" s="49"/>
      <c r="B575" s="50"/>
      <c r="C575" s="51"/>
      <c r="D575" s="50"/>
      <c r="E575" s="50"/>
      <c r="F575" s="50"/>
      <c r="G575" s="50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" customHeight="1" x14ac:dyDescent="0.25">
      <c r="A576" s="49"/>
      <c r="B576" s="50"/>
      <c r="C576" s="51"/>
      <c r="D576" s="50"/>
      <c r="E576" s="50"/>
      <c r="F576" s="50"/>
      <c r="G576" s="50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" customHeight="1" x14ac:dyDescent="0.25">
      <c r="A577" s="49"/>
      <c r="B577" s="50"/>
      <c r="C577" s="51"/>
      <c r="D577" s="50"/>
      <c r="E577" s="50"/>
      <c r="F577" s="50"/>
      <c r="G577" s="50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" customHeight="1" x14ac:dyDescent="0.25">
      <c r="A578" s="49"/>
      <c r="B578" s="50"/>
      <c r="C578" s="51"/>
      <c r="D578" s="50"/>
      <c r="E578" s="50"/>
      <c r="F578" s="50"/>
      <c r="G578" s="50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" customHeight="1" x14ac:dyDescent="0.25">
      <c r="A579" s="49"/>
      <c r="B579" s="50"/>
      <c r="C579" s="51"/>
      <c r="D579" s="50"/>
      <c r="E579" s="50"/>
      <c r="F579" s="50"/>
      <c r="G579" s="50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" customHeight="1" x14ac:dyDescent="0.25">
      <c r="A580" s="49"/>
      <c r="B580" s="50"/>
      <c r="C580" s="51"/>
      <c r="D580" s="50"/>
      <c r="E580" s="50"/>
      <c r="F580" s="50"/>
      <c r="G580" s="50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" customHeight="1" x14ac:dyDescent="0.25">
      <c r="A581" s="49"/>
      <c r="B581" s="50"/>
      <c r="C581" s="51"/>
      <c r="D581" s="50"/>
      <c r="E581" s="50"/>
      <c r="F581" s="50"/>
      <c r="G581" s="50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" customHeight="1" x14ac:dyDescent="0.25">
      <c r="A582" s="49"/>
      <c r="B582" s="50"/>
      <c r="C582" s="51"/>
      <c r="D582" s="50"/>
      <c r="E582" s="50"/>
      <c r="F582" s="50"/>
      <c r="G582" s="50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" customHeight="1" x14ac:dyDescent="0.25">
      <c r="A583" s="49"/>
      <c r="B583" s="50"/>
      <c r="C583" s="51"/>
      <c r="D583" s="50"/>
      <c r="E583" s="50"/>
      <c r="F583" s="50"/>
      <c r="G583" s="50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" customHeight="1" x14ac:dyDescent="0.25">
      <c r="A584" s="49"/>
      <c r="B584" s="50"/>
      <c r="C584" s="51"/>
      <c r="D584" s="50"/>
      <c r="E584" s="50"/>
      <c r="F584" s="50"/>
      <c r="G584" s="50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" customHeight="1" x14ac:dyDescent="0.25">
      <c r="A585" s="49"/>
      <c r="B585" s="50"/>
      <c r="C585" s="50"/>
      <c r="D585" s="50"/>
      <c r="E585" s="50"/>
      <c r="F585" s="50"/>
      <c r="G585" s="50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" customHeight="1" x14ac:dyDescent="0.25">
      <c r="A586" s="49"/>
      <c r="B586" s="50"/>
      <c r="C586" s="51"/>
      <c r="D586" s="50"/>
      <c r="E586" s="50"/>
      <c r="F586" s="50"/>
      <c r="G586" s="50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" customHeight="1" x14ac:dyDescent="0.25">
      <c r="A587" s="49"/>
      <c r="B587" s="50"/>
      <c r="C587" s="51"/>
      <c r="D587" s="50"/>
      <c r="E587" s="50"/>
      <c r="F587" s="50"/>
      <c r="G587" s="50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" customHeight="1" x14ac:dyDescent="0.25">
      <c r="A588" s="49"/>
      <c r="B588" s="50"/>
      <c r="C588" s="51"/>
      <c r="D588" s="50"/>
      <c r="E588" s="50"/>
      <c r="F588" s="50"/>
      <c r="G588" s="50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" customHeight="1" x14ac:dyDescent="0.25">
      <c r="A589" s="49"/>
      <c r="B589" s="50"/>
      <c r="C589" s="51"/>
      <c r="D589" s="50"/>
      <c r="E589" s="50"/>
      <c r="F589" s="50"/>
      <c r="G589" s="50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" customHeight="1" x14ac:dyDescent="0.25">
      <c r="A590" s="49"/>
      <c r="B590" s="50"/>
      <c r="C590" s="51"/>
      <c r="D590" s="50"/>
      <c r="E590" s="50"/>
      <c r="F590" s="50"/>
      <c r="G590" s="50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" customHeight="1" x14ac:dyDescent="0.25">
      <c r="A591" s="49"/>
      <c r="B591" s="50"/>
      <c r="C591" s="51"/>
      <c r="D591" s="50"/>
      <c r="E591" s="50"/>
      <c r="F591" s="50"/>
      <c r="G591" s="50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" customHeight="1" x14ac:dyDescent="0.25">
      <c r="A592" s="49"/>
      <c r="B592" s="50"/>
      <c r="C592" s="51"/>
      <c r="D592" s="50"/>
      <c r="E592" s="50"/>
      <c r="F592" s="50"/>
      <c r="G592" s="50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" customHeight="1" x14ac:dyDescent="0.25">
      <c r="A593" s="49"/>
      <c r="B593" s="50"/>
      <c r="C593" s="51"/>
      <c r="D593" s="50"/>
      <c r="E593" s="50"/>
      <c r="F593" s="50"/>
      <c r="G593" s="50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" customHeight="1" x14ac:dyDescent="0.25">
      <c r="A594" s="49"/>
      <c r="B594" s="50"/>
      <c r="C594" s="51"/>
      <c r="D594" s="50"/>
      <c r="E594" s="50"/>
      <c r="F594" s="50"/>
      <c r="G594" s="50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" customHeight="1" x14ac:dyDescent="0.25">
      <c r="A595" s="49"/>
      <c r="B595" s="50"/>
      <c r="C595" s="51"/>
      <c r="D595" s="50"/>
      <c r="E595" s="50"/>
      <c r="F595" s="50"/>
      <c r="G595" s="50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" customHeight="1" x14ac:dyDescent="0.25">
      <c r="A596" s="49"/>
      <c r="B596" s="50"/>
      <c r="C596" s="51"/>
      <c r="D596" s="50"/>
      <c r="E596" s="50"/>
      <c r="F596" s="50"/>
      <c r="G596" s="50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" customHeight="1" x14ac:dyDescent="0.25">
      <c r="A597" s="49"/>
      <c r="B597" s="50"/>
      <c r="C597" s="51"/>
      <c r="D597" s="50"/>
      <c r="E597" s="50"/>
      <c r="F597" s="50"/>
      <c r="G597" s="50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" customHeight="1" x14ac:dyDescent="0.25">
      <c r="A598" s="49"/>
      <c r="B598" s="50"/>
      <c r="C598" s="51"/>
      <c r="D598" s="50"/>
      <c r="E598" s="50"/>
      <c r="F598" s="50"/>
      <c r="G598" s="50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" customHeight="1" x14ac:dyDescent="0.25">
      <c r="A599" s="49"/>
      <c r="B599" s="50"/>
      <c r="C599" s="51"/>
      <c r="D599" s="50"/>
      <c r="E599" s="50"/>
      <c r="F599" s="50"/>
      <c r="G599" s="50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" customHeight="1" x14ac:dyDescent="0.25">
      <c r="A600" s="49"/>
      <c r="B600" s="50"/>
      <c r="C600" s="51"/>
      <c r="D600" s="50"/>
      <c r="E600" s="50"/>
      <c r="F600" s="50"/>
      <c r="G600" s="50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" customHeight="1" x14ac:dyDescent="0.25">
      <c r="A601" s="49"/>
      <c r="B601" s="50"/>
      <c r="C601" s="51"/>
      <c r="D601" s="50"/>
      <c r="E601" s="50"/>
      <c r="F601" s="50"/>
      <c r="G601" s="50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" customHeight="1" x14ac:dyDescent="0.25">
      <c r="A602" s="49"/>
      <c r="B602" s="50"/>
      <c r="C602" s="51"/>
      <c r="D602" s="50"/>
      <c r="E602" s="50"/>
      <c r="F602" s="50"/>
      <c r="G602" s="50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" customHeight="1" x14ac:dyDescent="0.25">
      <c r="A603" s="49"/>
      <c r="B603" s="50"/>
      <c r="C603" s="51"/>
      <c r="D603" s="50"/>
      <c r="E603" s="50"/>
      <c r="F603" s="50"/>
      <c r="G603" s="50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" customHeight="1" x14ac:dyDescent="0.25">
      <c r="A604" s="49"/>
      <c r="B604" s="50"/>
      <c r="C604" s="51"/>
      <c r="D604" s="50"/>
      <c r="E604" s="50"/>
      <c r="F604" s="50"/>
      <c r="G604" s="50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" customHeight="1" x14ac:dyDescent="0.25">
      <c r="A605" s="49"/>
      <c r="B605" s="50"/>
      <c r="C605" s="51"/>
      <c r="D605" s="50"/>
      <c r="E605" s="50"/>
      <c r="F605" s="50"/>
      <c r="G605" s="50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" customHeight="1" x14ac:dyDescent="0.25">
      <c r="A606" s="49"/>
      <c r="B606" s="50"/>
      <c r="C606" s="51"/>
      <c r="D606" s="50"/>
      <c r="E606" s="50"/>
      <c r="F606" s="50"/>
      <c r="G606" s="50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" customHeight="1" x14ac:dyDescent="0.25">
      <c r="A607" s="49"/>
      <c r="B607" s="50"/>
      <c r="C607" s="51"/>
      <c r="D607" s="50"/>
      <c r="E607" s="50"/>
      <c r="F607" s="50"/>
      <c r="G607" s="50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" customHeight="1" x14ac:dyDescent="0.25">
      <c r="A608" s="49"/>
      <c r="B608" s="50"/>
      <c r="C608" s="51"/>
      <c r="D608" s="50"/>
      <c r="E608" s="50"/>
      <c r="F608" s="50"/>
      <c r="G608" s="50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" customHeight="1" x14ac:dyDescent="0.25">
      <c r="A609" s="49"/>
      <c r="B609" s="50"/>
      <c r="C609" s="51"/>
      <c r="D609" s="50"/>
      <c r="E609" s="50"/>
      <c r="F609" s="50"/>
      <c r="G609" s="50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" customHeight="1" x14ac:dyDescent="0.25">
      <c r="A610" s="49"/>
      <c r="B610" s="50"/>
      <c r="C610" s="51"/>
      <c r="D610" s="50"/>
      <c r="E610" s="50"/>
      <c r="F610" s="50"/>
      <c r="G610" s="50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" customHeight="1" x14ac:dyDescent="0.25">
      <c r="A611" s="49"/>
      <c r="B611" s="50"/>
      <c r="C611" s="51"/>
      <c r="D611" s="50"/>
      <c r="E611" s="50"/>
      <c r="F611" s="50"/>
      <c r="G611" s="50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" customHeight="1" x14ac:dyDescent="0.25">
      <c r="A612" s="49"/>
      <c r="B612" s="50"/>
      <c r="C612" s="51"/>
      <c r="D612" s="50"/>
      <c r="E612" s="50"/>
      <c r="F612" s="50"/>
      <c r="G612" s="50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" customHeight="1" x14ac:dyDescent="0.25">
      <c r="A613" s="49"/>
      <c r="B613" s="50"/>
      <c r="C613" s="51"/>
      <c r="D613" s="50"/>
      <c r="E613" s="50"/>
      <c r="F613" s="50"/>
      <c r="G613" s="50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" customHeight="1" x14ac:dyDescent="0.25">
      <c r="A614" s="49"/>
      <c r="B614" s="50"/>
      <c r="C614" s="51"/>
      <c r="D614" s="50"/>
      <c r="E614" s="50"/>
      <c r="F614" s="50"/>
      <c r="G614" s="50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" customHeight="1" x14ac:dyDescent="0.25">
      <c r="A615" s="49"/>
      <c r="B615" s="50"/>
      <c r="C615" s="51"/>
      <c r="D615" s="50"/>
      <c r="E615" s="50"/>
      <c r="F615" s="50"/>
      <c r="G615" s="50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" customHeight="1" x14ac:dyDescent="0.25">
      <c r="A616" s="49"/>
      <c r="B616" s="50"/>
      <c r="C616" s="51"/>
      <c r="D616" s="50"/>
      <c r="E616" s="50"/>
      <c r="F616" s="50"/>
      <c r="G616" s="50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" customHeight="1" x14ac:dyDescent="0.25">
      <c r="A617" s="49"/>
      <c r="B617" s="50"/>
      <c r="C617" s="51"/>
      <c r="D617" s="50"/>
      <c r="E617" s="50"/>
      <c r="F617" s="50"/>
      <c r="G617" s="50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" customHeight="1" x14ac:dyDescent="0.25">
      <c r="A618" s="49"/>
      <c r="B618" s="50"/>
      <c r="C618" s="51"/>
      <c r="D618" s="50"/>
      <c r="E618" s="50"/>
      <c r="F618" s="50"/>
      <c r="G618" s="50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" customHeight="1" x14ac:dyDescent="0.25">
      <c r="A619" s="49"/>
      <c r="B619" s="50"/>
      <c r="C619" s="51"/>
      <c r="D619" s="50"/>
      <c r="E619" s="50"/>
      <c r="F619" s="50"/>
      <c r="G619" s="50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50"/>
      <c r="B620" s="50"/>
      <c r="C620" s="50"/>
      <c r="D620" s="50"/>
      <c r="E620" s="50"/>
      <c r="F620" s="50"/>
      <c r="G620" s="50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50"/>
      <c r="B621" s="50"/>
      <c r="C621" s="50"/>
      <c r="D621" s="50"/>
      <c r="E621" s="50"/>
      <c r="F621" s="50"/>
      <c r="G621" s="50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50"/>
      <c r="B622" s="50"/>
      <c r="C622" s="50"/>
      <c r="D622" s="50"/>
      <c r="E622" s="50"/>
      <c r="F622" s="50"/>
      <c r="G622" s="50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50"/>
      <c r="B623" s="50"/>
      <c r="C623" s="50"/>
      <c r="D623" s="50"/>
      <c r="E623" s="50"/>
      <c r="F623" s="50"/>
      <c r="G623" s="50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50"/>
      <c r="B624" s="50"/>
      <c r="C624" s="50"/>
      <c r="D624" s="50"/>
      <c r="E624" s="50"/>
      <c r="F624" s="50"/>
      <c r="G624" s="50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50"/>
      <c r="B625" s="50"/>
      <c r="C625" s="50"/>
      <c r="D625" s="50"/>
      <c r="E625" s="50"/>
      <c r="F625" s="50"/>
      <c r="G625" s="50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50"/>
      <c r="B626" s="50"/>
      <c r="C626" s="50"/>
      <c r="D626" s="50"/>
      <c r="E626" s="50"/>
      <c r="F626" s="50"/>
      <c r="G626" s="50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50"/>
      <c r="B627" s="50"/>
      <c r="C627" s="50"/>
      <c r="D627" s="50"/>
      <c r="E627" s="50"/>
      <c r="F627" s="50"/>
      <c r="G627" s="50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50"/>
      <c r="B628" s="50"/>
      <c r="C628" s="50"/>
      <c r="D628" s="50"/>
      <c r="E628" s="50"/>
      <c r="F628" s="50"/>
      <c r="G628" s="50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50"/>
      <c r="B629" s="50"/>
      <c r="C629" s="50"/>
      <c r="D629" s="50"/>
      <c r="E629" s="50"/>
      <c r="F629" s="50"/>
      <c r="G629" s="50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50"/>
      <c r="B630" s="50"/>
      <c r="C630" s="50"/>
      <c r="D630" s="50"/>
      <c r="E630" s="50"/>
      <c r="F630" s="50"/>
      <c r="G630" s="50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50"/>
      <c r="B631" s="50"/>
      <c r="C631" s="50"/>
      <c r="D631" s="50"/>
      <c r="E631" s="50"/>
      <c r="F631" s="50"/>
      <c r="G631" s="50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50"/>
      <c r="B632" s="50"/>
      <c r="C632" s="50"/>
      <c r="D632" s="50"/>
      <c r="E632" s="50"/>
      <c r="F632" s="50"/>
      <c r="G632" s="50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50"/>
      <c r="B633" s="50"/>
      <c r="C633" s="50"/>
      <c r="D633" s="50"/>
      <c r="E633" s="50"/>
      <c r="F633" s="50"/>
      <c r="G633" s="50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50"/>
      <c r="B634" s="50"/>
      <c r="C634" s="50"/>
      <c r="D634" s="50"/>
      <c r="E634" s="50"/>
      <c r="F634" s="50"/>
      <c r="G634" s="50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50"/>
      <c r="B635" s="50"/>
      <c r="C635" s="50"/>
      <c r="D635" s="50"/>
      <c r="E635" s="50"/>
      <c r="F635" s="50"/>
      <c r="G635" s="50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50"/>
      <c r="B636" s="50"/>
      <c r="C636" s="50"/>
      <c r="D636" s="50"/>
      <c r="E636" s="50"/>
      <c r="F636" s="50"/>
      <c r="G636" s="50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50"/>
      <c r="B637" s="50"/>
      <c r="C637" s="50"/>
      <c r="D637" s="50"/>
      <c r="E637" s="50"/>
      <c r="F637" s="50"/>
      <c r="G637" s="50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50"/>
      <c r="B638" s="50"/>
      <c r="C638" s="50"/>
      <c r="D638" s="50"/>
      <c r="E638" s="50"/>
      <c r="F638" s="50"/>
      <c r="G638" s="50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50"/>
      <c r="B639" s="50"/>
      <c r="C639" s="50"/>
      <c r="D639" s="50"/>
      <c r="E639" s="50"/>
      <c r="F639" s="50"/>
      <c r="G639" s="50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50"/>
      <c r="B640" s="50"/>
      <c r="C640" s="50"/>
      <c r="D640" s="50"/>
      <c r="E640" s="50"/>
      <c r="F640" s="50"/>
      <c r="G640" s="50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50"/>
      <c r="B641" s="50"/>
      <c r="C641" s="50"/>
      <c r="D641" s="50"/>
      <c r="E641" s="50"/>
      <c r="F641" s="50"/>
      <c r="G641" s="50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50"/>
      <c r="B642" s="50"/>
      <c r="C642" s="50"/>
      <c r="D642" s="50"/>
      <c r="E642" s="50"/>
      <c r="F642" s="50"/>
      <c r="G642" s="50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50"/>
      <c r="B643" s="50"/>
      <c r="C643" s="50"/>
      <c r="D643" s="50"/>
      <c r="E643" s="50"/>
      <c r="F643" s="50"/>
      <c r="G643" s="50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50"/>
      <c r="B644" s="50"/>
      <c r="C644" s="50"/>
      <c r="D644" s="50"/>
      <c r="E644" s="50"/>
      <c r="F644" s="50"/>
      <c r="G644" s="50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50"/>
      <c r="B645" s="50"/>
      <c r="C645" s="50"/>
      <c r="D645" s="50"/>
      <c r="E645" s="50"/>
      <c r="F645" s="50"/>
      <c r="G645" s="50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50"/>
      <c r="B646" s="50"/>
      <c r="C646" s="50"/>
      <c r="D646" s="50"/>
      <c r="E646" s="50"/>
      <c r="F646" s="50"/>
      <c r="G646" s="50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50"/>
      <c r="B647" s="50"/>
      <c r="C647" s="50"/>
      <c r="D647" s="50"/>
      <c r="E647" s="50"/>
      <c r="F647" s="50"/>
      <c r="G647" s="50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50"/>
      <c r="B648" s="50"/>
      <c r="C648" s="50"/>
      <c r="D648" s="50"/>
      <c r="E648" s="50"/>
      <c r="F648" s="50"/>
      <c r="G648" s="50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50"/>
      <c r="B649" s="50"/>
      <c r="C649" s="50"/>
      <c r="D649" s="50"/>
      <c r="E649" s="50"/>
      <c r="F649" s="50"/>
      <c r="G649" s="50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50"/>
      <c r="B650" s="50"/>
      <c r="C650" s="50"/>
      <c r="D650" s="50"/>
      <c r="E650" s="50"/>
      <c r="F650" s="50"/>
      <c r="G650" s="50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50"/>
      <c r="B651" s="50"/>
      <c r="C651" s="50"/>
      <c r="D651" s="50"/>
      <c r="E651" s="50"/>
      <c r="F651" s="50"/>
      <c r="G651" s="50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50"/>
      <c r="B652" s="50"/>
      <c r="C652" s="50"/>
      <c r="D652" s="50"/>
      <c r="E652" s="50"/>
      <c r="F652" s="50"/>
      <c r="G652" s="50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50"/>
      <c r="B653" s="50"/>
      <c r="C653" s="50"/>
      <c r="D653" s="50"/>
      <c r="E653" s="50"/>
      <c r="F653" s="50"/>
      <c r="G653" s="50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50"/>
      <c r="B654" s="50"/>
      <c r="C654" s="50"/>
      <c r="D654" s="50"/>
      <c r="E654" s="50"/>
      <c r="F654" s="50"/>
      <c r="G654" s="50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50"/>
      <c r="B655" s="50"/>
      <c r="C655" s="50"/>
      <c r="D655" s="50"/>
      <c r="E655" s="50"/>
      <c r="F655" s="50"/>
      <c r="G655" s="50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50"/>
      <c r="B656" s="50"/>
      <c r="C656" s="50"/>
      <c r="D656" s="50"/>
      <c r="E656" s="50"/>
      <c r="F656" s="50"/>
      <c r="G656" s="50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50"/>
      <c r="B657" s="50"/>
      <c r="C657" s="50"/>
      <c r="D657" s="50"/>
      <c r="E657" s="50"/>
      <c r="F657" s="50"/>
      <c r="G657" s="50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50"/>
      <c r="B658" s="50"/>
      <c r="C658" s="50"/>
      <c r="D658" s="50"/>
      <c r="E658" s="50"/>
      <c r="F658" s="50"/>
      <c r="G658" s="50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50"/>
      <c r="B659" s="50"/>
      <c r="C659" s="50"/>
      <c r="D659" s="50"/>
      <c r="E659" s="50"/>
      <c r="F659" s="50"/>
      <c r="G659" s="50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50"/>
      <c r="B660" s="50"/>
      <c r="C660" s="50"/>
      <c r="D660" s="50"/>
      <c r="E660" s="50"/>
      <c r="F660" s="50"/>
      <c r="G660" s="50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50"/>
      <c r="B661" s="50"/>
      <c r="C661" s="50"/>
      <c r="D661" s="50"/>
      <c r="E661" s="50"/>
      <c r="F661" s="50"/>
      <c r="G661" s="50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50"/>
      <c r="B662" s="50"/>
      <c r="C662" s="50"/>
      <c r="D662" s="50"/>
      <c r="E662" s="50"/>
      <c r="F662" s="50"/>
      <c r="G662" s="50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50"/>
      <c r="B663" s="50"/>
      <c r="C663" s="50"/>
      <c r="D663" s="50"/>
      <c r="E663" s="50"/>
      <c r="F663" s="50"/>
      <c r="G663" s="50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50"/>
      <c r="B664" s="50"/>
      <c r="C664" s="50"/>
      <c r="D664" s="50"/>
      <c r="E664" s="50"/>
      <c r="F664" s="50"/>
      <c r="G664" s="50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50"/>
      <c r="B665" s="50"/>
      <c r="C665" s="50"/>
      <c r="D665" s="50"/>
      <c r="E665" s="50"/>
      <c r="F665" s="50"/>
      <c r="G665" s="50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50"/>
      <c r="B666" s="50"/>
      <c r="C666" s="50"/>
      <c r="D666" s="50"/>
      <c r="E666" s="50"/>
      <c r="F666" s="50"/>
      <c r="G666" s="50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50"/>
      <c r="B667" s="50"/>
      <c r="C667" s="50"/>
      <c r="D667" s="50"/>
      <c r="E667" s="50"/>
      <c r="F667" s="50"/>
      <c r="G667" s="50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50"/>
      <c r="B668" s="50"/>
      <c r="C668" s="50"/>
      <c r="D668" s="50"/>
      <c r="E668" s="50"/>
      <c r="F668" s="50"/>
      <c r="G668" s="50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50"/>
      <c r="B669" s="50"/>
      <c r="C669" s="50"/>
      <c r="D669" s="50"/>
      <c r="E669" s="50"/>
      <c r="F669" s="50"/>
      <c r="G669" s="50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50"/>
      <c r="B670" s="50"/>
      <c r="C670" s="50"/>
      <c r="D670" s="50"/>
      <c r="E670" s="50"/>
      <c r="F670" s="50"/>
      <c r="G670" s="50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50"/>
      <c r="B671" s="50"/>
      <c r="C671" s="50"/>
      <c r="D671" s="50"/>
      <c r="E671" s="50"/>
      <c r="F671" s="50"/>
      <c r="G671" s="50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50"/>
      <c r="B672" s="50"/>
      <c r="C672" s="50"/>
      <c r="D672" s="50"/>
      <c r="E672" s="50"/>
      <c r="F672" s="50"/>
      <c r="G672" s="50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50"/>
      <c r="B673" s="50"/>
      <c r="C673" s="50"/>
      <c r="D673" s="50"/>
      <c r="E673" s="50"/>
      <c r="F673" s="50"/>
      <c r="G673" s="50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50"/>
      <c r="B674" s="50"/>
      <c r="C674" s="50"/>
      <c r="D674" s="50"/>
      <c r="E674" s="50"/>
      <c r="F674" s="50"/>
      <c r="G674" s="50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50"/>
      <c r="B675" s="50"/>
      <c r="C675" s="50"/>
      <c r="D675" s="50"/>
      <c r="E675" s="50"/>
      <c r="F675" s="50"/>
      <c r="G675" s="50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50"/>
      <c r="B676" s="50"/>
      <c r="C676" s="50"/>
      <c r="D676" s="50"/>
      <c r="E676" s="50"/>
      <c r="F676" s="50"/>
      <c r="G676" s="50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50"/>
      <c r="B677" s="50"/>
      <c r="C677" s="50"/>
      <c r="D677" s="50"/>
      <c r="E677" s="50"/>
      <c r="F677" s="50"/>
      <c r="G677" s="50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50"/>
      <c r="B678" s="50"/>
      <c r="C678" s="50"/>
      <c r="D678" s="50"/>
      <c r="E678" s="50"/>
      <c r="F678" s="50"/>
      <c r="G678" s="50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50"/>
      <c r="B679" s="50"/>
      <c r="C679" s="50"/>
      <c r="D679" s="50"/>
      <c r="E679" s="50"/>
      <c r="F679" s="50"/>
      <c r="G679" s="50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50"/>
      <c r="B680" s="50"/>
      <c r="C680" s="50"/>
      <c r="D680" s="50"/>
      <c r="E680" s="50"/>
      <c r="F680" s="50"/>
      <c r="G680" s="50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50"/>
      <c r="B681" s="50"/>
      <c r="C681" s="50"/>
      <c r="D681" s="50"/>
      <c r="E681" s="50"/>
      <c r="F681" s="50"/>
      <c r="G681" s="50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50"/>
      <c r="B682" s="50"/>
      <c r="C682" s="50"/>
      <c r="D682" s="50"/>
      <c r="E682" s="50"/>
      <c r="F682" s="50"/>
      <c r="G682" s="50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50"/>
      <c r="B683" s="50"/>
      <c r="C683" s="50"/>
      <c r="D683" s="50"/>
      <c r="E683" s="50"/>
      <c r="F683" s="50"/>
      <c r="G683" s="50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50"/>
      <c r="B684" s="50"/>
      <c r="C684" s="50"/>
      <c r="D684" s="50"/>
      <c r="E684" s="50"/>
      <c r="F684" s="50"/>
      <c r="G684" s="50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50"/>
      <c r="B685" s="50"/>
      <c r="C685" s="50"/>
      <c r="D685" s="50"/>
      <c r="E685" s="50"/>
      <c r="F685" s="50"/>
      <c r="G685" s="50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50"/>
      <c r="B686" s="50"/>
      <c r="C686" s="50"/>
      <c r="D686" s="50"/>
      <c r="E686" s="50"/>
      <c r="F686" s="50"/>
      <c r="G686" s="50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50"/>
      <c r="B687" s="50"/>
      <c r="C687" s="50"/>
      <c r="D687" s="50"/>
      <c r="E687" s="50"/>
      <c r="F687" s="50"/>
      <c r="G687" s="50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50"/>
      <c r="B688" s="50"/>
      <c r="C688" s="50"/>
      <c r="D688" s="50"/>
      <c r="E688" s="50"/>
      <c r="F688" s="50"/>
      <c r="G688" s="50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50"/>
      <c r="B689" s="50"/>
      <c r="C689" s="50"/>
      <c r="D689" s="50"/>
      <c r="E689" s="50"/>
      <c r="F689" s="50"/>
      <c r="G689" s="50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50"/>
      <c r="B690" s="50"/>
      <c r="C690" s="50"/>
      <c r="D690" s="50"/>
      <c r="E690" s="50"/>
      <c r="F690" s="50"/>
      <c r="G690" s="50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50"/>
      <c r="B691" s="50"/>
      <c r="C691" s="50"/>
      <c r="D691" s="50"/>
      <c r="E691" s="50"/>
      <c r="F691" s="50"/>
      <c r="G691" s="50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50"/>
      <c r="B692" s="50"/>
      <c r="C692" s="50"/>
      <c r="D692" s="50"/>
      <c r="E692" s="50"/>
      <c r="F692" s="50"/>
      <c r="G692" s="50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50"/>
      <c r="B693" s="50"/>
      <c r="C693" s="50"/>
      <c r="D693" s="50"/>
      <c r="E693" s="50"/>
      <c r="F693" s="50"/>
      <c r="G693" s="50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50"/>
      <c r="B694" s="50"/>
      <c r="C694" s="50"/>
      <c r="D694" s="50"/>
      <c r="E694" s="50"/>
      <c r="F694" s="50"/>
      <c r="G694" s="50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50"/>
      <c r="B695" s="50"/>
      <c r="C695" s="50"/>
      <c r="D695" s="50"/>
      <c r="E695" s="50"/>
      <c r="F695" s="50"/>
      <c r="G695" s="50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50"/>
      <c r="B696" s="50"/>
      <c r="C696" s="50"/>
      <c r="D696" s="50"/>
      <c r="E696" s="50"/>
      <c r="F696" s="50"/>
      <c r="G696" s="50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50"/>
      <c r="B697" s="50"/>
      <c r="C697" s="50"/>
      <c r="D697" s="50"/>
      <c r="E697" s="50"/>
      <c r="F697" s="50"/>
      <c r="G697" s="50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50"/>
      <c r="B698" s="50"/>
      <c r="C698" s="50"/>
      <c r="D698" s="50"/>
      <c r="E698" s="50"/>
      <c r="F698" s="50"/>
      <c r="G698" s="50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50"/>
      <c r="B699" s="50"/>
      <c r="C699" s="50"/>
      <c r="D699" s="50"/>
      <c r="E699" s="50"/>
      <c r="F699" s="50"/>
      <c r="G699" s="50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50"/>
      <c r="B700" s="50"/>
      <c r="C700" s="50"/>
      <c r="D700" s="50"/>
      <c r="E700" s="50"/>
      <c r="F700" s="50"/>
      <c r="G700" s="50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50"/>
      <c r="B701" s="50"/>
      <c r="C701" s="50"/>
      <c r="D701" s="50"/>
      <c r="E701" s="50"/>
      <c r="F701" s="50"/>
      <c r="G701" s="50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50"/>
      <c r="B702" s="50"/>
      <c r="C702" s="50"/>
      <c r="D702" s="50"/>
      <c r="E702" s="50"/>
      <c r="F702" s="50"/>
      <c r="G702" s="50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50"/>
      <c r="B703" s="50"/>
      <c r="C703" s="50"/>
      <c r="D703" s="50"/>
      <c r="E703" s="50"/>
      <c r="F703" s="50"/>
      <c r="G703" s="50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50"/>
      <c r="B704" s="50"/>
      <c r="C704" s="50"/>
      <c r="D704" s="50"/>
      <c r="E704" s="50"/>
      <c r="F704" s="50"/>
      <c r="G704" s="50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50"/>
      <c r="B705" s="50"/>
      <c r="C705" s="50"/>
      <c r="D705" s="50"/>
      <c r="E705" s="50"/>
      <c r="F705" s="50"/>
      <c r="G705" s="50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50"/>
      <c r="B706" s="50"/>
      <c r="C706" s="50"/>
      <c r="D706" s="50"/>
      <c r="E706" s="50"/>
      <c r="F706" s="50"/>
      <c r="G706" s="50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50"/>
      <c r="B707" s="50"/>
      <c r="C707" s="50"/>
      <c r="D707" s="50"/>
      <c r="E707" s="50"/>
      <c r="F707" s="50"/>
      <c r="G707" s="50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50"/>
      <c r="B708" s="50"/>
      <c r="C708" s="50"/>
      <c r="D708" s="50"/>
      <c r="E708" s="50"/>
      <c r="F708" s="50"/>
      <c r="G708" s="50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50"/>
      <c r="B709" s="50"/>
      <c r="C709" s="50"/>
      <c r="D709" s="50"/>
      <c r="E709" s="50"/>
      <c r="F709" s="50"/>
      <c r="G709" s="50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50"/>
      <c r="B710" s="50"/>
      <c r="C710" s="50"/>
      <c r="D710" s="50"/>
      <c r="E710" s="50"/>
      <c r="F710" s="50"/>
      <c r="G710" s="50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50"/>
      <c r="B711" s="50"/>
      <c r="C711" s="50"/>
      <c r="D711" s="50"/>
      <c r="E711" s="50"/>
      <c r="F711" s="50"/>
      <c r="G711" s="50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50"/>
      <c r="B712" s="50"/>
      <c r="C712" s="50"/>
      <c r="D712" s="50"/>
      <c r="E712" s="50"/>
      <c r="F712" s="50"/>
      <c r="G712" s="50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50"/>
      <c r="B713" s="50"/>
      <c r="C713" s="50"/>
      <c r="D713" s="50"/>
      <c r="E713" s="50"/>
      <c r="F713" s="50"/>
      <c r="G713" s="50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50"/>
      <c r="B714" s="50"/>
      <c r="C714" s="50"/>
      <c r="D714" s="50"/>
      <c r="E714" s="50"/>
      <c r="F714" s="50"/>
      <c r="G714" s="50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50"/>
      <c r="B715" s="50"/>
      <c r="C715" s="50"/>
      <c r="D715" s="50"/>
      <c r="E715" s="50"/>
      <c r="F715" s="50"/>
      <c r="G715" s="50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50"/>
      <c r="B716" s="50"/>
      <c r="C716" s="50"/>
      <c r="D716" s="50"/>
      <c r="E716" s="50"/>
      <c r="F716" s="50"/>
      <c r="G716" s="50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50"/>
      <c r="B717" s="50"/>
      <c r="C717" s="50"/>
      <c r="D717" s="50"/>
      <c r="E717" s="50"/>
      <c r="F717" s="50"/>
      <c r="G717" s="50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50"/>
      <c r="B718" s="50"/>
      <c r="C718" s="50"/>
      <c r="D718" s="50"/>
      <c r="E718" s="50"/>
      <c r="F718" s="50"/>
      <c r="G718" s="50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50"/>
      <c r="B719" s="50"/>
      <c r="C719" s="50"/>
      <c r="D719" s="50"/>
      <c r="E719" s="50"/>
      <c r="F719" s="50"/>
      <c r="G719" s="50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50"/>
      <c r="B720" s="50"/>
      <c r="C720" s="50"/>
      <c r="D720" s="50"/>
      <c r="E720" s="50"/>
      <c r="F720" s="50"/>
      <c r="G720" s="50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50"/>
      <c r="B721" s="50"/>
      <c r="C721" s="50"/>
      <c r="D721" s="50"/>
      <c r="E721" s="50"/>
      <c r="F721" s="50"/>
      <c r="G721" s="50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50"/>
      <c r="B722" s="50"/>
      <c r="C722" s="50"/>
      <c r="D722" s="50"/>
      <c r="E722" s="50"/>
      <c r="F722" s="50"/>
      <c r="G722" s="50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50"/>
      <c r="B723" s="50"/>
      <c r="C723" s="50"/>
      <c r="D723" s="50"/>
      <c r="E723" s="50"/>
      <c r="F723" s="50"/>
      <c r="G723" s="50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50"/>
      <c r="B724" s="50"/>
      <c r="C724" s="50"/>
      <c r="D724" s="50"/>
      <c r="E724" s="50"/>
      <c r="F724" s="50"/>
      <c r="G724" s="50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50"/>
      <c r="B725" s="50"/>
      <c r="C725" s="50"/>
      <c r="D725" s="50"/>
      <c r="E725" s="50"/>
      <c r="F725" s="50"/>
      <c r="G725" s="50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50"/>
      <c r="B726" s="50"/>
      <c r="C726" s="50"/>
      <c r="D726" s="50"/>
      <c r="E726" s="50"/>
      <c r="F726" s="50"/>
      <c r="G726" s="50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50"/>
      <c r="B727" s="50"/>
      <c r="C727" s="50"/>
      <c r="D727" s="50"/>
      <c r="E727" s="50"/>
      <c r="F727" s="50"/>
      <c r="G727" s="50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50"/>
      <c r="B728" s="50"/>
      <c r="C728" s="50"/>
      <c r="D728" s="50"/>
      <c r="E728" s="50"/>
      <c r="F728" s="50"/>
      <c r="G728" s="50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50"/>
      <c r="B729" s="50"/>
      <c r="C729" s="50"/>
      <c r="D729" s="50"/>
      <c r="E729" s="50"/>
      <c r="F729" s="50"/>
      <c r="G729" s="50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50"/>
      <c r="B730" s="50"/>
      <c r="C730" s="50"/>
      <c r="D730" s="50"/>
      <c r="E730" s="50"/>
      <c r="F730" s="50"/>
      <c r="G730" s="50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50"/>
      <c r="B731" s="50"/>
      <c r="C731" s="50"/>
      <c r="D731" s="50"/>
      <c r="E731" s="50"/>
      <c r="F731" s="50"/>
      <c r="G731" s="50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50"/>
      <c r="B732" s="50"/>
      <c r="C732" s="50"/>
      <c r="D732" s="50"/>
      <c r="E732" s="50"/>
      <c r="F732" s="50"/>
      <c r="G732" s="50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50"/>
      <c r="B733" s="50"/>
      <c r="C733" s="50"/>
      <c r="D733" s="50"/>
      <c r="E733" s="50"/>
      <c r="F733" s="50"/>
      <c r="G733" s="50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50"/>
      <c r="B734" s="50"/>
      <c r="C734" s="50"/>
      <c r="D734" s="50"/>
      <c r="E734" s="50"/>
      <c r="F734" s="50"/>
      <c r="G734" s="50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50"/>
      <c r="B735" s="50"/>
      <c r="C735" s="50"/>
      <c r="D735" s="50"/>
      <c r="E735" s="50"/>
      <c r="F735" s="50"/>
      <c r="G735" s="50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50"/>
      <c r="B736" s="50"/>
      <c r="C736" s="50"/>
      <c r="D736" s="50"/>
      <c r="E736" s="50"/>
      <c r="F736" s="50"/>
      <c r="G736" s="50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50"/>
      <c r="B737" s="50"/>
      <c r="C737" s="50"/>
      <c r="D737" s="50"/>
      <c r="E737" s="50"/>
      <c r="F737" s="50"/>
      <c r="G737" s="50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50"/>
      <c r="B738" s="50"/>
      <c r="C738" s="50"/>
      <c r="D738" s="50"/>
      <c r="E738" s="50"/>
      <c r="F738" s="50"/>
      <c r="G738" s="50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50"/>
      <c r="B739" s="50"/>
      <c r="C739" s="50"/>
      <c r="D739" s="50"/>
      <c r="E739" s="50"/>
      <c r="F739" s="50"/>
      <c r="G739" s="50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50"/>
      <c r="B740" s="50"/>
      <c r="C740" s="50"/>
      <c r="D740" s="50"/>
      <c r="E740" s="50"/>
      <c r="F740" s="50"/>
      <c r="G740" s="50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50"/>
      <c r="B741" s="50"/>
      <c r="C741" s="50"/>
      <c r="D741" s="50"/>
      <c r="E741" s="50"/>
      <c r="F741" s="50"/>
      <c r="G741" s="50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50"/>
      <c r="B742" s="50"/>
      <c r="C742" s="50"/>
      <c r="D742" s="50"/>
      <c r="E742" s="50"/>
      <c r="F742" s="50"/>
      <c r="G742" s="50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50"/>
      <c r="B743" s="50"/>
      <c r="C743" s="50"/>
      <c r="D743" s="50"/>
      <c r="E743" s="50"/>
      <c r="F743" s="50"/>
      <c r="G743" s="50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50"/>
      <c r="B744" s="50"/>
      <c r="C744" s="50"/>
      <c r="D744" s="50"/>
      <c r="E744" s="50"/>
      <c r="F744" s="50"/>
      <c r="G744" s="50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50"/>
      <c r="B745" s="50"/>
      <c r="C745" s="50"/>
      <c r="D745" s="50"/>
      <c r="E745" s="50"/>
      <c r="F745" s="50"/>
      <c r="G745" s="50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50"/>
      <c r="B746" s="50"/>
      <c r="C746" s="50"/>
      <c r="D746" s="50"/>
      <c r="E746" s="50"/>
      <c r="F746" s="50"/>
      <c r="G746" s="50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50"/>
      <c r="B747" s="50"/>
      <c r="C747" s="50"/>
      <c r="D747" s="50"/>
      <c r="E747" s="50"/>
      <c r="F747" s="50"/>
      <c r="G747" s="50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50"/>
      <c r="B748" s="50"/>
      <c r="C748" s="50"/>
      <c r="D748" s="50"/>
      <c r="E748" s="50"/>
      <c r="F748" s="50"/>
      <c r="G748" s="50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50"/>
      <c r="B749" s="50"/>
      <c r="C749" s="50"/>
      <c r="D749" s="50"/>
      <c r="E749" s="50"/>
      <c r="F749" s="50"/>
      <c r="G749" s="50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50"/>
      <c r="B750" s="50"/>
      <c r="C750" s="50"/>
      <c r="D750" s="50"/>
      <c r="E750" s="50"/>
      <c r="F750" s="50"/>
      <c r="G750" s="50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50"/>
      <c r="B751" s="50"/>
      <c r="C751" s="50"/>
      <c r="D751" s="50"/>
      <c r="E751" s="50"/>
      <c r="F751" s="50"/>
      <c r="G751" s="50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50"/>
      <c r="B752" s="50"/>
      <c r="C752" s="50"/>
      <c r="D752" s="50"/>
      <c r="E752" s="50"/>
      <c r="F752" s="50"/>
      <c r="G752" s="50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50"/>
      <c r="B753" s="50"/>
      <c r="C753" s="50"/>
      <c r="D753" s="50"/>
      <c r="E753" s="50"/>
      <c r="F753" s="50"/>
      <c r="G753" s="50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50"/>
      <c r="B754" s="50"/>
      <c r="C754" s="50"/>
      <c r="D754" s="50"/>
      <c r="E754" s="50"/>
      <c r="F754" s="50"/>
      <c r="G754" s="50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50"/>
      <c r="B755" s="50"/>
      <c r="C755" s="50"/>
      <c r="D755" s="50"/>
      <c r="E755" s="50"/>
      <c r="F755" s="50"/>
      <c r="G755" s="50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50"/>
      <c r="B756" s="50"/>
      <c r="C756" s="50"/>
      <c r="D756" s="50"/>
      <c r="E756" s="50"/>
      <c r="F756" s="50"/>
      <c r="G756" s="50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50"/>
      <c r="B757" s="50"/>
      <c r="C757" s="50"/>
      <c r="D757" s="50"/>
      <c r="E757" s="50"/>
      <c r="F757" s="50"/>
      <c r="G757" s="50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50"/>
      <c r="B758" s="50"/>
      <c r="C758" s="50"/>
      <c r="D758" s="50"/>
      <c r="E758" s="50"/>
      <c r="F758" s="50"/>
      <c r="G758" s="50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50"/>
      <c r="B759" s="50"/>
      <c r="C759" s="50"/>
      <c r="D759" s="50"/>
      <c r="E759" s="50"/>
      <c r="F759" s="50"/>
      <c r="G759" s="50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50"/>
      <c r="B760" s="50"/>
      <c r="C760" s="50"/>
      <c r="D760" s="50"/>
      <c r="E760" s="50"/>
      <c r="F760" s="50"/>
      <c r="G760" s="50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50"/>
      <c r="B761" s="50"/>
      <c r="C761" s="50"/>
      <c r="D761" s="50"/>
      <c r="E761" s="50"/>
      <c r="F761" s="50"/>
      <c r="G761" s="50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50"/>
      <c r="B762" s="50"/>
      <c r="C762" s="50"/>
      <c r="D762" s="50"/>
      <c r="E762" s="50"/>
      <c r="F762" s="50"/>
      <c r="G762" s="50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50"/>
      <c r="B763" s="50"/>
      <c r="C763" s="50"/>
      <c r="D763" s="50"/>
      <c r="E763" s="50"/>
      <c r="F763" s="50"/>
      <c r="G763" s="50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50"/>
      <c r="B764" s="50"/>
      <c r="C764" s="50"/>
      <c r="D764" s="50"/>
      <c r="E764" s="50"/>
      <c r="F764" s="50"/>
      <c r="G764" s="50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50"/>
      <c r="B765" s="50"/>
      <c r="C765" s="50"/>
      <c r="D765" s="50"/>
      <c r="E765" s="50"/>
      <c r="F765" s="50"/>
      <c r="G765" s="50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50"/>
      <c r="B766" s="50"/>
      <c r="C766" s="50"/>
      <c r="D766" s="50"/>
      <c r="E766" s="50"/>
      <c r="F766" s="50"/>
      <c r="G766" s="50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50"/>
      <c r="B767" s="50"/>
      <c r="C767" s="50"/>
      <c r="D767" s="50"/>
      <c r="E767" s="50"/>
      <c r="F767" s="50"/>
      <c r="G767" s="50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50"/>
      <c r="B768" s="50"/>
      <c r="C768" s="50"/>
      <c r="D768" s="50"/>
      <c r="E768" s="50"/>
      <c r="F768" s="50"/>
      <c r="G768" s="50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50"/>
      <c r="B769" s="50"/>
      <c r="C769" s="50"/>
      <c r="D769" s="50"/>
      <c r="E769" s="50"/>
      <c r="F769" s="50"/>
      <c r="G769" s="50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50"/>
      <c r="B770" s="50"/>
      <c r="C770" s="50"/>
      <c r="D770" s="50"/>
      <c r="E770" s="50"/>
      <c r="F770" s="50"/>
      <c r="G770" s="50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50"/>
      <c r="B771" s="50"/>
      <c r="C771" s="50"/>
      <c r="D771" s="50"/>
      <c r="E771" s="50"/>
      <c r="F771" s="50"/>
      <c r="G771" s="50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50"/>
      <c r="B772" s="50"/>
      <c r="C772" s="50"/>
      <c r="D772" s="50"/>
      <c r="E772" s="50"/>
      <c r="F772" s="50"/>
      <c r="G772" s="50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50"/>
      <c r="B773" s="50"/>
      <c r="C773" s="50"/>
      <c r="D773" s="50"/>
      <c r="E773" s="50"/>
      <c r="F773" s="50"/>
      <c r="G773" s="50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50"/>
      <c r="B774" s="50"/>
      <c r="C774" s="50"/>
      <c r="D774" s="50"/>
      <c r="E774" s="50"/>
      <c r="F774" s="50"/>
      <c r="G774" s="50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50"/>
      <c r="B775" s="50"/>
      <c r="C775" s="50"/>
      <c r="D775" s="50"/>
      <c r="E775" s="50"/>
      <c r="F775" s="50"/>
      <c r="G775" s="50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50"/>
      <c r="B776" s="50"/>
      <c r="C776" s="50"/>
      <c r="D776" s="50"/>
      <c r="E776" s="50"/>
      <c r="F776" s="50"/>
      <c r="G776" s="50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50"/>
      <c r="B777" s="50"/>
      <c r="C777" s="50"/>
      <c r="D777" s="50"/>
      <c r="E777" s="50"/>
      <c r="F777" s="50"/>
      <c r="G777" s="50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50"/>
      <c r="B778" s="50"/>
      <c r="C778" s="50"/>
      <c r="D778" s="50"/>
      <c r="E778" s="50"/>
      <c r="F778" s="50"/>
      <c r="G778" s="50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50"/>
      <c r="B779" s="50"/>
      <c r="C779" s="50"/>
      <c r="D779" s="50"/>
      <c r="E779" s="50"/>
      <c r="F779" s="50"/>
      <c r="G779" s="50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50"/>
      <c r="B780" s="50"/>
      <c r="C780" s="50"/>
      <c r="D780" s="50"/>
      <c r="E780" s="50"/>
      <c r="F780" s="50"/>
      <c r="G780" s="50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50"/>
      <c r="B781" s="50"/>
      <c r="C781" s="50"/>
      <c r="D781" s="50"/>
      <c r="E781" s="50"/>
      <c r="F781" s="50"/>
      <c r="G781" s="50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50"/>
      <c r="B782" s="50"/>
      <c r="C782" s="50"/>
      <c r="D782" s="50"/>
      <c r="E782" s="50"/>
      <c r="F782" s="50"/>
      <c r="G782" s="50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50"/>
      <c r="B783" s="50"/>
      <c r="C783" s="50"/>
      <c r="D783" s="50"/>
      <c r="E783" s="50"/>
      <c r="F783" s="50"/>
      <c r="G783" s="50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50"/>
      <c r="B784" s="50"/>
      <c r="C784" s="50"/>
      <c r="D784" s="50"/>
      <c r="E784" s="50"/>
      <c r="F784" s="50"/>
      <c r="G784" s="50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50"/>
      <c r="B785" s="50"/>
      <c r="C785" s="50"/>
      <c r="D785" s="50"/>
      <c r="E785" s="50"/>
      <c r="F785" s="50"/>
      <c r="G785" s="50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50"/>
      <c r="B786" s="50"/>
      <c r="C786" s="50"/>
      <c r="D786" s="50"/>
      <c r="E786" s="50"/>
      <c r="F786" s="50"/>
      <c r="G786" s="50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50"/>
      <c r="B787" s="50"/>
      <c r="C787" s="50"/>
      <c r="D787" s="50"/>
      <c r="E787" s="50"/>
      <c r="F787" s="50"/>
      <c r="G787" s="50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50"/>
      <c r="B788" s="50"/>
      <c r="C788" s="50"/>
      <c r="D788" s="50"/>
      <c r="E788" s="50"/>
      <c r="F788" s="50"/>
      <c r="G788" s="50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50"/>
      <c r="B789" s="50"/>
      <c r="C789" s="50"/>
      <c r="D789" s="50"/>
      <c r="E789" s="50"/>
      <c r="F789" s="50"/>
      <c r="G789" s="50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50"/>
      <c r="B790" s="50"/>
      <c r="C790" s="50"/>
      <c r="D790" s="50"/>
      <c r="E790" s="50"/>
      <c r="F790" s="50"/>
      <c r="G790" s="50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50"/>
      <c r="B791" s="50"/>
      <c r="C791" s="50"/>
      <c r="D791" s="50"/>
      <c r="E791" s="50"/>
      <c r="F791" s="50"/>
      <c r="G791" s="50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50"/>
      <c r="B792" s="50"/>
      <c r="C792" s="50"/>
      <c r="D792" s="50"/>
      <c r="E792" s="50"/>
      <c r="F792" s="50"/>
      <c r="G792" s="50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50"/>
      <c r="B793" s="50"/>
      <c r="C793" s="50"/>
      <c r="D793" s="50"/>
      <c r="E793" s="50"/>
      <c r="F793" s="50"/>
      <c r="G793" s="50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50"/>
      <c r="B794" s="50"/>
      <c r="C794" s="50"/>
      <c r="D794" s="50"/>
      <c r="E794" s="50"/>
      <c r="F794" s="50"/>
      <c r="G794" s="50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50"/>
      <c r="B795" s="50"/>
      <c r="C795" s="50"/>
      <c r="D795" s="50"/>
      <c r="E795" s="50"/>
      <c r="F795" s="50"/>
      <c r="G795" s="50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50"/>
      <c r="B796" s="50"/>
      <c r="C796" s="50"/>
      <c r="D796" s="50"/>
      <c r="E796" s="50"/>
      <c r="F796" s="50"/>
      <c r="G796" s="50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50"/>
      <c r="B797" s="50"/>
      <c r="C797" s="50"/>
      <c r="D797" s="50"/>
      <c r="E797" s="50"/>
      <c r="F797" s="50"/>
      <c r="G797" s="50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50"/>
      <c r="B798" s="50"/>
      <c r="C798" s="50"/>
      <c r="D798" s="50"/>
      <c r="E798" s="50"/>
      <c r="F798" s="50"/>
      <c r="G798" s="50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50"/>
      <c r="B799" s="50"/>
      <c r="C799" s="50"/>
      <c r="D799" s="50"/>
      <c r="E799" s="50"/>
      <c r="F799" s="50"/>
      <c r="G799" s="50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50"/>
      <c r="B800" s="50"/>
      <c r="C800" s="50"/>
      <c r="D800" s="50"/>
      <c r="E800" s="50"/>
      <c r="F800" s="50"/>
      <c r="G800" s="50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50"/>
      <c r="B801" s="50"/>
      <c r="C801" s="50"/>
      <c r="D801" s="50"/>
      <c r="E801" s="50"/>
      <c r="F801" s="50"/>
      <c r="G801" s="50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50"/>
      <c r="B802" s="50"/>
      <c r="C802" s="50"/>
      <c r="D802" s="50"/>
      <c r="E802" s="50"/>
      <c r="F802" s="50"/>
      <c r="G802" s="50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50"/>
      <c r="B803" s="50"/>
      <c r="C803" s="50"/>
      <c r="D803" s="50"/>
      <c r="E803" s="50"/>
      <c r="F803" s="50"/>
      <c r="G803" s="50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50"/>
      <c r="B804" s="50"/>
      <c r="C804" s="50"/>
      <c r="D804" s="50"/>
      <c r="E804" s="50"/>
      <c r="F804" s="50"/>
      <c r="G804" s="50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50"/>
      <c r="B805" s="50"/>
      <c r="C805" s="50"/>
      <c r="D805" s="50"/>
      <c r="E805" s="50"/>
      <c r="F805" s="50"/>
      <c r="G805" s="50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50"/>
      <c r="B806" s="50"/>
      <c r="C806" s="50"/>
      <c r="D806" s="50"/>
      <c r="E806" s="50"/>
      <c r="F806" s="50"/>
      <c r="G806" s="50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50"/>
      <c r="B807" s="50"/>
      <c r="C807" s="50"/>
      <c r="D807" s="50"/>
      <c r="E807" s="50"/>
      <c r="F807" s="50"/>
      <c r="G807" s="50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50"/>
      <c r="B808" s="50"/>
      <c r="C808" s="50"/>
      <c r="D808" s="50"/>
      <c r="E808" s="50"/>
      <c r="F808" s="50"/>
      <c r="G808" s="50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50"/>
      <c r="B809" s="50"/>
      <c r="C809" s="50"/>
      <c r="D809" s="50"/>
      <c r="E809" s="50"/>
      <c r="F809" s="50"/>
      <c r="G809" s="50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50"/>
      <c r="B810" s="50"/>
      <c r="C810" s="50"/>
      <c r="D810" s="50"/>
      <c r="E810" s="50"/>
      <c r="F810" s="50"/>
      <c r="G810" s="50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50"/>
      <c r="B811" s="50"/>
      <c r="C811" s="50"/>
      <c r="D811" s="50"/>
      <c r="E811" s="50"/>
      <c r="F811" s="50"/>
      <c r="G811" s="50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50"/>
      <c r="B812" s="50"/>
      <c r="C812" s="50"/>
      <c r="D812" s="50"/>
      <c r="E812" s="50"/>
      <c r="F812" s="50"/>
      <c r="G812" s="50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50"/>
      <c r="B813" s="50"/>
      <c r="C813" s="50"/>
      <c r="D813" s="50"/>
      <c r="E813" s="50"/>
      <c r="F813" s="50"/>
      <c r="G813" s="50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50"/>
      <c r="B814" s="50"/>
      <c r="C814" s="50"/>
      <c r="D814" s="50"/>
      <c r="E814" s="50"/>
      <c r="F814" s="50"/>
      <c r="G814" s="50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50"/>
      <c r="B815" s="50"/>
      <c r="C815" s="50"/>
      <c r="D815" s="50"/>
      <c r="E815" s="50"/>
      <c r="F815" s="50"/>
      <c r="G815" s="50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50"/>
      <c r="B816" s="50"/>
      <c r="C816" s="50"/>
      <c r="D816" s="50"/>
      <c r="E816" s="50"/>
      <c r="F816" s="50"/>
      <c r="G816" s="50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50"/>
      <c r="B817" s="50"/>
      <c r="C817" s="50"/>
      <c r="D817" s="50"/>
      <c r="E817" s="50"/>
      <c r="F817" s="50"/>
      <c r="G817" s="50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50"/>
      <c r="B818" s="50"/>
      <c r="C818" s="50"/>
      <c r="D818" s="50"/>
      <c r="E818" s="50"/>
      <c r="F818" s="50"/>
      <c r="G818" s="50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50"/>
      <c r="B819" s="50"/>
      <c r="C819" s="50"/>
      <c r="D819" s="50"/>
      <c r="E819" s="50"/>
      <c r="F819" s="50"/>
      <c r="G819" s="50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50"/>
      <c r="B820" s="50"/>
      <c r="C820" s="50"/>
      <c r="D820" s="50"/>
      <c r="E820" s="50"/>
      <c r="F820" s="50"/>
      <c r="G820" s="50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50"/>
      <c r="B821" s="50"/>
      <c r="C821" s="50"/>
      <c r="D821" s="50"/>
      <c r="E821" s="50"/>
      <c r="F821" s="50"/>
      <c r="G821" s="50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50"/>
      <c r="B822" s="50"/>
      <c r="C822" s="50"/>
      <c r="D822" s="50"/>
      <c r="E822" s="50"/>
      <c r="F822" s="50"/>
      <c r="G822" s="50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50"/>
      <c r="B823" s="50"/>
      <c r="C823" s="50"/>
      <c r="D823" s="50"/>
      <c r="E823" s="50"/>
      <c r="F823" s="50"/>
      <c r="G823" s="50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50"/>
      <c r="B824" s="50"/>
      <c r="C824" s="50"/>
      <c r="D824" s="50"/>
      <c r="E824" s="50"/>
      <c r="F824" s="50"/>
      <c r="G824" s="50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50"/>
      <c r="B825" s="50"/>
      <c r="C825" s="50"/>
      <c r="D825" s="50"/>
      <c r="E825" s="50"/>
      <c r="F825" s="50"/>
      <c r="G825" s="50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50"/>
      <c r="B826" s="50"/>
      <c r="C826" s="50"/>
      <c r="D826" s="50"/>
      <c r="E826" s="50"/>
      <c r="F826" s="50"/>
      <c r="G826" s="50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50"/>
      <c r="B827" s="50"/>
      <c r="C827" s="50"/>
      <c r="D827" s="50"/>
      <c r="E827" s="50"/>
      <c r="F827" s="50"/>
      <c r="G827" s="50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50"/>
      <c r="B828" s="50"/>
      <c r="C828" s="50"/>
      <c r="D828" s="50"/>
      <c r="E828" s="50"/>
      <c r="F828" s="50"/>
      <c r="G828" s="50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50"/>
      <c r="B829" s="50"/>
      <c r="C829" s="50"/>
      <c r="D829" s="50"/>
      <c r="E829" s="50"/>
      <c r="F829" s="50"/>
      <c r="G829" s="50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50"/>
      <c r="B830" s="50"/>
      <c r="C830" s="50"/>
      <c r="D830" s="50"/>
      <c r="E830" s="50"/>
      <c r="F830" s="50"/>
      <c r="G830" s="50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50"/>
      <c r="B831" s="50"/>
      <c r="C831" s="50"/>
      <c r="D831" s="50"/>
      <c r="E831" s="50"/>
      <c r="F831" s="50"/>
      <c r="G831" s="50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50"/>
      <c r="B832" s="50"/>
      <c r="C832" s="50"/>
      <c r="D832" s="50"/>
      <c r="E832" s="50"/>
      <c r="F832" s="50"/>
      <c r="G832" s="50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50"/>
      <c r="B833" s="50"/>
      <c r="C833" s="50"/>
      <c r="D833" s="50"/>
      <c r="E833" s="50"/>
      <c r="F833" s="50"/>
      <c r="G833" s="50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50"/>
      <c r="B834" s="50"/>
      <c r="C834" s="50"/>
      <c r="D834" s="50"/>
      <c r="E834" s="50"/>
      <c r="F834" s="50"/>
      <c r="G834" s="50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50"/>
      <c r="B835" s="50"/>
      <c r="C835" s="50"/>
      <c r="D835" s="50"/>
      <c r="E835" s="50"/>
      <c r="F835" s="50"/>
      <c r="G835" s="50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50"/>
      <c r="B836" s="50"/>
      <c r="C836" s="50"/>
      <c r="D836" s="50"/>
      <c r="E836" s="50"/>
      <c r="F836" s="50"/>
      <c r="G836" s="50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50"/>
      <c r="B837" s="50"/>
      <c r="C837" s="50"/>
      <c r="D837" s="50"/>
      <c r="E837" s="50"/>
      <c r="F837" s="50"/>
      <c r="G837" s="50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50"/>
      <c r="B838" s="50"/>
      <c r="C838" s="50"/>
      <c r="D838" s="50"/>
      <c r="E838" s="50"/>
      <c r="F838" s="50"/>
      <c r="G838" s="50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50"/>
      <c r="B839" s="50"/>
      <c r="C839" s="50"/>
      <c r="D839" s="50"/>
      <c r="E839" s="50"/>
      <c r="F839" s="50"/>
      <c r="G839" s="50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50"/>
      <c r="B840" s="50"/>
      <c r="C840" s="50"/>
      <c r="D840" s="50"/>
      <c r="E840" s="50"/>
      <c r="F840" s="50"/>
      <c r="G840" s="50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50"/>
      <c r="B841" s="50"/>
      <c r="C841" s="50"/>
      <c r="D841" s="50"/>
      <c r="E841" s="50"/>
      <c r="F841" s="50"/>
      <c r="G841" s="50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50"/>
      <c r="B842" s="50"/>
      <c r="C842" s="50"/>
      <c r="D842" s="50"/>
      <c r="E842" s="50"/>
      <c r="F842" s="50"/>
      <c r="G842" s="50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50"/>
      <c r="B843" s="50"/>
      <c r="C843" s="50"/>
      <c r="D843" s="50"/>
      <c r="E843" s="50"/>
      <c r="F843" s="50"/>
      <c r="G843" s="50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50"/>
      <c r="B844" s="50"/>
      <c r="C844" s="50"/>
      <c r="D844" s="50"/>
      <c r="E844" s="50"/>
      <c r="F844" s="50"/>
      <c r="G844" s="50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50"/>
      <c r="B845" s="50"/>
      <c r="C845" s="50"/>
      <c r="D845" s="50"/>
      <c r="E845" s="50"/>
      <c r="F845" s="50"/>
      <c r="G845" s="50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50"/>
      <c r="B846" s="50"/>
      <c r="C846" s="50"/>
      <c r="D846" s="50"/>
      <c r="E846" s="50"/>
      <c r="F846" s="50"/>
      <c r="G846" s="50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50"/>
      <c r="B847" s="50"/>
      <c r="C847" s="50"/>
      <c r="D847" s="50"/>
      <c r="E847" s="50"/>
      <c r="F847" s="50"/>
      <c r="G847" s="50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50"/>
      <c r="B848" s="50"/>
      <c r="C848" s="50"/>
      <c r="D848" s="50"/>
      <c r="E848" s="50"/>
      <c r="F848" s="50"/>
      <c r="G848" s="50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50"/>
      <c r="B849" s="50"/>
      <c r="C849" s="50"/>
      <c r="D849" s="50"/>
      <c r="E849" s="50"/>
      <c r="F849" s="50"/>
      <c r="G849" s="50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50"/>
      <c r="B850" s="50"/>
      <c r="C850" s="50"/>
      <c r="D850" s="50"/>
      <c r="E850" s="50"/>
      <c r="F850" s="50"/>
      <c r="G850" s="50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50"/>
      <c r="B851" s="50"/>
      <c r="C851" s="50"/>
      <c r="D851" s="50"/>
      <c r="E851" s="50"/>
      <c r="F851" s="50"/>
      <c r="G851" s="50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50"/>
      <c r="B852" s="50"/>
      <c r="C852" s="50"/>
      <c r="D852" s="50"/>
      <c r="E852" s="50"/>
      <c r="F852" s="50"/>
      <c r="G852" s="50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50"/>
      <c r="B853" s="50"/>
      <c r="C853" s="50"/>
      <c r="D853" s="50"/>
      <c r="E853" s="50"/>
      <c r="F853" s="50"/>
      <c r="G853" s="50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50"/>
      <c r="B854" s="50"/>
      <c r="C854" s="50"/>
      <c r="D854" s="50"/>
      <c r="E854" s="50"/>
      <c r="F854" s="50"/>
      <c r="G854" s="50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50"/>
      <c r="B855" s="50"/>
      <c r="C855" s="50"/>
      <c r="D855" s="50"/>
      <c r="E855" s="50"/>
      <c r="F855" s="50"/>
      <c r="G855" s="50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50"/>
      <c r="B856" s="50"/>
      <c r="C856" s="50"/>
      <c r="D856" s="50"/>
      <c r="E856" s="50"/>
      <c r="F856" s="50"/>
      <c r="G856" s="50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50"/>
      <c r="B857" s="50"/>
      <c r="C857" s="50"/>
      <c r="D857" s="50"/>
      <c r="E857" s="50"/>
      <c r="F857" s="50"/>
      <c r="G857" s="50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50"/>
      <c r="B858" s="50"/>
      <c r="C858" s="50"/>
      <c r="D858" s="50"/>
      <c r="E858" s="50"/>
      <c r="F858" s="50"/>
      <c r="G858" s="50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50"/>
      <c r="B859" s="50"/>
      <c r="C859" s="50"/>
      <c r="D859" s="50"/>
      <c r="E859" s="50"/>
      <c r="F859" s="50"/>
      <c r="G859" s="50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50"/>
      <c r="B860" s="50"/>
      <c r="C860" s="50"/>
      <c r="D860" s="50"/>
      <c r="E860" s="50"/>
      <c r="F860" s="50"/>
      <c r="G860" s="50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50"/>
      <c r="B861" s="50"/>
      <c r="C861" s="50"/>
      <c r="D861" s="50"/>
      <c r="E861" s="50"/>
      <c r="F861" s="50"/>
      <c r="G861" s="50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50"/>
      <c r="B862" s="50"/>
      <c r="C862" s="50"/>
      <c r="D862" s="50"/>
      <c r="E862" s="50"/>
      <c r="F862" s="50"/>
      <c r="G862" s="50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50"/>
      <c r="B863" s="50"/>
      <c r="C863" s="50"/>
      <c r="D863" s="50"/>
      <c r="E863" s="50"/>
      <c r="F863" s="50"/>
      <c r="G863" s="50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50"/>
      <c r="B864" s="50"/>
      <c r="C864" s="50"/>
      <c r="D864" s="50"/>
      <c r="E864" s="50"/>
      <c r="F864" s="50"/>
      <c r="G864" s="50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50"/>
      <c r="B865" s="50"/>
      <c r="C865" s="50"/>
      <c r="D865" s="50"/>
      <c r="E865" s="50"/>
      <c r="F865" s="50"/>
      <c r="G865" s="50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50"/>
      <c r="B866" s="50"/>
      <c r="C866" s="50"/>
      <c r="D866" s="50"/>
      <c r="E866" s="50"/>
      <c r="F866" s="50"/>
      <c r="G866" s="50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50"/>
      <c r="B867" s="50"/>
      <c r="C867" s="50"/>
      <c r="D867" s="50"/>
      <c r="E867" s="50"/>
      <c r="F867" s="50"/>
      <c r="G867" s="50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50"/>
      <c r="B868" s="50"/>
      <c r="C868" s="50"/>
      <c r="D868" s="50"/>
      <c r="E868" s="50"/>
      <c r="F868" s="50"/>
      <c r="G868" s="50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50"/>
      <c r="B869" s="50"/>
      <c r="C869" s="50"/>
      <c r="D869" s="50"/>
      <c r="E869" s="50"/>
      <c r="F869" s="50"/>
      <c r="G869" s="50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50"/>
      <c r="B870" s="50"/>
      <c r="C870" s="50"/>
      <c r="D870" s="50"/>
      <c r="E870" s="50"/>
      <c r="F870" s="50"/>
      <c r="G870" s="50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50"/>
      <c r="B871" s="50"/>
      <c r="C871" s="50"/>
      <c r="D871" s="50"/>
      <c r="E871" s="50"/>
      <c r="F871" s="50"/>
      <c r="G871" s="50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50"/>
      <c r="B872" s="50"/>
      <c r="C872" s="50"/>
      <c r="D872" s="50"/>
      <c r="E872" s="50"/>
      <c r="F872" s="50"/>
      <c r="G872" s="50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50"/>
      <c r="B873" s="50"/>
      <c r="C873" s="50"/>
      <c r="D873" s="50"/>
      <c r="E873" s="50"/>
      <c r="F873" s="50"/>
      <c r="G873" s="50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50"/>
      <c r="B874" s="50"/>
      <c r="C874" s="50"/>
      <c r="D874" s="50"/>
      <c r="E874" s="50"/>
      <c r="F874" s="50"/>
      <c r="G874" s="50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50"/>
      <c r="B875" s="50"/>
      <c r="C875" s="50"/>
      <c r="D875" s="50"/>
      <c r="E875" s="50"/>
      <c r="F875" s="50"/>
      <c r="G875" s="50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50"/>
      <c r="B876" s="50"/>
      <c r="C876" s="50"/>
      <c r="D876" s="50"/>
      <c r="E876" s="50"/>
      <c r="F876" s="50"/>
      <c r="G876" s="50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50"/>
      <c r="B877" s="50"/>
      <c r="C877" s="50"/>
      <c r="D877" s="50"/>
      <c r="E877" s="50"/>
      <c r="F877" s="50"/>
      <c r="G877" s="50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50"/>
      <c r="B878" s="50"/>
      <c r="C878" s="50"/>
      <c r="D878" s="50"/>
      <c r="E878" s="50"/>
      <c r="F878" s="50"/>
      <c r="G878" s="50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50"/>
      <c r="B879" s="50"/>
      <c r="C879" s="50"/>
      <c r="D879" s="50"/>
      <c r="E879" s="50"/>
      <c r="F879" s="50"/>
      <c r="G879" s="50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50"/>
      <c r="B880" s="50"/>
      <c r="C880" s="50"/>
      <c r="D880" s="50"/>
      <c r="E880" s="50"/>
      <c r="F880" s="50"/>
      <c r="G880" s="50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50"/>
      <c r="B881" s="50"/>
      <c r="C881" s="50"/>
      <c r="D881" s="50"/>
      <c r="E881" s="50"/>
      <c r="F881" s="50"/>
      <c r="G881" s="50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50"/>
      <c r="B882" s="50"/>
      <c r="C882" s="50"/>
      <c r="D882" s="50"/>
      <c r="E882" s="50"/>
      <c r="F882" s="50"/>
      <c r="G882" s="50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50"/>
      <c r="B883" s="50"/>
      <c r="C883" s="50"/>
      <c r="D883" s="50"/>
      <c r="E883" s="50"/>
      <c r="F883" s="50"/>
      <c r="G883" s="50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50"/>
      <c r="B884" s="50"/>
      <c r="C884" s="50"/>
      <c r="D884" s="50"/>
      <c r="E884" s="50"/>
      <c r="F884" s="50"/>
      <c r="G884" s="50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50"/>
      <c r="B885" s="50"/>
      <c r="C885" s="50"/>
      <c r="D885" s="50"/>
      <c r="E885" s="50"/>
      <c r="F885" s="50"/>
      <c r="G885" s="50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50"/>
      <c r="B886" s="50"/>
      <c r="C886" s="50"/>
      <c r="D886" s="50"/>
      <c r="E886" s="50"/>
      <c r="F886" s="50"/>
      <c r="G886" s="50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50"/>
      <c r="B887" s="50"/>
      <c r="C887" s="50"/>
      <c r="D887" s="50"/>
      <c r="E887" s="50"/>
      <c r="F887" s="50"/>
      <c r="G887" s="50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50"/>
      <c r="B888" s="50"/>
      <c r="C888" s="50"/>
      <c r="D888" s="50"/>
      <c r="E888" s="50"/>
      <c r="F888" s="50"/>
      <c r="G888" s="50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50"/>
      <c r="B889" s="50"/>
      <c r="C889" s="50"/>
      <c r="D889" s="50"/>
      <c r="E889" s="50"/>
      <c r="F889" s="50"/>
      <c r="G889" s="50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50"/>
      <c r="B890" s="50"/>
      <c r="C890" s="50"/>
      <c r="D890" s="50"/>
      <c r="E890" s="50"/>
      <c r="F890" s="50"/>
      <c r="G890" s="50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50"/>
      <c r="B891" s="50"/>
      <c r="C891" s="50"/>
      <c r="D891" s="50"/>
      <c r="E891" s="50"/>
      <c r="F891" s="50"/>
      <c r="G891" s="50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50"/>
      <c r="B892" s="50"/>
      <c r="C892" s="50"/>
      <c r="D892" s="50"/>
      <c r="E892" s="50"/>
      <c r="F892" s="50"/>
      <c r="G892" s="50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50"/>
      <c r="B893" s="50"/>
      <c r="C893" s="50"/>
      <c r="D893" s="50"/>
      <c r="E893" s="50"/>
      <c r="F893" s="50"/>
      <c r="G893" s="50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50"/>
      <c r="B894" s="50"/>
      <c r="C894" s="50"/>
      <c r="D894" s="50"/>
      <c r="E894" s="50"/>
      <c r="F894" s="50"/>
      <c r="G894" s="50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50"/>
      <c r="B895" s="50"/>
      <c r="C895" s="50"/>
      <c r="D895" s="50"/>
      <c r="E895" s="50"/>
      <c r="F895" s="50"/>
      <c r="G895" s="50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50"/>
      <c r="B896" s="50"/>
      <c r="C896" s="50"/>
      <c r="D896" s="50"/>
      <c r="E896" s="50"/>
      <c r="F896" s="50"/>
      <c r="G896" s="50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50"/>
      <c r="B897" s="50"/>
      <c r="C897" s="50"/>
      <c r="D897" s="50"/>
      <c r="E897" s="50"/>
      <c r="F897" s="50"/>
      <c r="G897" s="50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50"/>
      <c r="B898" s="50"/>
      <c r="C898" s="50"/>
      <c r="D898" s="50"/>
      <c r="E898" s="50"/>
      <c r="F898" s="50"/>
      <c r="G898" s="50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50"/>
      <c r="B899" s="50"/>
      <c r="C899" s="50"/>
      <c r="D899" s="50"/>
      <c r="E899" s="50"/>
      <c r="F899" s="50"/>
      <c r="G899" s="50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50"/>
      <c r="B900" s="50"/>
      <c r="C900" s="50"/>
      <c r="D900" s="50"/>
      <c r="E900" s="50"/>
      <c r="F900" s="50"/>
      <c r="G900" s="50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50"/>
      <c r="B901" s="50"/>
      <c r="C901" s="50"/>
      <c r="D901" s="50"/>
      <c r="E901" s="50"/>
      <c r="F901" s="50"/>
      <c r="G901" s="50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50"/>
      <c r="B902" s="50"/>
      <c r="C902" s="50"/>
      <c r="D902" s="50"/>
      <c r="E902" s="50"/>
      <c r="F902" s="50"/>
      <c r="G902" s="50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50"/>
      <c r="B903" s="50"/>
      <c r="C903" s="50"/>
      <c r="D903" s="50"/>
      <c r="E903" s="50"/>
      <c r="F903" s="50"/>
      <c r="G903" s="50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50"/>
      <c r="B904" s="50"/>
      <c r="C904" s="50"/>
      <c r="D904" s="50"/>
      <c r="E904" s="50"/>
      <c r="F904" s="50"/>
      <c r="G904" s="50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50"/>
      <c r="B905" s="50"/>
      <c r="C905" s="50"/>
      <c r="D905" s="50"/>
      <c r="E905" s="50"/>
      <c r="F905" s="50"/>
      <c r="G905" s="50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50"/>
      <c r="B906" s="50"/>
      <c r="C906" s="50"/>
      <c r="D906" s="50"/>
      <c r="E906" s="50"/>
      <c r="F906" s="50"/>
      <c r="G906" s="50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50"/>
      <c r="B907" s="50"/>
      <c r="C907" s="50"/>
      <c r="D907" s="50"/>
      <c r="E907" s="50"/>
      <c r="F907" s="50"/>
      <c r="G907" s="50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50"/>
      <c r="B908" s="50"/>
      <c r="C908" s="50"/>
      <c r="D908" s="50"/>
      <c r="E908" s="50"/>
      <c r="F908" s="50"/>
      <c r="G908" s="50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50"/>
      <c r="B909" s="50"/>
      <c r="C909" s="50"/>
      <c r="D909" s="50"/>
      <c r="E909" s="50"/>
      <c r="F909" s="50"/>
      <c r="G909" s="50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50"/>
      <c r="B910" s="50"/>
      <c r="C910" s="50"/>
      <c r="D910" s="50"/>
      <c r="E910" s="50"/>
      <c r="F910" s="50"/>
      <c r="G910" s="50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50"/>
      <c r="B911" s="50"/>
      <c r="C911" s="50"/>
      <c r="D911" s="50"/>
      <c r="E911" s="50"/>
      <c r="F911" s="50"/>
      <c r="G911" s="50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50"/>
      <c r="B912" s="50"/>
      <c r="C912" s="50"/>
      <c r="D912" s="50"/>
      <c r="E912" s="50"/>
      <c r="F912" s="50"/>
      <c r="G912" s="50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50"/>
      <c r="B913" s="50"/>
      <c r="C913" s="50"/>
      <c r="D913" s="50"/>
      <c r="E913" s="50"/>
      <c r="F913" s="50"/>
      <c r="G913" s="50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50"/>
      <c r="B914" s="50"/>
      <c r="C914" s="50"/>
      <c r="D914" s="50"/>
      <c r="E914" s="50"/>
      <c r="F914" s="50"/>
      <c r="G914" s="50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50"/>
      <c r="B915" s="50"/>
      <c r="C915" s="50"/>
      <c r="D915" s="50"/>
      <c r="E915" s="50"/>
      <c r="F915" s="50"/>
      <c r="G915" s="50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50"/>
      <c r="B916" s="50"/>
      <c r="C916" s="50"/>
      <c r="D916" s="50"/>
      <c r="E916" s="50"/>
      <c r="F916" s="50"/>
      <c r="G916" s="50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50"/>
      <c r="B917" s="50"/>
      <c r="C917" s="50"/>
      <c r="D917" s="50"/>
      <c r="E917" s="50"/>
      <c r="F917" s="50"/>
      <c r="G917" s="50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50"/>
      <c r="B918" s="50"/>
      <c r="C918" s="50"/>
      <c r="D918" s="50"/>
      <c r="E918" s="50"/>
      <c r="F918" s="50"/>
      <c r="G918" s="50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50"/>
      <c r="B919" s="50"/>
      <c r="C919" s="50"/>
      <c r="D919" s="50"/>
      <c r="E919" s="50"/>
      <c r="F919" s="50"/>
      <c r="G919" s="50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50"/>
      <c r="B920" s="50"/>
      <c r="C920" s="50"/>
      <c r="D920" s="50"/>
      <c r="E920" s="50"/>
      <c r="F920" s="50"/>
      <c r="G920" s="50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50"/>
      <c r="B921" s="50"/>
      <c r="C921" s="50"/>
      <c r="D921" s="50"/>
      <c r="E921" s="50"/>
      <c r="F921" s="50"/>
      <c r="G921" s="50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50"/>
      <c r="B922" s="50"/>
      <c r="C922" s="50"/>
      <c r="D922" s="50"/>
      <c r="E922" s="50"/>
      <c r="F922" s="50"/>
      <c r="G922" s="50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50"/>
      <c r="B923" s="50"/>
      <c r="C923" s="50"/>
      <c r="D923" s="50"/>
      <c r="E923" s="50"/>
      <c r="F923" s="50"/>
      <c r="G923" s="50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50"/>
      <c r="B924" s="50"/>
      <c r="C924" s="50"/>
      <c r="D924" s="50"/>
      <c r="E924" s="50"/>
      <c r="F924" s="50"/>
      <c r="G924" s="50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50"/>
      <c r="B925" s="50"/>
      <c r="C925" s="50"/>
      <c r="D925" s="50"/>
      <c r="E925" s="50"/>
      <c r="F925" s="50"/>
      <c r="G925" s="50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50"/>
      <c r="B926" s="50"/>
      <c r="C926" s="50"/>
      <c r="D926" s="50"/>
      <c r="E926" s="50"/>
      <c r="F926" s="50"/>
      <c r="G926" s="50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50"/>
      <c r="B927" s="50"/>
      <c r="C927" s="50"/>
      <c r="D927" s="50"/>
      <c r="E927" s="50"/>
      <c r="F927" s="50"/>
      <c r="G927" s="50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50"/>
      <c r="B928" s="50"/>
      <c r="C928" s="50"/>
      <c r="D928" s="50"/>
      <c r="E928" s="50"/>
      <c r="F928" s="50"/>
      <c r="G928" s="50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50"/>
      <c r="B929" s="50"/>
      <c r="C929" s="50"/>
      <c r="D929" s="50"/>
      <c r="E929" s="50"/>
      <c r="F929" s="50"/>
      <c r="G929" s="50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50"/>
      <c r="B930" s="50"/>
      <c r="C930" s="50"/>
      <c r="D930" s="50"/>
      <c r="E930" s="50"/>
      <c r="F930" s="50"/>
      <c r="G930" s="50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50"/>
      <c r="B931" s="50"/>
      <c r="C931" s="50"/>
      <c r="D931" s="50"/>
      <c r="E931" s="50"/>
      <c r="F931" s="50"/>
      <c r="G931" s="50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50"/>
      <c r="B932" s="50"/>
      <c r="C932" s="50"/>
      <c r="D932" s="50"/>
      <c r="E932" s="50"/>
      <c r="F932" s="50"/>
      <c r="G932" s="50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50"/>
      <c r="B933" s="50"/>
      <c r="C933" s="50"/>
      <c r="D933" s="50"/>
      <c r="E933" s="50"/>
      <c r="F933" s="50"/>
      <c r="G933" s="50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50"/>
      <c r="B934" s="50"/>
      <c r="C934" s="50"/>
      <c r="D934" s="50"/>
      <c r="E934" s="50"/>
      <c r="F934" s="50"/>
      <c r="G934" s="50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50"/>
      <c r="B935" s="50"/>
      <c r="C935" s="50"/>
      <c r="D935" s="50"/>
      <c r="E935" s="50"/>
      <c r="F935" s="50"/>
      <c r="G935" s="50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50"/>
      <c r="B936" s="50"/>
      <c r="C936" s="50"/>
      <c r="D936" s="50"/>
      <c r="E936" s="50"/>
      <c r="F936" s="50"/>
      <c r="G936" s="50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50"/>
      <c r="B937" s="50"/>
      <c r="C937" s="50"/>
      <c r="D937" s="50"/>
      <c r="E937" s="50"/>
      <c r="F937" s="50"/>
      <c r="G937" s="50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50"/>
      <c r="B938" s="50"/>
      <c r="C938" s="50"/>
      <c r="D938" s="50"/>
      <c r="E938" s="50"/>
      <c r="F938" s="50"/>
      <c r="G938" s="50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50"/>
      <c r="B939" s="50"/>
      <c r="C939" s="50"/>
      <c r="D939" s="50"/>
      <c r="E939" s="50"/>
      <c r="F939" s="50"/>
      <c r="G939" s="50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50"/>
      <c r="B940" s="50"/>
      <c r="C940" s="50"/>
      <c r="D940" s="50"/>
      <c r="E940" s="50"/>
      <c r="F940" s="50"/>
      <c r="G940" s="50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50"/>
      <c r="B941" s="50"/>
      <c r="C941" s="50"/>
      <c r="D941" s="50"/>
      <c r="E941" s="50"/>
      <c r="F941" s="50"/>
      <c r="G941" s="50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50"/>
      <c r="B942" s="50"/>
      <c r="C942" s="50"/>
      <c r="D942" s="50"/>
      <c r="E942" s="50"/>
      <c r="F942" s="50"/>
      <c r="G942" s="50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50"/>
      <c r="B943" s="50"/>
      <c r="C943" s="50"/>
      <c r="D943" s="50"/>
      <c r="E943" s="50"/>
      <c r="F943" s="50"/>
      <c r="G943" s="50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50"/>
      <c r="B944" s="50"/>
      <c r="C944" s="50"/>
      <c r="D944" s="50"/>
      <c r="E944" s="50"/>
      <c r="F944" s="50"/>
      <c r="G944" s="50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50"/>
      <c r="B945" s="50"/>
      <c r="C945" s="50"/>
      <c r="D945" s="50"/>
      <c r="E945" s="50"/>
      <c r="F945" s="50"/>
      <c r="G945" s="50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50"/>
      <c r="B946" s="50"/>
      <c r="C946" s="50"/>
      <c r="D946" s="50"/>
      <c r="E946" s="50"/>
      <c r="F946" s="50"/>
      <c r="G946" s="50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50"/>
      <c r="B947" s="50"/>
      <c r="C947" s="50"/>
      <c r="D947" s="50"/>
      <c r="E947" s="50"/>
      <c r="F947" s="50"/>
      <c r="G947" s="50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50"/>
      <c r="B948" s="50"/>
      <c r="C948" s="50"/>
      <c r="D948" s="50"/>
      <c r="E948" s="50"/>
      <c r="F948" s="50"/>
      <c r="G948" s="50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50"/>
      <c r="B949" s="50"/>
      <c r="C949" s="50"/>
      <c r="D949" s="50"/>
      <c r="E949" s="50"/>
      <c r="F949" s="50"/>
      <c r="G949" s="50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50"/>
      <c r="B950" s="50"/>
      <c r="C950" s="50"/>
      <c r="D950" s="50"/>
      <c r="E950" s="50"/>
      <c r="F950" s="50"/>
      <c r="G950" s="50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50"/>
      <c r="B951" s="50"/>
      <c r="C951" s="50"/>
      <c r="D951" s="50"/>
      <c r="E951" s="50"/>
      <c r="F951" s="50"/>
      <c r="G951" s="50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50"/>
      <c r="B952" s="50"/>
      <c r="C952" s="50"/>
      <c r="D952" s="50"/>
      <c r="E952" s="50"/>
      <c r="F952" s="50"/>
      <c r="G952" s="50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50"/>
      <c r="B953" s="50"/>
      <c r="C953" s="50"/>
      <c r="D953" s="50"/>
      <c r="E953" s="50"/>
      <c r="F953" s="50"/>
      <c r="G953" s="50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50"/>
      <c r="B954" s="50"/>
      <c r="C954" s="50"/>
      <c r="D954" s="50"/>
      <c r="E954" s="50"/>
      <c r="F954" s="50"/>
      <c r="G954" s="50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50"/>
      <c r="B955" s="50"/>
      <c r="C955" s="50"/>
      <c r="D955" s="50"/>
      <c r="E955" s="50"/>
      <c r="F955" s="50"/>
      <c r="G955" s="50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50"/>
      <c r="B956" s="50"/>
      <c r="C956" s="50"/>
      <c r="D956" s="50"/>
      <c r="E956" s="50"/>
      <c r="F956" s="50"/>
      <c r="G956" s="50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50"/>
      <c r="B957" s="50"/>
      <c r="C957" s="50"/>
      <c r="D957" s="50"/>
      <c r="E957" s="50"/>
      <c r="F957" s="50"/>
      <c r="G957" s="50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50"/>
      <c r="B958" s="50"/>
      <c r="C958" s="50"/>
      <c r="D958" s="50"/>
      <c r="E958" s="50"/>
      <c r="F958" s="50"/>
      <c r="G958" s="50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50"/>
      <c r="B959" s="50"/>
      <c r="C959" s="50"/>
      <c r="D959" s="50"/>
      <c r="E959" s="50"/>
      <c r="F959" s="50"/>
      <c r="G959" s="50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50"/>
      <c r="B960" s="50"/>
      <c r="C960" s="50"/>
      <c r="D960" s="50"/>
      <c r="E960" s="50"/>
      <c r="F960" s="50"/>
      <c r="G960" s="50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50"/>
      <c r="B961" s="50"/>
      <c r="C961" s="50"/>
      <c r="D961" s="50"/>
      <c r="E961" s="50"/>
      <c r="F961" s="50"/>
      <c r="G961" s="50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50"/>
      <c r="B962" s="50"/>
      <c r="C962" s="50"/>
      <c r="D962" s="50"/>
      <c r="E962" s="50"/>
      <c r="F962" s="50"/>
      <c r="G962" s="50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50"/>
      <c r="B963" s="50"/>
      <c r="C963" s="50"/>
      <c r="D963" s="50"/>
      <c r="E963" s="50"/>
      <c r="F963" s="50"/>
      <c r="G963" s="50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50"/>
      <c r="B964" s="50"/>
      <c r="C964" s="50"/>
      <c r="D964" s="50"/>
      <c r="E964" s="50"/>
      <c r="F964" s="50"/>
      <c r="G964" s="50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50"/>
      <c r="B965" s="50"/>
      <c r="C965" s="50"/>
      <c r="D965" s="50"/>
      <c r="E965" s="50"/>
      <c r="F965" s="50"/>
      <c r="G965" s="50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50"/>
      <c r="B966" s="50"/>
      <c r="C966" s="50"/>
      <c r="D966" s="50"/>
      <c r="E966" s="50"/>
      <c r="F966" s="50"/>
      <c r="G966" s="50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50"/>
      <c r="B967" s="50"/>
      <c r="C967" s="50"/>
      <c r="D967" s="50"/>
      <c r="E967" s="50"/>
      <c r="F967" s="50"/>
      <c r="G967" s="50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50"/>
      <c r="B968" s="50"/>
      <c r="C968" s="50"/>
      <c r="D968" s="50"/>
      <c r="E968" s="50"/>
      <c r="F968" s="50"/>
      <c r="G968" s="50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50"/>
      <c r="B969" s="50"/>
      <c r="C969" s="50"/>
      <c r="D969" s="50"/>
      <c r="E969" s="50"/>
      <c r="F969" s="50"/>
      <c r="G969" s="50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50"/>
      <c r="B970" s="50"/>
      <c r="C970" s="50"/>
      <c r="D970" s="50"/>
      <c r="E970" s="50"/>
      <c r="F970" s="50"/>
      <c r="G970" s="50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50"/>
      <c r="B971" s="50"/>
      <c r="C971" s="50"/>
      <c r="D971" s="50"/>
      <c r="E971" s="50"/>
      <c r="F971" s="50"/>
      <c r="G971" s="50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50"/>
      <c r="B972" s="50"/>
      <c r="C972" s="50"/>
      <c r="D972" s="50"/>
      <c r="E972" s="50"/>
      <c r="F972" s="50"/>
      <c r="G972" s="50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50"/>
      <c r="B973" s="50"/>
      <c r="C973" s="50"/>
      <c r="D973" s="50"/>
      <c r="E973" s="50"/>
      <c r="F973" s="50"/>
      <c r="G973" s="50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50"/>
      <c r="B974" s="50"/>
      <c r="C974" s="50"/>
      <c r="D974" s="50"/>
      <c r="E974" s="50"/>
      <c r="F974" s="50"/>
      <c r="G974" s="50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50"/>
      <c r="B975" s="50"/>
      <c r="C975" s="50"/>
      <c r="D975" s="50"/>
      <c r="E975" s="50"/>
      <c r="F975" s="50"/>
      <c r="G975" s="50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50"/>
      <c r="B976" s="50"/>
      <c r="C976" s="50"/>
      <c r="D976" s="50"/>
      <c r="E976" s="50"/>
      <c r="F976" s="50"/>
      <c r="G976" s="50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50"/>
      <c r="B977" s="50"/>
      <c r="C977" s="50"/>
      <c r="D977" s="50"/>
      <c r="E977" s="50"/>
      <c r="F977" s="50"/>
      <c r="G977" s="50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50"/>
      <c r="B978" s="50"/>
      <c r="C978" s="50"/>
      <c r="D978" s="50"/>
      <c r="E978" s="50"/>
      <c r="F978" s="50"/>
      <c r="G978" s="50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50"/>
      <c r="B979" s="50"/>
      <c r="C979" s="50"/>
      <c r="D979" s="50"/>
      <c r="E979" s="50"/>
      <c r="F979" s="50"/>
      <c r="G979" s="50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50"/>
      <c r="B980" s="50"/>
      <c r="C980" s="50"/>
      <c r="D980" s="50"/>
      <c r="E980" s="50"/>
      <c r="F980" s="50"/>
      <c r="G980" s="50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50"/>
      <c r="B981" s="50"/>
      <c r="C981" s="50"/>
      <c r="D981" s="50"/>
      <c r="E981" s="50"/>
      <c r="F981" s="50"/>
      <c r="G981" s="50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50"/>
      <c r="B982" s="50"/>
      <c r="C982" s="50"/>
      <c r="D982" s="50"/>
      <c r="E982" s="50"/>
      <c r="F982" s="50"/>
      <c r="G982" s="50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50"/>
      <c r="B983" s="50"/>
      <c r="C983" s="50"/>
      <c r="D983" s="50"/>
      <c r="E983" s="50"/>
      <c r="F983" s="50"/>
      <c r="G983" s="50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50"/>
      <c r="B984" s="50"/>
      <c r="C984" s="50"/>
      <c r="D984" s="50"/>
      <c r="E984" s="50"/>
      <c r="F984" s="50"/>
      <c r="G984" s="50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50"/>
      <c r="B985" s="50"/>
      <c r="C985" s="50"/>
      <c r="D985" s="50"/>
      <c r="E985" s="50"/>
      <c r="F985" s="50"/>
      <c r="G985" s="50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50"/>
      <c r="B986" s="50"/>
      <c r="C986" s="50"/>
      <c r="D986" s="50"/>
      <c r="E986" s="50"/>
      <c r="F986" s="50"/>
      <c r="G986" s="50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50"/>
      <c r="B987" s="50"/>
      <c r="C987" s="50"/>
      <c r="D987" s="50"/>
      <c r="E987" s="50"/>
      <c r="F987" s="50"/>
      <c r="G987" s="50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50"/>
      <c r="B988" s="50"/>
      <c r="C988" s="50"/>
      <c r="D988" s="50"/>
      <c r="E988" s="50"/>
      <c r="F988" s="50"/>
      <c r="G988" s="50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50"/>
      <c r="B989" s="50"/>
      <c r="C989" s="50"/>
      <c r="D989" s="50"/>
      <c r="E989" s="50"/>
      <c r="F989" s="50"/>
      <c r="G989" s="50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50"/>
      <c r="B990" s="50"/>
      <c r="C990" s="50"/>
      <c r="D990" s="50"/>
      <c r="E990" s="50"/>
      <c r="F990" s="50"/>
      <c r="G990" s="50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50"/>
      <c r="B991" s="50"/>
      <c r="C991" s="50"/>
      <c r="D991" s="50"/>
      <c r="E991" s="50"/>
      <c r="F991" s="50"/>
      <c r="G991" s="50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50"/>
      <c r="B992" s="50"/>
      <c r="C992" s="50"/>
      <c r="D992" s="50"/>
      <c r="E992" s="50"/>
      <c r="F992" s="50"/>
      <c r="G992" s="50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50"/>
      <c r="B993" s="50"/>
      <c r="C993" s="50"/>
      <c r="D993" s="50"/>
      <c r="E993" s="50"/>
      <c r="F993" s="50"/>
      <c r="G993" s="50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50"/>
      <c r="B994" s="50"/>
      <c r="C994" s="50"/>
      <c r="D994" s="50"/>
      <c r="E994" s="50"/>
      <c r="F994" s="50"/>
      <c r="G994" s="50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50"/>
      <c r="B995" s="50"/>
      <c r="C995" s="50"/>
      <c r="D995" s="50"/>
      <c r="E995" s="50"/>
      <c r="F995" s="50"/>
      <c r="G995" s="50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50"/>
      <c r="B996" s="50"/>
      <c r="C996" s="50"/>
      <c r="D996" s="50"/>
      <c r="E996" s="50"/>
      <c r="F996" s="50"/>
      <c r="G996" s="50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50"/>
      <c r="B997" s="50"/>
      <c r="C997" s="50"/>
      <c r="D997" s="50"/>
      <c r="E997" s="50"/>
      <c r="F997" s="50"/>
      <c r="G997" s="50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50"/>
      <c r="B998" s="50"/>
      <c r="C998" s="50"/>
      <c r="D998" s="50"/>
      <c r="E998" s="50"/>
      <c r="F998" s="50"/>
      <c r="G998" s="50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50"/>
      <c r="B999" s="50"/>
      <c r="C999" s="50"/>
      <c r="D999" s="50"/>
      <c r="E999" s="50"/>
      <c r="F999" s="50"/>
      <c r="G999" s="50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50"/>
      <c r="B1000" s="50"/>
      <c r="C1000" s="50"/>
      <c r="D1000" s="50"/>
      <c r="E1000" s="50"/>
      <c r="F1000" s="50"/>
      <c r="G1000" s="50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856"/>
  <sheetViews>
    <sheetView workbookViewId="0">
      <selection activeCell="F6" sqref="F6"/>
    </sheetView>
  </sheetViews>
  <sheetFormatPr defaultColWidth="14.42578125" defaultRowHeight="15" customHeight="1" x14ac:dyDescent="0.25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style="134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28" width="8.42578125" customWidth="1"/>
  </cols>
  <sheetData>
    <row r="1" spans="1:28" ht="14.25" customHeight="1" x14ac:dyDescent="0.3">
      <c r="A1" s="53" t="s">
        <v>488</v>
      </c>
      <c r="B1" s="54" t="s">
        <v>489</v>
      </c>
      <c r="C1" s="55" t="s">
        <v>490</v>
      </c>
      <c r="D1" s="53" t="s">
        <v>491</v>
      </c>
      <c r="E1" s="132" t="s">
        <v>492</v>
      </c>
      <c r="F1" s="53" t="s">
        <v>1</v>
      </c>
      <c r="G1" s="53" t="s">
        <v>3</v>
      </c>
      <c r="H1" s="53" t="s">
        <v>493</v>
      </c>
      <c r="I1" s="53" t="s">
        <v>2</v>
      </c>
      <c r="J1" s="53" t="s">
        <v>5</v>
      </c>
      <c r="K1" s="53" t="s">
        <v>494</v>
      </c>
      <c r="L1" s="53" t="s">
        <v>495</v>
      </c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1:28" ht="14.25" customHeight="1" x14ac:dyDescent="0.3">
      <c r="A2" s="150" t="s">
        <v>488</v>
      </c>
      <c r="B2" s="58">
        <v>3</v>
      </c>
      <c r="C2" s="58">
        <v>19.12</v>
      </c>
      <c r="D2" s="58">
        <v>4</v>
      </c>
      <c r="E2" s="82">
        <v>670</v>
      </c>
      <c r="F2" s="12" t="str">
        <f>+VLOOKUP(E2,Participants!$A$1:$F$678,2,FALSE)</f>
        <v>Michael Pierro</v>
      </c>
      <c r="G2" s="12" t="str">
        <f>+VLOOKUP(E2,Participants!$A$1:$F$678,4,FALSE)</f>
        <v>BFS</v>
      </c>
      <c r="H2" s="12" t="str">
        <f>+VLOOKUP(E2,Participants!$A$1:$F$678,5,FALSE)</f>
        <v>Male</v>
      </c>
      <c r="I2" s="12">
        <f>+VLOOKUP(E2,Participants!$A$1:$F$678,3,FALSE)</f>
        <v>8</v>
      </c>
      <c r="J2" s="12" t="str">
        <f>+VLOOKUP(E2,Participants!$A$1:$G$678,7,FALSE)</f>
        <v>VARSITY Boys</v>
      </c>
      <c r="K2" s="12">
        <v>1</v>
      </c>
      <c r="L2" s="12">
        <v>10</v>
      </c>
    </row>
    <row r="3" spans="1:28" ht="14.25" customHeight="1" x14ac:dyDescent="0.3">
      <c r="A3" s="150" t="s">
        <v>488</v>
      </c>
      <c r="B3" s="58">
        <v>3</v>
      </c>
      <c r="C3" s="58">
        <v>20.12</v>
      </c>
      <c r="D3" s="58">
        <v>2</v>
      </c>
      <c r="E3" s="82">
        <v>1129</v>
      </c>
      <c r="F3" s="12" t="str">
        <f>+VLOOKUP(E3,Participants!$A$1:$F$678,2,FALSE)</f>
        <v>Shaun Guyton Jr</v>
      </c>
      <c r="G3" s="12" t="str">
        <f>+VLOOKUP(E3,Participants!$A$1:$F$678,4,FALSE)</f>
        <v>KIL</v>
      </c>
      <c r="H3" s="12" t="str">
        <f>+VLOOKUP(E3,Participants!$A$1:$F$678,5,FALSE)</f>
        <v>Male</v>
      </c>
      <c r="I3" s="12">
        <f>+VLOOKUP(E3,Participants!$A$1:$F$678,3,FALSE)</f>
        <v>7</v>
      </c>
      <c r="J3" s="12" t="str">
        <f>+VLOOKUP(E3,Participants!$A$1:$G$678,7,FALSE)</f>
        <v>VARSITY Boys</v>
      </c>
      <c r="K3" s="12">
        <v>2</v>
      </c>
      <c r="L3" s="12">
        <v>8</v>
      </c>
    </row>
    <row r="4" spans="1:28" ht="14.25" customHeight="1" x14ac:dyDescent="0.3">
      <c r="A4" s="150" t="s">
        <v>488</v>
      </c>
      <c r="B4" s="58">
        <v>4</v>
      </c>
      <c r="C4" s="58">
        <v>20.18</v>
      </c>
      <c r="D4" s="58">
        <v>4</v>
      </c>
      <c r="E4" s="82">
        <v>130</v>
      </c>
      <c r="F4" s="12" t="str">
        <f>+VLOOKUP(E4,Participants!$A$1:$F$678,2,FALSE)</f>
        <v>Marcus Gerber</v>
      </c>
      <c r="G4" s="12" t="str">
        <f>+VLOOKUP(E4,Participants!$A$1:$F$678,4,FALSE)</f>
        <v>AMA</v>
      </c>
      <c r="H4" s="12" t="str">
        <f>+VLOOKUP(E4,Participants!$A$1:$F$678,5,FALSE)</f>
        <v>Male</v>
      </c>
      <c r="I4" s="12">
        <f>+VLOOKUP(E4,Participants!$A$1:$F$678,3,FALSE)</f>
        <v>8</v>
      </c>
      <c r="J4" s="12" t="str">
        <f>+VLOOKUP(E4,Participants!$A$1:$G$678,7,FALSE)</f>
        <v>VARSITY Boys</v>
      </c>
      <c r="K4" s="12">
        <v>3</v>
      </c>
      <c r="L4" s="12">
        <v>6</v>
      </c>
    </row>
    <row r="5" spans="1:28" ht="14.25" customHeight="1" x14ac:dyDescent="0.3">
      <c r="A5" s="150" t="s">
        <v>488</v>
      </c>
      <c r="B5" s="58">
        <v>4</v>
      </c>
      <c r="C5" s="58">
        <v>20.62</v>
      </c>
      <c r="D5" s="58">
        <v>6</v>
      </c>
      <c r="E5" s="82">
        <v>1133</v>
      </c>
      <c r="F5" s="12" t="str">
        <f>+VLOOKUP(E5,Participants!$A$1:$F$678,2,FALSE)</f>
        <v>Quinn O’Hara</v>
      </c>
      <c r="G5" s="12" t="str">
        <f>+VLOOKUP(E5,Participants!$A$1:$F$678,4,FALSE)</f>
        <v>KIL</v>
      </c>
      <c r="H5" s="12" t="str">
        <f>+VLOOKUP(E5,Participants!$A$1:$F$678,5,FALSE)</f>
        <v>Male</v>
      </c>
      <c r="I5" s="12">
        <f>+VLOOKUP(E5,Participants!$A$1:$F$678,3,FALSE)</f>
        <v>8</v>
      </c>
      <c r="J5" s="12" t="str">
        <f>+VLOOKUP(E5,Participants!$A$1:$G$678,7,FALSE)</f>
        <v>VARSITY Boys</v>
      </c>
      <c r="K5" s="12">
        <v>4</v>
      </c>
      <c r="L5" s="12">
        <v>5</v>
      </c>
    </row>
    <row r="6" spans="1:28" ht="14.25" customHeight="1" x14ac:dyDescent="0.3">
      <c r="A6" s="150" t="s">
        <v>488</v>
      </c>
      <c r="B6" s="58">
        <v>3</v>
      </c>
      <c r="C6" s="58">
        <v>22.77</v>
      </c>
      <c r="D6" s="58">
        <v>6</v>
      </c>
      <c r="E6" s="82">
        <v>911</v>
      </c>
      <c r="F6" s="12" t="str">
        <f>+VLOOKUP(E6,Participants!$A$1:$F$678,2,FALSE)</f>
        <v>Garet Gizler</v>
      </c>
      <c r="G6" s="12" t="str">
        <f>+VLOOKUP(E6,Participants!$A$1:$F$678,4,FALSE)</f>
        <v>MOSS</v>
      </c>
      <c r="H6" s="12" t="str">
        <f>+VLOOKUP(E6,Participants!$A$1:$F$678,5,FALSE)</f>
        <v>Male</v>
      </c>
      <c r="I6" s="12">
        <f>+VLOOKUP(E6,Participants!$A$1:$F$678,3,FALSE)</f>
        <v>7</v>
      </c>
      <c r="J6" s="12" t="str">
        <f>+VLOOKUP(E6,Participants!$A$1:$G$678,7,FALSE)</f>
        <v>VARSITY Boys</v>
      </c>
      <c r="K6" s="12">
        <v>5</v>
      </c>
      <c r="L6" s="12">
        <v>4</v>
      </c>
    </row>
    <row r="7" spans="1:28" ht="14.25" customHeight="1" x14ac:dyDescent="0.3">
      <c r="A7" s="150" t="s">
        <v>488</v>
      </c>
      <c r="B7" s="58">
        <v>3</v>
      </c>
      <c r="C7" s="58">
        <v>26.34</v>
      </c>
      <c r="D7" s="58">
        <v>8</v>
      </c>
      <c r="E7" s="82">
        <v>116</v>
      </c>
      <c r="F7" s="12" t="str">
        <f>+VLOOKUP(E7,Participants!$A$1:$F$678,2,FALSE)</f>
        <v>Daniel D'Alo</v>
      </c>
      <c r="G7" s="12" t="str">
        <f>+VLOOKUP(E7,Participants!$A$1:$F$678,4,FALSE)</f>
        <v>AMA</v>
      </c>
      <c r="H7" s="12" t="str">
        <f>+VLOOKUP(E7,Participants!$A$1:$F$678,5,FALSE)</f>
        <v>Male</v>
      </c>
      <c r="I7" s="12">
        <f>+VLOOKUP(E7,Participants!$A$1:$F$678,3,FALSE)</f>
        <v>7</v>
      </c>
      <c r="J7" s="12" t="str">
        <f>+VLOOKUP(E7,Participants!$A$1:$G$678,7,FALSE)</f>
        <v>VARSITY Boys</v>
      </c>
      <c r="K7" s="12">
        <v>6</v>
      </c>
      <c r="L7" s="12">
        <v>3</v>
      </c>
    </row>
    <row r="8" spans="1:28" ht="14.25" customHeight="1" x14ac:dyDescent="0.3">
      <c r="A8" s="150" t="s">
        <v>488</v>
      </c>
      <c r="B8" s="58">
        <v>4</v>
      </c>
      <c r="C8" s="58">
        <v>27.62</v>
      </c>
      <c r="D8" s="58">
        <v>2</v>
      </c>
      <c r="E8" s="82">
        <v>112</v>
      </c>
      <c r="F8" s="12" t="str">
        <f>+VLOOKUP(E8,Participants!$A$1:$F$678,2,FALSE)</f>
        <v>Jack Rattigan</v>
      </c>
      <c r="G8" s="12" t="str">
        <f>+VLOOKUP(E8,Participants!$A$1:$F$678,4,FALSE)</f>
        <v>AMA</v>
      </c>
      <c r="H8" s="12" t="str">
        <f>+VLOOKUP(E8,Participants!$A$1:$F$678,5,FALSE)</f>
        <v>Male</v>
      </c>
      <c r="I8" s="12">
        <f>+VLOOKUP(E8,Participants!$A$1:$F$678,3,FALSE)</f>
        <v>7</v>
      </c>
      <c r="J8" s="12" t="str">
        <f>+VLOOKUP(E8,Participants!$A$1:$G$678,7,FALSE)</f>
        <v>VARSITY Boys</v>
      </c>
      <c r="K8" s="12">
        <v>7</v>
      </c>
      <c r="L8" s="12">
        <v>2</v>
      </c>
    </row>
    <row r="9" spans="1:28" ht="14.25" customHeight="1" x14ac:dyDescent="0.3">
      <c r="A9" s="150"/>
      <c r="B9" s="58"/>
      <c r="C9" s="58"/>
      <c r="D9" s="58"/>
      <c r="E9" s="82"/>
      <c r="F9" s="12"/>
      <c r="G9" s="12"/>
      <c r="H9" s="12"/>
      <c r="I9" s="12"/>
      <c r="J9" s="12"/>
      <c r="K9" s="12"/>
      <c r="L9" s="12"/>
    </row>
    <row r="10" spans="1:28" ht="14.25" customHeight="1" x14ac:dyDescent="0.3">
      <c r="A10" s="150" t="s">
        <v>488</v>
      </c>
      <c r="B10" s="58">
        <v>1</v>
      </c>
      <c r="C10" s="58">
        <v>19.850000000000001</v>
      </c>
      <c r="D10" s="58">
        <v>4</v>
      </c>
      <c r="E10" s="82">
        <v>628</v>
      </c>
      <c r="F10" s="12" t="str">
        <f>+VLOOKUP(E10,Participants!$A$1:$F$678,2,FALSE)</f>
        <v>Elena Farrah</v>
      </c>
      <c r="G10" s="12" t="str">
        <f>+VLOOKUP(E10,Participants!$A$1:$F$678,4,FALSE)</f>
        <v>BFS</v>
      </c>
      <c r="H10" s="12" t="str">
        <f>+VLOOKUP(E10,Participants!$A$1:$F$678,5,FALSE)</f>
        <v>Female</v>
      </c>
      <c r="I10" s="12">
        <f>+VLOOKUP(E10,Participants!$A$1:$F$678,3,FALSE)</f>
        <v>7</v>
      </c>
      <c r="J10" s="12" t="str">
        <f>+VLOOKUP(E10,Participants!$A$1:$G$678,7,FALSE)</f>
        <v>VARSITY GIRLS</v>
      </c>
      <c r="K10" s="12">
        <v>1</v>
      </c>
      <c r="L10" s="12">
        <v>10</v>
      </c>
    </row>
    <row r="11" spans="1:28" ht="14.25" customHeight="1" x14ac:dyDescent="0.3">
      <c r="A11" s="150" t="s">
        <v>488</v>
      </c>
      <c r="B11" s="58">
        <v>2</v>
      </c>
      <c r="C11" s="58">
        <v>21.5</v>
      </c>
      <c r="D11" s="58">
        <v>2</v>
      </c>
      <c r="E11" s="82">
        <v>124</v>
      </c>
      <c r="F11" s="12" t="str">
        <f>+VLOOKUP(E11,Participants!$A$1:$F$678,2,FALSE)</f>
        <v>Liliana Silvis</v>
      </c>
      <c r="G11" s="12" t="str">
        <f>+VLOOKUP(E11,Participants!$A$1:$F$678,4,FALSE)</f>
        <v>AMA</v>
      </c>
      <c r="H11" s="12" t="str">
        <f>+VLOOKUP(E11,Participants!$A$1:$F$678,5,FALSE)</f>
        <v>Female</v>
      </c>
      <c r="I11" s="12">
        <f>+VLOOKUP(E11,Participants!$A$1:$F$678,3,FALSE)</f>
        <v>8</v>
      </c>
      <c r="J11" s="12" t="str">
        <f>+VLOOKUP(E11,Participants!$A$1:$G$678,7,FALSE)</f>
        <v>VARSITY Girls</v>
      </c>
      <c r="K11" s="12">
        <v>2</v>
      </c>
      <c r="L11" s="12">
        <v>7</v>
      </c>
    </row>
    <row r="12" spans="1:28" ht="14.25" customHeight="1" x14ac:dyDescent="0.3">
      <c r="A12" s="150" t="s">
        <v>488</v>
      </c>
      <c r="B12" s="58">
        <v>1</v>
      </c>
      <c r="C12" s="58">
        <v>21.5</v>
      </c>
      <c r="D12" s="58">
        <v>6</v>
      </c>
      <c r="E12" s="82">
        <v>93</v>
      </c>
      <c r="F12" s="12" t="str">
        <f>+VLOOKUP(E12,Participants!$A$1:$F$678,2,FALSE)</f>
        <v>Vivi Dowdy</v>
      </c>
      <c r="G12" s="12" t="str">
        <f>+VLOOKUP(E12,Participants!$A$1:$F$678,4,FALSE)</f>
        <v>AMA</v>
      </c>
      <c r="H12" s="12" t="str">
        <f>+VLOOKUP(E12,Participants!$A$1:$F$678,5,FALSE)</f>
        <v>Female</v>
      </c>
      <c r="I12" s="12">
        <f>+VLOOKUP(E12,Participants!$A$1:$F$678,3,FALSE)</f>
        <v>7</v>
      </c>
      <c r="J12" s="12" t="str">
        <f>+VLOOKUP(E12,Participants!$A$1:$G$678,7,FALSE)</f>
        <v>VARSITY Girls</v>
      </c>
      <c r="K12" s="12">
        <v>2</v>
      </c>
      <c r="L12" s="12">
        <v>7</v>
      </c>
    </row>
    <row r="13" spans="1:28" ht="14.25" customHeight="1" x14ac:dyDescent="0.3">
      <c r="A13" s="150" t="s">
        <v>488</v>
      </c>
      <c r="B13" s="58">
        <v>2</v>
      </c>
      <c r="C13" s="58">
        <v>22.93</v>
      </c>
      <c r="D13" s="58">
        <v>8</v>
      </c>
      <c r="E13" s="82">
        <v>647</v>
      </c>
      <c r="F13" s="12" t="str">
        <f>+VLOOKUP(E13,Participants!$A$1:$F$678,2,FALSE)</f>
        <v>Mary Kennedy</v>
      </c>
      <c r="G13" s="12" t="str">
        <f>+VLOOKUP(E13,Participants!$A$1:$F$678,4,FALSE)</f>
        <v>BFS</v>
      </c>
      <c r="H13" s="12" t="str">
        <f>+VLOOKUP(E13,Participants!$A$1:$F$678,5,FALSE)</f>
        <v>Female</v>
      </c>
      <c r="I13" s="12">
        <f>+VLOOKUP(E13,Participants!$A$1:$F$678,3,FALSE)</f>
        <v>8</v>
      </c>
      <c r="J13" s="12" t="str">
        <f>+VLOOKUP(E13,Participants!$A$1:$G$678,7,FALSE)</f>
        <v>VARSITY GIRLS</v>
      </c>
      <c r="K13" s="12">
        <v>4</v>
      </c>
      <c r="L13" s="12">
        <v>5</v>
      </c>
    </row>
    <row r="14" spans="1:28" ht="14.25" customHeight="1" x14ac:dyDescent="0.3">
      <c r="A14" s="150" t="s">
        <v>488</v>
      </c>
      <c r="B14" s="58">
        <v>1</v>
      </c>
      <c r="C14" s="58">
        <v>23.04</v>
      </c>
      <c r="D14" s="58">
        <v>8</v>
      </c>
      <c r="E14" s="82">
        <v>633</v>
      </c>
      <c r="F14" s="12" t="str">
        <f>+VLOOKUP(E14,Participants!$A$1:$F$678,2,FALSE)</f>
        <v>Allison Kiley</v>
      </c>
      <c r="G14" s="12" t="str">
        <f>+VLOOKUP(E14,Participants!$A$1:$F$678,4,FALSE)</f>
        <v>BFS</v>
      </c>
      <c r="H14" s="12" t="str">
        <f>+VLOOKUP(E14,Participants!$A$1:$F$678,5,FALSE)</f>
        <v>Female</v>
      </c>
      <c r="I14" s="12">
        <f>+VLOOKUP(E14,Participants!$A$1:$F$678,3,FALSE)</f>
        <v>7</v>
      </c>
      <c r="J14" s="12" t="str">
        <f>+VLOOKUP(E14,Participants!$A$1:$G$678,7,FALSE)</f>
        <v>VARSITY GIRLS</v>
      </c>
      <c r="K14" s="12">
        <v>5</v>
      </c>
      <c r="L14" s="12">
        <v>4</v>
      </c>
    </row>
    <row r="15" spans="1:28" ht="14.25" customHeight="1" x14ac:dyDescent="0.3">
      <c r="A15" s="150" t="s">
        <v>488</v>
      </c>
      <c r="B15" s="58">
        <v>2</v>
      </c>
      <c r="C15" s="58">
        <v>27.77</v>
      </c>
      <c r="D15" s="58">
        <v>4</v>
      </c>
      <c r="E15" s="82">
        <v>127</v>
      </c>
      <c r="F15" s="12" t="str">
        <f>+VLOOKUP(E15,Participants!$A$1:$F$678,2,FALSE)</f>
        <v>Jennifer Wilson</v>
      </c>
      <c r="G15" s="12" t="str">
        <f>+VLOOKUP(E15,Participants!$A$1:$F$678,4,FALSE)</f>
        <v>AMA</v>
      </c>
      <c r="H15" s="12" t="str">
        <f>+VLOOKUP(E15,Participants!$A$1:$F$678,5,FALSE)</f>
        <v>Female</v>
      </c>
      <c r="I15" s="12">
        <f>+VLOOKUP(E15,Participants!$A$1:$F$678,3,FALSE)</f>
        <v>8</v>
      </c>
      <c r="J15" s="12" t="str">
        <f>+VLOOKUP(E15,Participants!$A$1:$G$678,7,FALSE)</f>
        <v>VARSITY Girls</v>
      </c>
      <c r="K15" s="12">
        <v>6</v>
      </c>
      <c r="L15" s="12">
        <v>3</v>
      </c>
    </row>
    <row r="16" spans="1:28" ht="14.25" customHeight="1" x14ac:dyDescent="0.3">
      <c r="A16" s="150" t="s">
        <v>488</v>
      </c>
      <c r="B16" s="58">
        <v>1</v>
      </c>
      <c r="C16" s="58" t="s">
        <v>624</v>
      </c>
      <c r="D16" s="58">
        <v>2</v>
      </c>
      <c r="E16" s="82">
        <v>1108</v>
      </c>
      <c r="F16" s="12" t="str">
        <f>+VLOOKUP(E16,Participants!$A$1:$F$678,2,FALSE)</f>
        <v>Elle Degnan</v>
      </c>
      <c r="G16" s="12" t="str">
        <f>+VLOOKUP(E16,Participants!$A$1:$F$678,4,FALSE)</f>
        <v>KIL</v>
      </c>
      <c r="H16" s="12" t="str">
        <f>+VLOOKUP(E16,Participants!$A$1:$F$678,5,FALSE)</f>
        <v>Female</v>
      </c>
      <c r="I16" s="12">
        <f>+VLOOKUP(E16,Participants!$A$1:$F$678,3,FALSE)</f>
        <v>7</v>
      </c>
      <c r="J16" s="12" t="str">
        <f>+VLOOKUP(E16,Participants!$A$1:$G$678,7,FALSE)</f>
        <v>Varsity Girls</v>
      </c>
      <c r="K16" s="12" t="s">
        <v>625</v>
      </c>
      <c r="L16" s="12"/>
    </row>
    <row r="17" spans="1:26" ht="14.25" customHeight="1" x14ac:dyDescent="0.3">
      <c r="A17" s="150" t="s">
        <v>488</v>
      </c>
      <c r="B17" s="58">
        <v>2</v>
      </c>
      <c r="C17" s="58" t="s">
        <v>624</v>
      </c>
      <c r="D17" s="58">
        <v>6</v>
      </c>
      <c r="E17" s="82">
        <v>644</v>
      </c>
      <c r="F17" s="12" t="str">
        <f>+VLOOKUP(E17,Participants!$A$1:$F$678,2,FALSE)</f>
        <v>Katie Gunther</v>
      </c>
      <c r="G17" s="12" t="str">
        <f>+VLOOKUP(E17,Participants!$A$1:$F$678,4,FALSE)</f>
        <v>BFS</v>
      </c>
      <c r="H17" s="12" t="str">
        <f>+VLOOKUP(E17,Participants!$A$1:$F$678,5,FALSE)</f>
        <v>Female</v>
      </c>
      <c r="I17" s="12">
        <f>+VLOOKUP(E17,Participants!$A$1:$F$678,3,FALSE)</f>
        <v>8</v>
      </c>
      <c r="J17" s="12" t="str">
        <f>+VLOOKUP(E17,Participants!$A$1:$G$678,7,FALSE)</f>
        <v>VARSITY GIRLS</v>
      </c>
      <c r="K17" s="12" t="s">
        <v>625</v>
      </c>
      <c r="L17" s="12"/>
    </row>
    <row r="18" spans="1:26" ht="14.25" customHeight="1" x14ac:dyDescent="0.3">
      <c r="A18" s="59"/>
      <c r="B18" s="60"/>
      <c r="C18" s="61"/>
      <c r="E18" s="50"/>
    </row>
    <row r="19" spans="1:26" ht="14.25" customHeight="1" x14ac:dyDescent="0.3">
      <c r="A19" s="59"/>
      <c r="B19" s="60"/>
      <c r="C19" s="61"/>
      <c r="E19" s="50"/>
    </row>
    <row r="20" spans="1:26" ht="14.25" customHeight="1" x14ac:dyDescent="0.3">
      <c r="A20" s="59"/>
      <c r="B20" s="60"/>
      <c r="C20" s="61"/>
      <c r="E20" s="50"/>
    </row>
    <row r="21" spans="1:26" ht="14.25" customHeight="1" x14ac:dyDescent="0.25">
      <c r="B21" s="63" t="s">
        <v>8</v>
      </c>
      <c r="C21" s="63" t="s">
        <v>15</v>
      </c>
      <c r="D21" s="63" t="s">
        <v>10</v>
      </c>
      <c r="E21" s="133" t="s">
        <v>20</v>
      </c>
      <c r="F21" s="63" t="s">
        <v>23</v>
      </c>
      <c r="G21" s="63" t="s">
        <v>26</v>
      </c>
      <c r="H21" s="63" t="s">
        <v>29</v>
      </c>
      <c r="I21" s="63" t="s">
        <v>32</v>
      </c>
      <c r="J21" s="63" t="s">
        <v>35</v>
      </c>
      <c r="K21" s="63" t="s">
        <v>38</v>
      </c>
      <c r="L21" s="63" t="s">
        <v>41</v>
      </c>
      <c r="M21" s="63" t="s">
        <v>44</v>
      </c>
      <c r="N21" s="63" t="s">
        <v>49</v>
      </c>
      <c r="O21" s="63" t="s">
        <v>52</v>
      </c>
      <c r="P21" s="63" t="s">
        <v>55</v>
      </c>
      <c r="Q21" s="63" t="s">
        <v>58</v>
      </c>
      <c r="R21" s="63" t="s">
        <v>61</v>
      </c>
      <c r="S21" s="63" t="s">
        <v>64</v>
      </c>
      <c r="T21" s="63" t="s">
        <v>67</v>
      </c>
      <c r="U21" s="63" t="s">
        <v>70</v>
      </c>
      <c r="V21" s="63" t="s">
        <v>73</v>
      </c>
      <c r="W21" s="63" t="s">
        <v>76</v>
      </c>
      <c r="X21" s="63" t="s">
        <v>79</v>
      </c>
      <c r="Y21" s="63" t="s">
        <v>152</v>
      </c>
      <c r="Z21" s="64" t="s">
        <v>496</v>
      </c>
    </row>
    <row r="22" spans="1:26" ht="14.25" customHeight="1" x14ac:dyDescent="0.25">
      <c r="A22" s="7" t="s">
        <v>345</v>
      </c>
      <c r="B22" s="7">
        <f t="shared" ref="B22:K23" si="0">+SUMIFS($L$2:$L$17,$J$2:$J$17,$A22,$G$2:$G$17,B$21)</f>
        <v>0</v>
      </c>
      <c r="C22" s="7">
        <f t="shared" si="0"/>
        <v>0</v>
      </c>
      <c r="D22" s="7">
        <f t="shared" si="0"/>
        <v>17</v>
      </c>
      <c r="E22" s="50">
        <f t="shared" si="0"/>
        <v>0</v>
      </c>
      <c r="F22" s="7">
        <f t="shared" si="0"/>
        <v>19</v>
      </c>
      <c r="G22" s="7">
        <f t="shared" si="0"/>
        <v>0</v>
      </c>
      <c r="H22" s="7">
        <f t="shared" si="0"/>
        <v>0</v>
      </c>
      <c r="I22" s="7">
        <f t="shared" si="0"/>
        <v>0</v>
      </c>
      <c r="J22" s="7">
        <f t="shared" si="0"/>
        <v>0</v>
      </c>
      <c r="K22" s="7">
        <f t="shared" si="0"/>
        <v>0</v>
      </c>
      <c r="L22" s="7">
        <f t="shared" ref="L22:Y23" si="1">+SUMIFS($L$2:$L$17,$J$2:$J$17,$A22,$G$2:$G$17,L$21)</f>
        <v>0</v>
      </c>
      <c r="M22" s="7">
        <f t="shared" si="1"/>
        <v>0</v>
      </c>
      <c r="N22" s="7">
        <f t="shared" si="1"/>
        <v>0</v>
      </c>
      <c r="O22" s="7">
        <f t="shared" si="1"/>
        <v>0</v>
      </c>
      <c r="P22" s="7">
        <f t="shared" si="1"/>
        <v>0</v>
      </c>
      <c r="Q22" s="7">
        <f t="shared" si="1"/>
        <v>0</v>
      </c>
      <c r="R22" s="7">
        <f t="shared" si="1"/>
        <v>0</v>
      </c>
      <c r="S22" s="7">
        <f t="shared" si="1"/>
        <v>0</v>
      </c>
      <c r="T22" s="7">
        <f t="shared" si="1"/>
        <v>0</v>
      </c>
      <c r="U22" s="7">
        <f t="shared" si="1"/>
        <v>0</v>
      </c>
      <c r="V22" s="7">
        <f t="shared" si="1"/>
        <v>0</v>
      </c>
      <c r="W22" s="7">
        <f t="shared" si="1"/>
        <v>0</v>
      </c>
      <c r="X22" s="7">
        <f t="shared" si="1"/>
        <v>0</v>
      </c>
      <c r="Y22" s="7">
        <f t="shared" si="1"/>
        <v>0</v>
      </c>
      <c r="Z22" s="7">
        <f t="shared" ref="Z22:Z23" si="2">SUM(B22:Y22)</f>
        <v>36</v>
      </c>
    </row>
    <row r="23" spans="1:26" ht="14.25" customHeight="1" x14ac:dyDescent="0.25">
      <c r="A23" s="7" t="s">
        <v>497</v>
      </c>
      <c r="B23" s="7">
        <f t="shared" si="0"/>
        <v>0</v>
      </c>
      <c r="C23" s="7">
        <f t="shared" si="0"/>
        <v>0</v>
      </c>
      <c r="D23" s="7">
        <f t="shared" si="0"/>
        <v>11</v>
      </c>
      <c r="E23" s="50">
        <f t="shared" si="0"/>
        <v>0</v>
      </c>
      <c r="F23" s="7">
        <f t="shared" si="0"/>
        <v>10</v>
      </c>
      <c r="G23" s="7">
        <f t="shared" si="0"/>
        <v>0</v>
      </c>
      <c r="H23" s="7">
        <f t="shared" si="0"/>
        <v>0</v>
      </c>
      <c r="I23" s="7">
        <f t="shared" si="0"/>
        <v>0</v>
      </c>
      <c r="J23" s="7">
        <f t="shared" si="0"/>
        <v>0</v>
      </c>
      <c r="K23" s="7">
        <f t="shared" si="0"/>
        <v>0</v>
      </c>
      <c r="L23" s="7">
        <f t="shared" si="1"/>
        <v>0</v>
      </c>
      <c r="M23" s="7">
        <f t="shared" si="1"/>
        <v>0</v>
      </c>
      <c r="N23" s="7">
        <f t="shared" si="1"/>
        <v>0</v>
      </c>
      <c r="O23" s="7">
        <f t="shared" si="1"/>
        <v>13</v>
      </c>
      <c r="P23" s="7">
        <f t="shared" si="1"/>
        <v>0</v>
      </c>
      <c r="Q23" s="7">
        <f t="shared" si="1"/>
        <v>0</v>
      </c>
      <c r="R23" s="7">
        <f t="shared" si="1"/>
        <v>4</v>
      </c>
      <c r="S23" s="7">
        <f t="shared" si="1"/>
        <v>0</v>
      </c>
      <c r="T23" s="7">
        <f t="shared" si="1"/>
        <v>0</v>
      </c>
      <c r="U23" s="7">
        <f t="shared" si="1"/>
        <v>0</v>
      </c>
      <c r="V23" s="7">
        <f t="shared" si="1"/>
        <v>0</v>
      </c>
      <c r="W23" s="7">
        <f t="shared" si="1"/>
        <v>0</v>
      </c>
      <c r="X23" s="7">
        <f t="shared" si="1"/>
        <v>0</v>
      </c>
      <c r="Y23" s="7">
        <f t="shared" si="1"/>
        <v>0</v>
      </c>
      <c r="Z23" s="7">
        <f t="shared" si="2"/>
        <v>38</v>
      </c>
    </row>
    <row r="24" spans="1:26" ht="14.25" customHeight="1" x14ac:dyDescent="0.25">
      <c r="B24" s="60"/>
      <c r="C24" s="61"/>
      <c r="E24" s="50"/>
    </row>
    <row r="25" spans="1:26" ht="14.25" customHeight="1" x14ac:dyDescent="0.25">
      <c r="B25" s="60"/>
      <c r="C25" s="65"/>
      <c r="D25" s="60"/>
      <c r="E25" s="5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</row>
    <row r="26" spans="1:26" ht="14.25" customHeight="1" x14ac:dyDescent="0.25">
      <c r="B26" s="60"/>
      <c r="C26" s="65"/>
      <c r="D26" s="60"/>
      <c r="E26" s="5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6" ht="14.25" customHeight="1" x14ac:dyDescent="0.25">
      <c r="B27" s="60"/>
      <c r="C27" s="65"/>
      <c r="D27" s="60"/>
      <c r="E27" s="5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</row>
    <row r="28" spans="1:26" ht="14.25" customHeight="1" x14ac:dyDescent="0.25">
      <c r="B28" s="60"/>
      <c r="C28" s="61"/>
      <c r="E28" s="50"/>
    </row>
    <row r="29" spans="1:26" ht="14.25" customHeight="1" x14ac:dyDescent="0.25">
      <c r="B29" s="60"/>
      <c r="C29" s="61"/>
      <c r="E29" s="50"/>
    </row>
    <row r="30" spans="1:26" ht="14.25" customHeight="1" x14ac:dyDescent="0.25">
      <c r="B30" s="60"/>
      <c r="C30" s="61"/>
      <c r="E30" s="50"/>
    </row>
    <row r="31" spans="1:26" ht="14.25" customHeight="1" x14ac:dyDescent="0.25">
      <c r="B31" s="60"/>
      <c r="C31" s="61"/>
      <c r="E31" s="50"/>
    </row>
    <row r="32" spans="1:26" ht="14.25" customHeight="1" x14ac:dyDescent="0.25">
      <c r="B32" s="60"/>
      <c r="C32" s="61"/>
      <c r="E32" s="50"/>
    </row>
    <row r="33" spans="2:5" ht="14.25" customHeight="1" x14ac:dyDescent="0.25">
      <c r="B33" s="60"/>
      <c r="C33" s="61"/>
      <c r="E33" s="50"/>
    </row>
    <row r="34" spans="2:5" ht="14.25" customHeight="1" x14ac:dyDescent="0.25">
      <c r="B34" s="60"/>
      <c r="C34" s="61"/>
      <c r="E34" s="50"/>
    </row>
    <row r="35" spans="2:5" ht="14.25" customHeight="1" x14ac:dyDescent="0.25">
      <c r="B35" s="60"/>
      <c r="C35" s="61"/>
      <c r="E35" s="50"/>
    </row>
    <row r="36" spans="2:5" ht="14.25" customHeight="1" x14ac:dyDescent="0.25">
      <c r="B36" s="60"/>
      <c r="C36" s="61"/>
      <c r="E36" s="50"/>
    </row>
    <row r="37" spans="2:5" ht="14.25" customHeight="1" x14ac:dyDescent="0.25">
      <c r="B37" s="60"/>
      <c r="C37" s="61"/>
      <c r="E37" s="50"/>
    </row>
    <row r="38" spans="2:5" ht="14.25" customHeight="1" x14ac:dyDescent="0.25">
      <c r="B38" s="60"/>
      <c r="C38" s="61"/>
      <c r="E38" s="50"/>
    </row>
    <row r="39" spans="2:5" ht="14.25" customHeight="1" x14ac:dyDescent="0.25">
      <c r="B39" s="60"/>
      <c r="C39" s="61"/>
      <c r="E39" s="50"/>
    </row>
    <row r="40" spans="2:5" ht="14.25" customHeight="1" x14ac:dyDescent="0.25">
      <c r="B40" s="60"/>
      <c r="C40" s="61"/>
      <c r="E40" s="50"/>
    </row>
    <row r="41" spans="2:5" ht="14.25" customHeight="1" x14ac:dyDescent="0.25">
      <c r="B41" s="60"/>
      <c r="C41" s="61"/>
      <c r="E41" s="50"/>
    </row>
    <row r="42" spans="2:5" ht="14.25" customHeight="1" x14ac:dyDescent="0.25">
      <c r="B42" s="60"/>
      <c r="C42" s="61"/>
      <c r="E42" s="50"/>
    </row>
    <row r="43" spans="2:5" ht="14.25" customHeight="1" x14ac:dyDescent="0.25">
      <c r="B43" s="60"/>
      <c r="C43" s="61"/>
      <c r="E43" s="50"/>
    </row>
    <row r="44" spans="2:5" ht="14.25" customHeight="1" x14ac:dyDescent="0.25">
      <c r="B44" s="60"/>
      <c r="C44" s="61"/>
      <c r="E44" s="50"/>
    </row>
    <row r="45" spans="2:5" ht="14.25" customHeight="1" x14ac:dyDescent="0.25">
      <c r="B45" s="60"/>
      <c r="C45" s="61"/>
      <c r="E45" s="50"/>
    </row>
    <row r="46" spans="2:5" ht="14.25" customHeight="1" x14ac:dyDescent="0.25">
      <c r="B46" s="60"/>
      <c r="C46" s="61"/>
      <c r="E46" s="50"/>
    </row>
    <row r="47" spans="2:5" ht="14.25" customHeight="1" x14ac:dyDescent="0.25">
      <c r="B47" s="60"/>
      <c r="C47" s="61"/>
      <c r="E47" s="50"/>
    </row>
    <row r="48" spans="2:5" ht="14.25" customHeight="1" x14ac:dyDescent="0.25">
      <c r="B48" s="60"/>
      <c r="C48" s="61"/>
      <c r="E48" s="50"/>
    </row>
    <row r="49" spans="2:5" ht="14.25" customHeight="1" x14ac:dyDescent="0.25">
      <c r="B49" s="60"/>
      <c r="C49" s="61"/>
      <c r="E49" s="50"/>
    </row>
    <row r="50" spans="2:5" ht="14.25" customHeight="1" x14ac:dyDescent="0.25">
      <c r="B50" s="60"/>
      <c r="C50" s="61"/>
      <c r="E50" s="50"/>
    </row>
    <row r="51" spans="2:5" ht="14.25" customHeight="1" x14ac:dyDescent="0.25">
      <c r="B51" s="60"/>
      <c r="C51" s="61"/>
      <c r="E51" s="50"/>
    </row>
    <row r="52" spans="2:5" ht="14.25" customHeight="1" x14ac:dyDescent="0.25">
      <c r="B52" s="60"/>
      <c r="C52" s="61"/>
      <c r="E52" s="50"/>
    </row>
    <row r="53" spans="2:5" ht="14.25" customHeight="1" x14ac:dyDescent="0.25">
      <c r="B53" s="60"/>
      <c r="C53" s="61"/>
      <c r="E53" s="50"/>
    </row>
    <row r="54" spans="2:5" ht="14.25" customHeight="1" x14ac:dyDescent="0.25">
      <c r="B54" s="60"/>
      <c r="C54" s="61"/>
      <c r="E54" s="50"/>
    </row>
    <row r="55" spans="2:5" ht="14.25" customHeight="1" x14ac:dyDescent="0.25">
      <c r="B55" s="60"/>
      <c r="C55" s="61"/>
      <c r="E55" s="50"/>
    </row>
    <row r="56" spans="2:5" ht="14.25" customHeight="1" x14ac:dyDescent="0.25">
      <c r="B56" s="60"/>
      <c r="C56" s="61"/>
      <c r="E56" s="50"/>
    </row>
    <row r="57" spans="2:5" ht="14.25" customHeight="1" x14ac:dyDescent="0.25">
      <c r="B57" s="60"/>
      <c r="C57" s="61"/>
      <c r="E57" s="50"/>
    </row>
    <row r="58" spans="2:5" ht="14.25" customHeight="1" x14ac:dyDescent="0.25">
      <c r="B58" s="60"/>
      <c r="C58" s="61"/>
      <c r="E58" s="50"/>
    </row>
    <row r="59" spans="2:5" ht="14.25" customHeight="1" x14ac:dyDescent="0.25">
      <c r="B59" s="60"/>
      <c r="C59" s="61"/>
      <c r="E59" s="50"/>
    </row>
    <row r="60" spans="2:5" ht="14.25" customHeight="1" x14ac:dyDescent="0.25">
      <c r="B60" s="60"/>
      <c r="C60" s="61"/>
      <c r="E60" s="50"/>
    </row>
    <row r="61" spans="2:5" ht="14.25" customHeight="1" x14ac:dyDescent="0.25">
      <c r="B61" s="60"/>
      <c r="C61" s="61"/>
      <c r="E61" s="50"/>
    </row>
    <row r="62" spans="2:5" ht="14.25" customHeight="1" x14ac:dyDescent="0.25">
      <c r="B62" s="60"/>
      <c r="C62" s="61"/>
      <c r="E62" s="50"/>
    </row>
    <row r="63" spans="2:5" ht="14.25" customHeight="1" x14ac:dyDescent="0.25">
      <c r="B63" s="60"/>
      <c r="C63" s="61"/>
      <c r="E63" s="50"/>
    </row>
    <row r="64" spans="2:5" ht="14.25" customHeight="1" x14ac:dyDescent="0.25">
      <c r="B64" s="60"/>
      <c r="C64" s="61"/>
      <c r="E64" s="50"/>
    </row>
    <row r="65" spans="2:5" ht="14.25" customHeight="1" x14ac:dyDescent="0.25">
      <c r="B65" s="60"/>
      <c r="C65" s="61"/>
      <c r="E65" s="50"/>
    </row>
    <row r="66" spans="2:5" ht="14.25" customHeight="1" x14ac:dyDescent="0.25">
      <c r="B66" s="60"/>
      <c r="C66" s="61"/>
      <c r="E66" s="50"/>
    </row>
    <row r="67" spans="2:5" ht="14.25" customHeight="1" x14ac:dyDescent="0.25">
      <c r="B67" s="60"/>
      <c r="C67" s="61"/>
      <c r="E67" s="50"/>
    </row>
    <row r="68" spans="2:5" ht="14.25" customHeight="1" x14ac:dyDescent="0.25">
      <c r="B68" s="60"/>
      <c r="C68" s="61"/>
      <c r="E68" s="50"/>
    </row>
    <row r="69" spans="2:5" ht="14.25" customHeight="1" x14ac:dyDescent="0.25">
      <c r="B69" s="60"/>
      <c r="C69" s="61"/>
      <c r="E69" s="50"/>
    </row>
    <row r="70" spans="2:5" ht="14.25" customHeight="1" x14ac:dyDescent="0.25">
      <c r="B70" s="60"/>
      <c r="C70" s="61"/>
      <c r="E70" s="50"/>
    </row>
    <row r="71" spans="2:5" ht="14.25" customHeight="1" x14ac:dyDescent="0.25">
      <c r="B71" s="60"/>
      <c r="C71" s="61"/>
      <c r="E71" s="50"/>
    </row>
    <row r="72" spans="2:5" ht="14.25" customHeight="1" x14ac:dyDescent="0.25">
      <c r="B72" s="60"/>
      <c r="C72" s="61"/>
      <c r="E72" s="50"/>
    </row>
    <row r="73" spans="2:5" ht="14.25" customHeight="1" x14ac:dyDescent="0.25">
      <c r="B73" s="60"/>
      <c r="C73" s="61"/>
      <c r="E73" s="50"/>
    </row>
    <row r="74" spans="2:5" ht="14.25" customHeight="1" x14ac:dyDescent="0.25">
      <c r="B74" s="60"/>
      <c r="C74" s="61"/>
      <c r="E74" s="50"/>
    </row>
    <row r="75" spans="2:5" ht="14.25" customHeight="1" x14ac:dyDescent="0.25">
      <c r="B75" s="60"/>
      <c r="C75" s="61"/>
      <c r="E75" s="50"/>
    </row>
    <row r="76" spans="2:5" ht="14.25" customHeight="1" x14ac:dyDescent="0.25">
      <c r="B76" s="60"/>
      <c r="C76" s="61"/>
      <c r="E76" s="50"/>
    </row>
    <row r="77" spans="2:5" ht="14.25" customHeight="1" x14ac:dyDescent="0.25">
      <c r="B77" s="60"/>
      <c r="C77" s="61"/>
      <c r="E77" s="50"/>
    </row>
    <row r="78" spans="2:5" ht="14.25" customHeight="1" x14ac:dyDescent="0.25">
      <c r="B78" s="60"/>
      <c r="C78" s="61"/>
      <c r="E78" s="50"/>
    </row>
    <row r="79" spans="2:5" ht="14.25" customHeight="1" x14ac:dyDescent="0.25">
      <c r="B79" s="60"/>
      <c r="C79" s="61"/>
      <c r="E79" s="50"/>
    </row>
    <row r="80" spans="2:5" ht="14.25" customHeight="1" x14ac:dyDescent="0.25">
      <c r="B80" s="60"/>
      <c r="C80" s="61"/>
      <c r="E80" s="50"/>
    </row>
    <row r="81" spans="2:5" ht="14.25" customHeight="1" x14ac:dyDescent="0.25">
      <c r="B81" s="60"/>
      <c r="C81" s="61"/>
      <c r="E81" s="50"/>
    </row>
    <row r="82" spans="2:5" ht="14.25" customHeight="1" x14ac:dyDescent="0.25">
      <c r="B82" s="60"/>
      <c r="C82" s="61"/>
      <c r="E82" s="50"/>
    </row>
    <row r="83" spans="2:5" ht="14.25" customHeight="1" x14ac:dyDescent="0.25">
      <c r="B83" s="60"/>
      <c r="C83" s="61"/>
      <c r="E83" s="50"/>
    </row>
    <row r="84" spans="2:5" ht="14.25" customHeight="1" x14ac:dyDescent="0.25">
      <c r="B84" s="60"/>
      <c r="C84" s="61"/>
      <c r="E84" s="50"/>
    </row>
    <row r="85" spans="2:5" ht="14.25" customHeight="1" x14ac:dyDescent="0.25">
      <c r="B85" s="60"/>
      <c r="C85" s="61"/>
      <c r="E85" s="50"/>
    </row>
    <row r="86" spans="2:5" ht="14.25" customHeight="1" x14ac:dyDescent="0.25">
      <c r="B86" s="60"/>
      <c r="C86" s="61"/>
      <c r="E86" s="50"/>
    </row>
    <row r="87" spans="2:5" ht="14.25" customHeight="1" x14ac:dyDescent="0.25">
      <c r="B87" s="60"/>
      <c r="C87" s="61"/>
      <c r="E87" s="50"/>
    </row>
    <row r="88" spans="2:5" ht="14.25" customHeight="1" x14ac:dyDescent="0.25">
      <c r="B88" s="60"/>
      <c r="C88" s="61"/>
      <c r="E88" s="50"/>
    </row>
    <row r="89" spans="2:5" ht="14.25" customHeight="1" x14ac:dyDescent="0.25">
      <c r="B89" s="60"/>
      <c r="C89" s="61"/>
      <c r="E89" s="50"/>
    </row>
    <row r="90" spans="2:5" ht="14.25" customHeight="1" x14ac:dyDescent="0.25">
      <c r="B90" s="60"/>
      <c r="C90" s="61"/>
      <c r="E90" s="50"/>
    </row>
    <row r="91" spans="2:5" ht="14.25" customHeight="1" x14ac:dyDescent="0.25">
      <c r="B91" s="60"/>
      <c r="C91" s="61"/>
      <c r="E91" s="50"/>
    </row>
    <row r="92" spans="2:5" ht="14.25" customHeight="1" x14ac:dyDescent="0.25">
      <c r="B92" s="60"/>
      <c r="C92" s="61"/>
      <c r="E92" s="50"/>
    </row>
    <row r="93" spans="2:5" ht="14.25" customHeight="1" x14ac:dyDescent="0.25">
      <c r="B93" s="60"/>
      <c r="C93" s="61"/>
      <c r="E93" s="50"/>
    </row>
    <row r="94" spans="2:5" ht="14.25" customHeight="1" x14ac:dyDescent="0.25">
      <c r="B94" s="60"/>
      <c r="C94" s="61"/>
      <c r="E94" s="50"/>
    </row>
    <row r="95" spans="2:5" ht="14.25" customHeight="1" x14ac:dyDescent="0.25">
      <c r="B95" s="60"/>
      <c r="C95" s="61"/>
      <c r="E95" s="50"/>
    </row>
    <row r="96" spans="2:5" ht="14.25" customHeight="1" x14ac:dyDescent="0.25">
      <c r="B96" s="60"/>
      <c r="C96" s="61"/>
      <c r="E96" s="50"/>
    </row>
    <row r="97" spans="2:5" ht="14.25" customHeight="1" x14ac:dyDescent="0.25">
      <c r="B97" s="60"/>
      <c r="C97" s="61"/>
      <c r="E97" s="50"/>
    </row>
    <row r="98" spans="2:5" ht="14.25" customHeight="1" x14ac:dyDescent="0.25">
      <c r="B98" s="60"/>
      <c r="C98" s="61"/>
      <c r="E98" s="50"/>
    </row>
    <row r="99" spans="2:5" ht="14.25" customHeight="1" x14ac:dyDescent="0.25">
      <c r="B99" s="60"/>
      <c r="C99" s="61"/>
      <c r="E99" s="50"/>
    </row>
    <row r="100" spans="2:5" ht="14.25" customHeight="1" x14ac:dyDescent="0.25">
      <c r="B100" s="60"/>
      <c r="C100" s="61"/>
      <c r="E100" s="50"/>
    </row>
    <row r="101" spans="2:5" ht="14.25" customHeight="1" x14ac:dyDescent="0.25">
      <c r="B101" s="60"/>
      <c r="C101" s="61"/>
      <c r="E101" s="50"/>
    </row>
    <row r="102" spans="2:5" ht="14.25" customHeight="1" x14ac:dyDescent="0.25">
      <c r="B102" s="60"/>
      <c r="C102" s="61"/>
      <c r="E102" s="50"/>
    </row>
    <row r="103" spans="2:5" ht="14.25" customHeight="1" x14ac:dyDescent="0.25">
      <c r="B103" s="60"/>
      <c r="C103" s="61"/>
      <c r="E103" s="50"/>
    </row>
    <row r="104" spans="2:5" ht="14.25" customHeight="1" x14ac:dyDescent="0.25">
      <c r="B104" s="60"/>
      <c r="C104" s="61"/>
      <c r="E104" s="50"/>
    </row>
    <row r="105" spans="2:5" ht="14.25" customHeight="1" x14ac:dyDescent="0.25">
      <c r="B105" s="60"/>
      <c r="C105" s="61"/>
      <c r="E105" s="50"/>
    </row>
    <row r="106" spans="2:5" ht="14.25" customHeight="1" x14ac:dyDescent="0.25">
      <c r="B106" s="60"/>
      <c r="C106" s="61"/>
      <c r="E106" s="50"/>
    </row>
    <row r="107" spans="2:5" ht="14.25" customHeight="1" x14ac:dyDescent="0.25">
      <c r="B107" s="60"/>
      <c r="C107" s="61"/>
      <c r="E107" s="50"/>
    </row>
    <row r="108" spans="2:5" ht="14.25" customHeight="1" x14ac:dyDescent="0.25">
      <c r="B108" s="60"/>
      <c r="C108" s="61"/>
      <c r="E108" s="50"/>
    </row>
    <row r="109" spans="2:5" ht="14.25" customHeight="1" x14ac:dyDescent="0.25">
      <c r="B109" s="60"/>
      <c r="C109" s="61"/>
      <c r="E109" s="50"/>
    </row>
    <row r="110" spans="2:5" ht="14.25" customHeight="1" x14ac:dyDescent="0.25">
      <c r="B110" s="60"/>
      <c r="C110" s="61"/>
      <c r="E110" s="50"/>
    </row>
    <row r="111" spans="2:5" ht="14.25" customHeight="1" x14ac:dyDescent="0.25">
      <c r="B111" s="60"/>
      <c r="C111" s="61"/>
      <c r="E111" s="50"/>
    </row>
    <row r="112" spans="2:5" ht="14.25" customHeight="1" x14ac:dyDescent="0.25">
      <c r="B112" s="60"/>
      <c r="C112" s="61"/>
      <c r="E112" s="50"/>
    </row>
    <row r="113" spans="2:5" ht="14.25" customHeight="1" x14ac:dyDescent="0.25">
      <c r="B113" s="60"/>
      <c r="C113" s="61"/>
      <c r="E113" s="50"/>
    </row>
    <row r="114" spans="2:5" ht="14.25" customHeight="1" x14ac:dyDescent="0.25">
      <c r="B114" s="60"/>
      <c r="C114" s="61"/>
      <c r="E114" s="50"/>
    </row>
    <row r="115" spans="2:5" ht="14.25" customHeight="1" x14ac:dyDescent="0.25">
      <c r="B115" s="60"/>
      <c r="C115" s="61"/>
      <c r="E115" s="50"/>
    </row>
    <row r="116" spans="2:5" ht="14.25" customHeight="1" x14ac:dyDescent="0.25">
      <c r="B116" s="60"/>
      <c r="C116" s="61"/>
      <c r="E116" s="50"/>
    </row>
    <row r="117" spans="2:5" ht="14.25" customHeight="1" x14ac:dyDescent="0.25">
      <c r="B117" s="60"/>
      <c r="C117" s="61"/>
      <c r="E117" s="50"/>
    </row>
    <row r="118" spans="2:5" ht="14.25" customHeight="1" x14ac:dyDescent="0.25">
      <c r="B118" s="60"/>
      <c r="C118" s="61"/>
      <c r="E118" s="50"/>
    </row>
    <row r="119" spans="2:5" ht="14.25" customHeight="1" x14ac:dyDescent="0.25">
      <c r="B119" s="60"/>
      <c r="C119" s="61"/>
      <c r="E119" s="50"/>
    </row>
    <row r="120" spans="2:5" ht="14.25" customHeight="1" x14ac:dyDescent="0.25">
      <c r="B120" s="60"/>
      <c r="C120" s="61"/>
      <c r="E120" s="50"/>
    </row>
    <row r="121" spans="2:5" ht="14.25" customHeight="1" x14ac:dyDescent="0.25">
      <c r="B121" s="60"/>
      <c r="C121" s="61"/>
      <c r="E121" s="50"/>
    </row>
    <row r="122" spans="2:5" ht="14.25" customHeight="1" x14ac:dyDescent="0.25">
      <c r="B122" s="60"/>
      <c r="C122" s="61"/>
      <c r="E122" s="50"/>
    </row>
    <row r="123" spans="2:5" ht="14.25" customHeight="1" x14ac:dyDescent="0.25">
      <c r="B123" s="60"/>
      <c r="C123" s="61"/>
      <c r="E123" s="50"/>
    </row>
    <row r="124" spans="2:5" ht="14.25" customHeight="1" x14ac:dyDescent="0.25">
      <c r="B124" s="60"/>
      <c r="C124" s="61"/>
      <c r="E124" s="50"/>
    </row>
    <row r="125" spans="2:5" ht="14.25" customHeight="1" x14ac:dyDescent="0.25">
      <c r="B125" s="60"/>
      <c r="C125" s="61"/>
      <c r="E125" s="50"/>
    </row>
    <row r="126" spans="2:5" ht="14.25" customHeight="1" x14ac:dyDescent="0.25">
      <c r="B126" s="60"/>
      <c r="C126" s="61"/>
      <c r="E126" s="50"/>
    </row>
    <row r="127" spans="2:5" ht="14.25" customHeight="1" x14ac:dyDescent="0.25">
      <c r="B127" s="60"/>
      <c r="C127" s="61"/>
      <c r="E127" s="50"/>
    </row>
    <row r="128" spans="2:5" ht="14.25" customHeight="1" x14ac:dyDescent="0.25">
      <c r="B128" s="60"/>
      <c r="C128" s="61"/>
      <c r="E128" s="50"/>
    </row>
    <row r="129" spans="2:5" ht="14.25" customHeight="1" x14ac:dyDescent="0.25">
      <c r="B129" s="60"/>
      <c r="C129" s="61"/>
      <c r="E129" s="50"/>
    </row>
    <row r="130" spans="2:5" ht="14.25" customHeight="1" x14ac:dyDescent="0.25">
      <c r="B130" s="60"/>
      <c r="C130" s="61"/>
      <c r="E130" s="50"/>
    </row>
    <row r="131" spans="2:5" ht="14.25" customHeight="1" x14ac:dyDescent="0.25">
      <c r="B131" s="60"/>
      <c r="C131" s="61"/>
      <c r="E131" s="50"/>
    </row>
    <row r="132" spans="2:5" ht="14.25" customHeight="1" x14ac:dyDescent="0.25">
      <c r="B132" s="60"/>
      <c r="C132" s="61"/>
      <c r="E132" s="50"/>
    </row>
    <row r="133" spans="2:5" ht="14.25" customHeight="1" x14ac:dyDescent="0.25">
      <c r="B133" s="60"/>
      <c r="C133" s="61"/>
      <c r="E133" s="50"/>
    </row>
    <row r="134" spans="2:5" ht="14.25" customHeight="1" x14ac:dyDescent="0.25">
      <c r="B134" s="60"/>
      <c r="C134" s="61"/>
      <c r="E134" s="50"/>
    </row>
    <row r="135" spans="2:5" ht="14.25" customHeight="1" x14ac:dyDescent="0.25">
      <c r="B135" s="60"/>
      <c r="C135" s="61"/>
      <c r="E135" s="50"/>
    </row>
    <row r="136" spans="2:5" ht="14.25" customHeight="1" x14ac:dyDescent="0.25">
      <c r="B136" s="60"/>
      <c r="C136" s="61"/>
      <c r="E136" s="50"/>
    </row>
    <row r="137" spans="2:5" ht="14.25" customHeight="1" x14ac:dyDescent="0.25">
      <c r="B137" s="60"/>
      <c r="C137" s="61"/>
      <c r="E137" s="50"/>
    </row>
    <row r="138" spans="2:5" ht="14.25" customHeight="1" x14ac:dyDescent="0.25">
      <c r="B138" s="60"/>
      <c r="C138" s="61"/>
      <c r="E138" s="50"/>
    </row>
    <row r="139" spans="2:5" ht="14.25" customHeight="1" x14ac:dyDescent="0.25">
      <c r="B139" s="60"/>
      <c r="C139" s="61"/>
      <c r="E139" s="50"/>
    </row>
    <row r="140" spans="2:5" ht="14.25" customHeight="1" x14ac:dyDescent="0.25">
      <c r="B140" s="60"/>
      <c r="C140" s="61"/>
      <c r="E140" s="50"/>
    </row>
    <row r="141" spans="2:5" ht="14.25" customHeight="1" x14ac:dyDescent="0.25">
      <c r="B141" s="60"/>
      <c r="C141" s="61"/>
      <c r="E141" s="50"/>
    </row>
    <row r="142" spans="2:5" ht="14.25" customHeight="1" x14ac:dyDescent="0.25">
      <c r="B142" s="60"/>
      <c r="C142" s="61"/>
      <c r="E142" s="50"/>
    </row>
    <row r="143" spans="2:5" ht="14.25" customHeight="1" x14ac:dyDescent="0.25">
      <c r="B143" s="60"/>
      <c r="C143" s="61"/>
      <c r="E143" s="50"/>
    </row>
    <row r="144" spans="2:5" ht="14.25" customHeight="1" x14ac:dyDescent="0.25">
      <c r="B144" s="60"/>
      <c r="C144" s="61"/>
      <c r="E144" s="50"/>
    </row>
    <row r="145" spans="2:5" ht="14.25" customHeight="1" x14ac:dyDescent="0.25">
      <c r="B145" s="60"/>
      <c r="C145" s="61"/>
      <c r="E145" s="50"/>
    </row>
    <row r="146" spans="2:5" ht="14.25" customHeight="1" x14ac:dyDescent="0.25">
      <c r="B146" s="60"/>
      <c r="C146" s="61"/>
      <c r="E146" s="50"/>
    </row>
    <row r="147" spans="2:5" ht="14.25" customHeight="1" x14ac:dyDescent="0.25">
      <c r="B147" s="60"/>
      <c r="C147" s="61"/>
      <c r="E147" s="50"/>
    </row>
    <row r="148" spans="2:5" ht="14.25" customHeight="1" x14ac:dyDescent="0.25">
      <c r="B148" s="60"/>
      <c r="C148" s="61"/>
      <c r="E148" s="50"/>
    </row>
    <row r="149" spans="2:5" ht="14.25" customHeight="1" x14ac:dyDescent="0.25">
      <c r="B149" s="60"/>
      <c r="C149" s="61"/>
      <c r="E149" s="50"/>
    </row>
    <row r="150" spans="2:5" ht="14.25" customHeight="1" x14ac:dyDescent="0.25">
      <c r="B150" s="60"/>
      <c r="C150" s="61"/>
      <c r="E150" s="50"/>
    </row>
    <row r="151" spans="2:5" ht="14.25" customHeight="1" x14ac:dyDescent="0.25">
      <c r="B151" s="60"/>
      <c r="C151" s="61"/>
      <c r="E151" s="50"/>
    </row>
    <row r="152" spans="2:5" ht="14.25" customHeight="1" x14ac:dyDescent="0.25">
      <c r="B152" s="60"/>
      <c r="C152" s="61"/>
      <c r="E152" s="50"/>
    </row>
    <row r="153" spans="2:5" ht="14.25" customHeight="1" x14ac:dyDescent="0.25">
      <c r="B153" s="60"/>
      <c r="C153" s="61"/>
      <c r="E153" s="50"/>
    </row>
    <row r="154" spans="2:5" ht="14.25" customHeight="1" x14ac:dyDescent="0.25">
      <c r="B154" s="60"/>
      <c r="C154" s="61"/>
      <c r="E154" s="50"/>
    </row>
    <row r="155" spans="2:5" ht="14.25" customHeight="1" x14ac:dyDescent="0.25">
      <c r="B155" s="60"/>
      <c r="C155" s="61"/>
      <c r="E155" s="50"/>
    </row>
    <row r="156" spans="2:5" ht="14.25" customHeight="1" x14ac:dyDescent="0.25">
      <c r="B156" s="60"/>
      <c r="C156" s="61"/>
      <c r="E156" s="50"/>
    </row>
    <row r="157" spans="2:5" ht="14.25" customHeight="1" x14ac:dyDescent="0.25">
      <c r="B157" s="60"/>
      <c r="C157" s="61"/>
      <c r="E157" s="50"/>
    </row>
    <row r="158" spans="2:5" ht="14.25" customHeight="1" x14ac:dyDescent="0.25">
      <c r="B158" s="60"/>
      <c r="C158" s="61"/>
      <c r="E158" s="50"/>
    </row>
    <row r="159" spans="2:5" ht="14.25" customHeight="1" x14ac:dyDescent="0.25">
      <c r="B159" s="60"/>
      <c r="C159" s="61"/>
      <c r="E159" s="50"/>
    </row>
    <row r="160" spans="2:5" ht="14.25" customHeight="1" x14ac:dyDescent="0.25">
      <c r="B160" s="60"/>
      <c r="C160" s="61"/>
      <c r="E160" s="50"/>
    </row>
    <row r="161" spans="2:5" ht="14.25" customHeight="1" x14ac:dyDescent="0.25">
      <c r="B161" s="60"/>
      <c r="C161" s="61"/>
      <c r="E161" s="50"/>
    </row>
    <row r="162" spans="2:5" ht="14.25" customHeight="1" x14ac:dyDescent="0.25">
      <c r="B162" s="60"/>
      <c r="C162" s="61"/>
      <c r="E162" s="50"/>
    </row>
    <row r="163" spans="2:5" ht="14.25" customHeight="1" x14ac:dyDescent="0.25">
      <c r="B163" s="60"/>
      <c r="C163" s="61"/>
      <c r="E163" s="50"/>
    </row>
    <row r="164" spans="2:5" ht="14.25" customHeight="1" x14ac:dyDescent="0.25">
      <c r="B164" s="60"/>
      <c r="C164" s="61"/>
      <c r="E164" s="50"/>
    </row>
    <row r="165" spans="2:5" ht="14.25" customHeight="1" x14ac:dyDescent="0.25">
      <c r="B165" s="60"/>
      <c r="C165" s="61"/>
      <c r="E165" s="50"/>
    </row>
    <row r="166" spans="2:5" ht="14.25" customHeight="1" x14ac:dyDescent="0.25">
      <c r="B166" s="60"/>
      <c r="C166" s="61"/>
      <c r="E166" s="50"/>
    </row>
    <row r="167" spans="2:5" ht="14.25" customHeight="1" x14ac:dyDescent="0.25">
      <c r="B167" s="60"/>
      <c r="C167" s="61"/>
      <c r="E167" s="50"/>
    </row>
    <row r="168" spans="2:5" ht="14.25" customHeight="1" x14ac:dyDescent="0.25">
      <c r="B168" s="60"/>
      <c r="C168" s="61"/>
      <c r="E168" s="50"/>
    </row>
    <row r="169" spans="2:5" ht="14.25" customHeight="1" x14ac:dyDescent="0.25">
      <c r="B169" s="60"/>
      <c r="C169" s="61"/>
      <c r="E169" s="50"/>
    </row>
    <row r="170" spans="2:5" ht="14.25" customHeight="1" x14ac:dyDescent="0.25">
      <c r="B170" s="60"/>
      <c r="C170" s="61"/>
      <c r="E170" s="50"/>
    </row>
    <row r="171" spans="2:5" ht="14.25" customHeight="1" x14ac:dyDescent="0.25">
      <c r="B171" s="60"/>
      <c r="C171" s="61"/>
      <c r="E171" s="50"/>
    </row>
    <row r="172" spans="2:5" ht="14.25" customHeight="1" x14ac:dyDescent="0.25">
      <c r="B172" s="60"/>
      <c r="C172" s="61"/>
      <c r="E172" s="50"/>
    </row>
    <row r="173" spans="2:5" ht="14.25" customHeight="1" x14ac:dyDescent="0.25">
      <c r="B173" s="60"/>
      <c r="C173" s="61"/>
      <c r="E173" s="50"/>
    </row>
    <row r="174" spans="2:5" ht="14.25" customHeight="1" x14ac:dyDescent="0.25">
      <c r="B174" s="60"/>
      <c r="C174" s="61"/>
      <c r="E174" s="50"/>
    </row>
    <row r="175" spans="2:5" ht="14.25" customHeight="1" x14ac:dyDescent="0.25">
      <c r="B175" s="60"/>
      <c r="C175" s="61"/>
      <c r="E175" s="50"/>
    </row>
    <row r="176" spans="2:5" ht="14.25" customHeight="1" x14ac:dyDescent="0.25">
      <c r="B176" s="60"/>
      <c r="C176" s="61"/>
      <c r="E176" s="50"/>
    </row>
    <row r="177" spans="2:5" ht="14.25" customHeight="1" x14ac:dyDescent="0.25">
      <c r="B177" s="60"/>
      <c r="C177" s="61"/>
      <c r="E177" s="50"/>
    </row>
    <row r="178" spans="2:5" ht="14.25" customHeight="1" x14ac:dyDescent="0.25">
      <c r="B178" s="60"/>
      <c r="C178" s="61"/>
      <c r="E178" s="50"/>
    </row>
    <row r="179" spans="2:5" ht="14.25" customHeight="1" x14ac:dyDescent="0.25">
      <c r="B179" s="60"/>
      <c r="C179" s="61"/>
      <c r="E179" s="50"/>
    </row>
    <row r="180" spans="2:5" ht="14.25" customHeight="1" x14ac:dyDescent="0.25">
      <c r="B180" s="60"/>
      <c r="C180" s="61"/>
      <c r="E180" s="50"/>
    </row>
    <row r="181" spans="2:5" ht="14.25" customHeight="1" x14ac:dyDescent="0.25">
      <c r="B181" s="60"/>
      <c r="C181" s="61"/>
      <c r="E181" s="50"/>
    </row>
    <row r="182" spans="2:5" ht="14.25" customHeight="1" x14ac:dyDescent="0.25">
      <c r="B182" s="60"/>
      <c r="C182" s="61"/>
      <c r="E182" s="50"/>
    </row>
    <row r="183" spans="2:5" ht="14.25" customHeight="1" x14ac:dyDescent="0.25">
      <c r="B183" s="60"/>
      <c r="C183" s="61"/>
      <c r="E183" s="50"/>
    </row>
    <row r="184" spans="2:5" ht="14.25" customHeight="1" x14ac:dyDescent="0.25">
      <c r="B184" s="60"/>
      <c r="C184" s="61"/>
      <c r="E184" s="50"/>
    </row>
    <row r="185" spans="2:5" ht="14.25" customHeight="1" x14ac:dyDescent="0.25">
      <c r="B185" s="60"/>
      <c r="C185" s="61"/>
      <c r="E185" s="50"/>
    </row>
    <row r="186" spans="2:5" ht="14.25" customHeight="1" x14ac:dyDescent="0.25">
      <c r="B186" s="60"/>
      <c r="C186" s="61"/>
      <c r="E186" s="50"/>
    </row>
    <row r="187" spans="2:5" ht="14.25" customHeight="1" x14ac:dyDescent="0.25">
      <c r="B187" s="60"/>
      <c r="C187" s="61"/>
      <c r="E187" s="50"/>
    </row>
    <row r="188" spans="2:5" ht="14.25" customHeight="1" x14ac:dyDescent="0.25">
      <c r="B188" s="60"/>
      <c r="C188" s="61"/>
      <c r="E188" s="50"/>
    </row>
    <row r="189" spans="2:5" ht="14.25" customHeight="1" x14ac:dyDescent="0.25">
      <c r="B189" s="60"/>
      <c r="C189" s="61"/>
      <c r="E189" s="50"/>
    </row>
    <row r="190" spans="2:5" ht="14.25" customHeight="1" x14ac:dyDescent="0.25">
      <c r="B190" s="60"/>
      <c r="C190" s="61"/>
      <c r="E190" s="50"/>
    </row>
    <row r="191" spans="2:5" ht="14.25" customHeight="1" x14ac:dyDescent="0.25">
      <c r="B191" s="60"/>
      <c r="C191" s="61"/>
      <c r="E191" s="50"/>
    </row>
    <row r="192" spans="2:5" ht="14.25" customHeight="1" x14ac:dyDescent="0.25">
      <c r="B192" s="60"/>
      <c r="C192" s="61"/>
      <c r="E192" s="50"/>
    </row>
    <row r="193" spans="2:5" ht="14.25" customHeight="1" x14ac:dyDescent="0.25">
      <c r="B193" s="60"/>
      <c r="C193" s="61"/>
      <c r="E193" s="50"/>
    </row>
    <row r="194" spans="2:5" ht="14.25" customHeight="1" x14ac:dyDescent="0.25">
      <c r="B194" s="60"/>
      <c r="C194" s="61"/>
      <c r="E194" s="50"/>
    </row>
    <row r="195" spans="2:5" ht="14.25" customHeight="1" x14ac:dyDescent="0.25">
      <c r="B195" s="60"/>
      <c r="C195" s="61"/>
      <c r="E195" s="50"/>
    </row>
    <row r="196" spans="2:5" ht="14.25" customHeight="1" x14ac:dyDescent="0.25">
      <c r="B196" s="60"/>
      <c r="C196" s="61"/>
      <c r="E196" s="50"/>
    </row>
    <row r="197" spans="2:5" ht="14.25" customHeight="1" x14ac:dyDescent="0.25">
      <c r="B197" s="60"/>
      <c r="C197" s="61"/>
      <c r="E197" s="50"/>
    </row>
    <row r="198" spans="2:5" ht="14.25" customHeight="1" x14ac:dyDescent="0.25">
      <c r="B198" s="60"/>
      <c r="C198" s="61"/>
      <c r="E198" s="50"/>
    </row>
    <row r="199" spans="2:5" ht="14.25" customHeight="1" x14ac:dyDescent="0.25">
      <c r="B199" s="60"/>
      <c r="C199" s="61"/>
      <c r="E199" s="50"/>
    </row>
    <row r="200" spans="2:5" ht="14.25" customHeight="1" x14ac:dyDescent="0.25">
      <c r="B200" s="60"/>
      <c r="C200" s="61"/>
      <c r="E200" s="50"/>
    </row>
    <row r="201" spans="2:5" ht="14.25" customHeight="1" x14ac:dyDescent="0.25">
      <c r="B201" s="60"/>
      <c r="C201" s="61"/>
      <c r="E201" s="50"/>
    </row>
    <row r="202" spans="2:5" ht="14.25" customHeight="1" x14ac:dyDescent="0.25">
      <c r="B202" s="60"/>
      <c r="C202" s="61"/>
      <c r="E202" s="50"/>
    </row>
    <row r="203" spans="2:5" ht="14.25" customHeight="1" x14ac:dyDescent="0.25">
      <c r="B203" s="60"/>
      <c r="C203" s="61"/>
      <c r="E203" s="50"/>
    </row>
    <row r="204" spans="2:5" ht="14.25" customHeight="1" x14ac:dyDescent="0.25">
      <c r="B204" s="60"/>
      <c r="C204" s="61"/>
      <c r="E204" s="50"/>
    </row>
    <row r="205" spans="2:5" ht="14.25" customHeight="1" x14ac:dyDescent="0.25">
      <c r="B205" s="60"/>
      <c r="C205" s="61"/>
      <c r="E205" s="50"/>
    </row>
    <row r="206" spans="2:5" ht="14.25" customHeight="1" x14ac:dyDescent="0.25">
      <c r="B206" s="60"/>
      <c r="C206" s="61"/>
      <c r="E206" s="50"/>
    </row>
    <row r="207" spans="2:5" ht="14.25" customHeight="1" x14ac:dyDescent="0.25">
      <c r="B207" s="60"/>
      <c r="C207" s="61"/>
      <c r="E207" s="50"/>
    </row>
    <row r="208" spans="2:5" ht="14.25" customHeight="1" x14ac:dyDescent="0.25">
      <c r="B208" s="60"/>
      <c r="C208" s="61"/>
      <c r="E208" s="50"/>
    </row>
    <row r="209" spans="2:5" ht="14.25" customHeight="1" x14ac:dyDescent="0.25">
      <c r="B209" s="60"/>
      <c r="C209" s="61"/>
      <c r="E209" s="50"/>
    </row>
    <row r="210" spans="2:5" ht="14.25" customHeight="1" x14ac:dyDescent="0.25">
      <c r="B210" s="60"/>
      <c r="C210" s="61"/>
      <c r="E210" s="50"/>
    </row>
    <row r="211" spans="2:5" ht="14.25" customHeight="1" x14ac:dyDescent="0.25">
      <c r="B211" s="60"/>
      <c r="C211" s="61"/>
      <c r="E211" s="50"/>
    </row>
    <row r="212" spans="2:5" ht="14.25" customHeight="1" x14ac:dyDescent="0.25">
      <c r="B212" s="60"/>
      <c r="C212" s="61"/>
      <c r="E212" s="50"/>
    </row>
    <row r="213" spans="2:5" ht="14.25" customHeight="1" x14ac:dyDescent="0.25">
      <c r="B213" s="60"/>
      <c r="C213" s="61"/>
      <c r="E213" s="50"/>
    </row>
    <row r="214" spans="2:5" ht="14.25" customHeight="1" x14ac:dyDescent="0.25">
      <c r="B214" s="60"/>
      <c r="C214" s="61"/>
      <c r="E214" s="50"/>
    </row>
    <row r="215" spans="2:5" ht="14.25" customHeight="1" x14ac:dyDescent="0.25">
      <c r="B215" s="60"/>
      <c r="C215" s="61"/>
      <c r="E215" s="50"/>
    </row>
    <row r="216" spans="2:5" ht="14.25" customHeight="1" x14ac:dyDescent="0.25">
      <c r="B216" s="60"/>
      <c r="C216" s="61"/>
      <c r="E216" s="50"/>
    </row>
    <row r="217" spans="2:5" ht="14.25" customHeight="1" x14ac:dyDescent="0.25">
      <c r="B217" s="60"/>
      <c r="C217" s="61"/>
      <c r="E217" s="50"/>
    </row>
    <row r="218" spans="2:5" ht="14.25" customHeight="1" x14ac:dyDescent="0.25">
      <c r="B218" s="60"/>
      <c r="C218" s="61"/>
      <c r="E218" s="50"/>
    </row>
    <row r="219" spans="2:5" ht="14.25" customHeight="1" x14ac:dyDescent="0.25">
      <c r="B219" s="60"/>
      <c r="C219" s="61"/>
      <c r="E219" s="50"/>
    </row>
    <row r="220" spans="2:5" ht="14.25" customHeight="1" x14ac:dyDescent="0.25">
      <c r="B220" s="60"/>
      <c r="C220" s="61"/>
      <c r="E220" s="50"/>
    </row>
    <row r="221" spans="2:5" ht="14.25" customHeight="1" x14ac:dyDescent="0.25">
      <c r="B221" s="60"/>
      <c r="C221" s="61"/>
      <c r="E221" s="50"/>
    </row>
    <row r="222" spans="2:5" ht="14.25" customHeight="1" x14ac:dyDescent="0.25">
      <c r="B222" s="60"/>
      <c r="C222" s="61"/>
      <c r="E222" s="50"/>
    </row>
    <row r="223" spans="2:5" ht="14.25" customHeight="1" x14ac:dyDescent="0.25">
      <c r="B223" s="60"/>
      <c r="C223" s="61"/>
      <c r="E223" s="50"/>
    </row>
    <row r="224" spans="2: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</sheetData>
  <sortState xmlns:xlrd2="http://schemas.microsoft.com/office/spreadsheetml/2017/richdata2" ref="A10:L17">
    <sortCondition ref="J10:J17"/>
    <sortCondition ref="C10:C17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950"/>
  <sheetViews>
    <sheetView workbookViewId="0">
      <pane ySplit="2" topLeftCell="A3" activePane="bottomLeft" state="frozen"/>
      <selection pane="bottomLeft" activeCell="M17" sqref="M17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5" width="13.7109375" customWidth="1"/>
    <col min="26" max="28" width="8.42578125" customWidth="1"/>
  </cols>
  <sheetData>
    <row r="1" spans="1:28" ht="14.25" customHeight="1" x14ac:dyDescent="0.25">
      <c r="A1" s="66" t="s">
        <v>498</v>
      </c>
      <c r="B1" s="67"/>
      <c r="C1" s="68"/>
      <c r="D1" s="67"/>
      <c r="E1" s="67"/>
      <c r="F1" s="67"/>
      <c r="G1" s="67"/>
      <c r="H1" s="67"/>
      <c r="I1" s="67"/>
      <c r="J1" s="67"/>
      <c r="K1" s="69"/>
      <c r="L1" s="69"/>
      <c r="M1" s="67"/>
      <c r="N1" s="70"/>
    </row>
    <row r="2" spans="1:28" ht="14.25" customHeight="1" x14ac:dyDescent="0.3">
      <c r="A2" s="71"/>
      <c r="B2" s="71"/>
      <c r="C2" s="72" t="s">
        <v>489</v>
      </c>
      <c r="D2" s="71" t="s">
        <v>499</v>
      </c>
      <c r="E2" s="71" t="s">
        <v>492</v>
      </c>
      <c r="F2" s="71" t="s">
        <v>500</v>
      </c>
      <c r="G2" s="71" t="s">
        <v>3</v>
      </c>
      <c r="H2" s="71" t="s">
        <v>493</v>
      </c>
      <c r="I2" s="71" t="s">
        <v>2</v>
      </c>
      <c r="J2" s="71" t="s">
        <v>5</v>
      </c>
      <c r="K2" s="73" t="s">
        <v>490</v>
      </c>
      <c r="L2" s="73" t="s">
        <v>494</v>
      </c>
      <c r="M2" s="71" t="s">
        <v>495</v>
      </c>
      <c r="N2" s="71" t="s">
        <v>501</v>
      </c>
      <c r="O2" s="74" t="s">
        <v>502</v>
      </c>
      <c r="P2" s="74" t="s">
        <v>500</v>
      </c>
      <c r="Q2" s="74" t="s">
        <v>503</v>
      </c>
      <c r="R2" s="74" t="s">
        <v>500</v>
      </c>
      <c r="S2" s="74" t="s">
        <v>504</v>
      </c>
      <c r="T2" s="74" t="s">
        <v>500</v>
      </c>
      <c r="U2" s="74" t="s">
        <v>505</v>
      </c>
      <c r="V2" s="74" t="s">
        <v>500</v>
      </c>
      <c r="W2" s="74"/>
      <c r="X2" s="74"/>
      <c r="Y2" s="74"/>
      <c r="Z2" s="56"/>
      <c r="AA2" s="56"/>
      <c r="AB2" s="56"/>
    </row>
    <row r="3" spans="1:28" ht="14.25" customHeight="1" x14ac:dyDescent="0.25">
      <c r="A3" s="75"/>
      <c r="B3" s="76" t="s">
        <v>506</v>
      </c>
      <c r="C3" s="77">
        <v>1</v>
      </c>
      <c r="D3" s="57"/>
      <c r="E3" s="57">
        <v>1099</v>
      </c>
      <c r="F3" s="57" t="str">
        <f>+VLOOKUP(E3,Participants!$A$1:$F$678,2,FALSE)</f>
        <v>Colin Pilla</v>
      </c>
      <c r="G3" s="57" t="str">
        <f>+VLOOKUP(E3,Participants!$A$1:$F$678,4,FALSE)</f>
        <v>KIL</v>
      </c>
      <c r="H3" s="57" t="str">
        <f>+VLOOKUP(E3,Participants!$A$1:$F$678,5,FALSE)</f>
        <v>Male</v>
      </c>
      <c r="I3" s="57">
        <f>+VLOOKUP(E3,Participants!$A$1:$F$678,3,FALSE)</f>
        <v>6</v>
      </c>
      <c r="J3" s="57" t="str">
        <f>+VLOOKUP(E3,Participants!$A$1:$G$678,7,FALSE)</f>
        <v>JV Boys</v>
      </c>
      <c r="K3" s="78" t="s">
        <v>630</v>
      </c>
      <c r="L3" s="79">
        <v>1</v>
      </c>
      <c r="M3" s="57">
        <v>10</v>
      </c>
      <c r="N3" s="75" t="str">
        <f>+J3</f>
        <v>JV Boys</v>
      </c>
      <c r="O3" s="80"/>
      <c r="P3" s="80" t="e">
        <f>+VLOOKUP(O3,Participants!$A$1:$F$531,2,FALSE)</f>
        <v>#N/A</v>
      </c>
      <c r="Q3" s="80"/>
      <c r="R3" s="80" t="e">
        <f>+VLOOKUP(Q3,Participants!$A$1:$F$531,2,FALSE)</f>
        <v>#N/A</v>
      </c>
      <c r="S3" s="80"/>
      <c r="T3" s="80" t="e">
        <f>+VLOOKUP(S3,Participants!$A$1:$F$531,2,FALSE)</f>
        <v>#N/A</v>
      </c>
      <c r="U3" s="80"/>
      <c r="V3" s="80" t="e">
        <f>+VLOOKUP(U3,Participants!$A$1:$F$531,2,FALSE)</f>
        <v>#N/A</v>
      </c>
      <c r="W3" s="81"/>
      <c r="X3" s="81"/>
      <c r="Y3" s="81"/>
    </row>
    <row r="4" spans="1:28" ht="14.25" customHeight="1" x14ac:dyDescent="0.25">
      <c r="A4" s="75"/>
      <c r="B4" s="135" t="s">
        <v>506</v>
      </c>
      <c r="C4" s="82">
        <v>2</v>
      </c>
      <c r="D4" s="12"/>
      <c r="E4" s="57">
        <v>615</v>
      </c>
      <c r="F4" s="57" t="str">
        <f>+VLOOKUP(E4,Participants!$A$1:$F$678,2,FALSE)</f>
        <v>Liam Patterson</v>
      </c>
      <c r="G4" s="57" t="str">
        <f>+VLOOKUP(E4,Participants!$A$1:$F$678,4,FALSE)</f>
        <v>BFS</v>
      </c>
      <c r="H4" s="57" t="str">
        <f>+VLOOKUP(E4,Participants!$A$1:$F$678,5,FALSE)</f>
        <v>Male</v>
      </c>
      <c r="I4" s="57">
        <f>+VLOOKUP(E4,Participants!$A$1:$F$678,3,FALSE)</f>
        <v>5</v>
      </c>
      <c r="J4" s="57" t="str">
        <f>+VLOOKUP(E4,Participants!$A$1:$G$678,7,FALSE)</f>
        <v>JV BOYS</v>
      </c>
      <c r="K4" s="137" t="s">
        <v>634</v>
      </c>
      <c r="L4" s="84">
        <v>2</v>
      </c>
      <c r="M4" s="12">
        <v>8</v>
      </c>
      <c r="N4" s="139" t="str">
        <f>+J4</f>
        <v>JV BOYS</v>
      </c>
      <c r="O4" s="80"/>
      <c r="P4" s="80" t="e">
        <f>+VLOOKUP(O4,Participants!$A$1:$F$531,2,FALSE)</f>
        <v>#N/A</v>
      </c>
      <c r="Q4" s="80"/>
      <c r="R4" s="80" t="e">
        <f>+VLOOKUP(Q4,Participants!$A$1:$F$531,2,FALSE)</f>
        <v>#N/A</v>
      </c>
      <c r="S4" s="80"/>
      <c r="T4" s="80" t="e">
        <f>+VLOOKUP(S4,Participants!$A$1:$F$531,2,FALSE)</f>
        <v>#N/A</v>
      </c>
      <c r="U4" s="80"/>
      <c r="V4" s="80" t="e">
        <f>+VLOOKUP(U4,Participants!$A$1:$F$531,2,FALSE)</f>
        <v>#N/A</v>
      </c>
      <c r="W4" s="81"/>
      <c r="X4" s="81"/>
      <c r="Y4" s="81"/>
    </row>
    <row r="5" spans="1:28" ht="14.25" customHeight="1" x14ac:dyDescent="0.25">
      <c r="A5" s="141"/>
      <c r="B5" s="142"/>
      <c r="C5" s="82"/>
      <c r="D5" s="12"/>
      <c r="E5" s="57"/>
      <c r="F5" s="57"/>
      <c r="G5" s="57"/>
      <c r="H5" s="57"/>
      <c r="I5" s="57"/>
      <c r="J5" s="57"/>
      <c r="K5" s="83"/>
      <c r="L5" s="84"/>
      <c r="M5" s="12"/>
      <c r="N5" s="143"/>
      <c r="O5" s="80"/>
      <c r="P5" s="80"/>
      <c r="Q5" s="80"/>
      <c r="R5" s="80"/>
      <c r="S5" s="80"/>
      <c r="T5" s="80"/>
      <c r="U5" s="80"/>
      <c r="V5" s="80"/>
      <c r="W5" s="144"/>
      <c r="X5" s="144"/>
      <c r="Y5" s="144"/>
    </row>
    <row r="6" spans="1:28" ht="14.25" customHeight="1" x14ac:dyDescent="0.25">
      <c r="A6" s="75"/>
      <c r="B6" s="76" t="s">
        <v>506</v>
      </c>
      <c r="C6" s="77">
        <v>1</v>
      </c>
      <c r="D6" s="57"/>
      <c r="E6" s="57">
        <v>873</v>
      </c>
      <c r="F6" s="57" t="str">
        <f>+VLOOKUP(E6,Participants!$A$1:$F$678,2,FALSE)</f>
        <v>Reagan Hassler</v>
      </c>
      <c r="G6" s="57" t="str">
        <f>+VLOOKUP(E6,Participants!$A$1:$F$678,4,FALSE)</f>
        <v>AAG</v>
      </c>
      <c r="H6" s="57" t="str">
        <f>+VLOOKUP(E6,Participants!$A$1:$F$678,5,FALSE)</f>
        <v>Female</v>
      </c>
      <c r="I6" s="57">
        <f>+VLOOKUP(E6,Participants!$A$1:$F$678,3,FALSE)</f>
        <v>6</v>
      </c>
      <c r="J6" s="57" t="str">
        <f>+VLOOKUP(E6,Participants!$A$1:$G$678,7,FALSE)</f>
        <v>JV Girls</v>
      </c>
      <c r="K6" s="78" t="s">
        <v>631</v>
      </c>
      <c r="L6" s="79">
        <v>1</v>
      </c>
      <c r="M6" s="57">
        <v>10</v>
      </c>
      <c r="N6" s="75" t="str">
        <f>+J6</f>
        <v>JV Girls</v>
      </c>
      <c r="O6" s="80"/>
      <c r="P6" s="80" t="e">
        <f>+VLOOKUP(O6,Participants!$A$1:$F$531,2,FALSE)</f>
        <v>#N/A</v>
      </c>
      <c r="Q6" s="80"/>
      <c r="R6" s="80" t="e">
        <f>+VLOOKUP(Q6,Participants!$A$1:$F$531,2,FALSE)</f>
        <v>#N/A</v>
      </c>
      <c r="S6" s="80"/>
      <c r="T6" s="80" t="e">
        <f>+VLOOKUP(S6,Participants!$A$1:$F$531,2,FALSE)</f>
        <v>#N/A</v>
      </c>
      <c r="U6" s="80"/>
      <c r="V6" s="80" t="e">
        <f>+VLOOKUP(U6,Participants!$A$1:$F$531,2,FALSE)</f>
        <v>#N/A</v>
      </c>
      <c r="W6" s="81"/>
      <c r="X6" s="81"/>
      <c r="Y6" s="81"/>
    </row>
    <row r="7" spans="1:28" ht="14.25" customHeight="1" x14ac:dyDescent="0.25">
      <c r="A7" s="75"/>
      <c r="B7" s="76" t="s">
        <v>506</v>
      </c>
      <c r="C7" s="77">
        <v>1</v>
      </c>
      <c r="D7" s="57"/>
      <c r="E7" s="57">
        <v>608</v>
      </c>
      <c r="F7" s="57" t="str">
        <f>+VLOOKUP(E7,Participants!$A$1:$F$678,2,FALSE)</f>
        <v>Lexie Miller</v>
      </c>
      <c r="G7" s="57" t="str">
        <f>+VLOOKUP(E7,Participants!$A$1:$F$678,4,FALSE)</f>
        <v>BFS</v>
      </c>
      <c r="H7" s="57" t="str">
        <f>+VLOOKUP(E7,Participants!$A$1:$F$678,5,FALSE)</f>
        <v>Female</v>
      </c>
      <c r="I7" s="57">
        <f>+VLOOKUP(E7,Participants!$A$1:$F$678,3,FALSE)</f>
        <v>6</v>
      </c>
      <c r="J7" s="57" t="str">
        <f>+VLOOKUP(E7,Participants!$A$1:$G$678,7,FALSE)</f>
        <v>JV GIRLS</v>
      </c>
      <c r="K7" s="78" t="s">
        <v>632</v>
      </c>
      <c r="L7" s="79">
        <v>2</v>
      </c>
      <c r="M7" s="57">
        <v>8</v>
      </c>
      <c r="N7" s="75" t="str">
        <f>+J7</f>
        <v>JV GIRLS</v>
      </c>
      <c r="O7" s="80"/>
      <c r="P7" s="80" t="e">
        <f>+VLOOKUP(O7,Participants!$A$1:$F$531,2,FALSE)</f>
        <v>#N/A</v>
      </c>
      <c r="Q7" s="80"/>
      <c r="R7" s="80" t="e">
        <f>+VLOOKUP(Q7,Participants!$A$1:$F$531,2,FALSE)</f>
        <v>#N/A</v>
      </c>
      <c r="S7" s="80"/>
      <c r="T7" s="80" t="e">
        <f>+VLOOKUP(S7,Participants!$A$1:$F$531,2,FALSE)</f>
        <v>#N/A</v>
      </c>
      <c r="U7" s="80"/>
      <c r="V7" s="80" t="e">
        <f>+VLOOKUP(U7,Participants!$A$1:$F$531,2,FALSE)</f>
        <v>#N/A</v>
      </c>
      <c r="W7" s="81"/>
      <c r="X7" s="81"/>
      <c r="Y7" s="81"/>
    </row>
    <row r="8" spans="1:28" ht="14.25" customHeight="1" x14ac:dyDescent="0.25">
      <c r="A8" s="75"/>
      <c r="B8" s="76" t="s">
        <v>506</v>
      </c>
      <c r="C8" s="77">
        <v>1</v>
      </c>
      <c r="D8" s="57"/>
      <c r="E8" s="57">
        <v>268</v>
      </c>
      <c r="F8" s="57" t="str">
        <f>+VLOOKUP(E8,Participants!$A$1:$F$678,2,FALSE)</f>
        <v>Vivienne Cavicchia</v>
      </c>
      <c r="G8" s="57" t="str">
        <f>+VLOOKUP(E8,Participants!$A$1:$F$678,4,FALSE)</f>
        <v>AGS</v>
      </c>
      <c r="H8" s="57" t="str">
        <f>+VLOOKUP(E8,Participants!$A$1:$F$678,5,FALSE)</f>
        <v>Female</v>
      </c>
      <c r="I8" s="57">
        <f>+VLOOKUP(E8,Participants!$A$1:$F$678,3,FALSE)</f>
        <v>6</v>
      </c>
      <c r="J8" s="57" t="str">
        <f>+VLOOKUP(E8,Participants!$A$1:$G$678,7,FALSE)</f>
        <v>JV Girls</v>
      </c>
      <c r="K8" s="78" t="s">
        <v>633</v>
      </c>
      <c r="L8" s="79">
        <v>3</v>
      </c>
      <c r="M8" s="57">
        <v>7</v>
      </c>
      <c r="N8" s="75" t="str">
        <f>+J8</f>
        <v>JV Girls</v>
      </c>
      <c r="O8" s="80"/>
      <c r="P8" s="80" t="e">
        <f>+VLOOKUP(O8,Participants!$A$1:$F$531,2,FALSE)</f>
        <v>#N/A</v>
      </c>
      <c r="Q8" s="80"/>
      <c r="R8" s="80" t="e">
        <f>+VLOOKUP(Q8,Participants!$A$1:$F$531,2,FALSE)</f>
        <v>#N/A</v>
      </c>
      <c r="S8" s="80"/>
      <c r="T8" s="80" t="e">
        <f>+VLOOKUP(S8,Participants!$A$1:$F$531,2,FALSE)</f>
        <v>#N/A</v>
      </c>
      <c r="U8" s="80"/>
      <c r="V8" s="80" t="e">
        <f>+VLOOKUP(U8,Participants!$A$1:$F$531,2,FALSE)</f>
        <v>#N/A</v>
      </c>
      <c r="W8" s="81"/>
      <c r="X8" s="81"/>
      <c r="Y8" s="81"/>
    </row>
    <row r="9" spans="1:28" ht="14.25" customHeight="1" x14ac:dyDescent="0.25">
      <c r="A9" s="75"/>
      <c r="B9" s="135" t="s">
        <v>506</v>
      </c>
      <c r="C9" s="82">
        <v>2</v>
      </c>
      <c r="D9" s="12"/>
      <c r="E9" s="57">
        <v>84</v>
      </c>
      <c r="F9" s="57" t="str">
        <f>+VLOOKUP(E9,Participants!$A$1:$F$678,2,FALSE)</f>
        <v>Kelly O'Keefe</v>
      </c>
      <c r="G9" s="57" t="str">
        <f>+VLOOKUP(E9,Participants!$A$1:$F$678,4,FALSE)</f>
        <v>AMA</v>
      </c>
      <c r="H9" s="57" t="str">
        <f>+VLOOKUP(E9,Participants!$A$1:$F$678,5,FALSE)</f>
        <v>Female</v>
      </c>
      <c r="I9" s="57">
        <f>+VLOOKUP(E9,Participants!$A$1:$F$678,3,FALSE)</f>
        <v>6</v>
      </c>
      <c r="J9" s="57" t="str">
        <f>+VLOOKUP(E9,Participants!$A$1:$G$678,7,FALSE)</f>
        <v>JV Girls</v>
      </c>
      <c r="K9" s="137" t="s">
        <v>636</v>
      </c>
      <c r="L9" s="84">
        <v>4</v>
      </c>
      <c r="M9" s="12">
        <v>6</v>
      </c>
      <c r="N9" s="139" t="str">
        <f>+J9</f>
        <v>JV Girls</v>
      </c>
      <c r="O9" s="80"/>
      <c r="P9" s="80" t="e">
        <f>+VLOOKUP(O9,Participants!$A$1:$F$531,2,FALSE)</f>
        <v>#N/A</v>
      </c>
      <c r="Q9" s="80"/>
      <c r="R9" s="80" t="e">
        <f>+VLOOKUP(Q9,Participants!$A$1:$F$531,2,FALSE)</f>
        <v>#N/A</v>
      </c>
      <c r="S9" s="80"/>
      <c r="T9" s="80" t="e">
        <f>+VLOOKUP(S9,Participants!$A$1:$F$531,2,FALSE)</f>
        <v>#N/A</v>
      </c>
      <c r="U9" s="80"/>
      <c r="V9" s="80" t="e">
        <f>+VLOOKUP(U9,Participants!$A$1:$F$531,2,FALSE)</f>
        <v>#N/A</v>
      </c>
      <c r="W9" s="81"/>
      <c r="X9" s="81"/>
      <c r="Y9" s="81"/>
    </row>
    <row r="10" spans="1:28" ht="14.25" customHeight="1" x14ac:dyDescent="0.25">
      <c r="A10" s="75"/>
      <c r="B10" s="135" t="s">
        <v>506</v>
      </c>
      <c r="C10" s="82">
        <v>2</v>
      </c>
      <c r="D10" s="12"/>
      <c r="E10" s="57">
        <v>1085</v>
      </c>
      <c r="F10" s="57" t="str">
        <f>+VLOOKUP(E10,Participants!$A$1:$F$678,2,FALSE)</f>
        <v>Nora Narwold</v>
      </c>
      <c r="G10" s="57" t="str">
        <f>+VLOOKUP(E10,Participants!$A$1:$F$678,4,FALSE)</f>
        <v>KIL</v>
      </c>
      <c r="H10" s="57" t="str">
        <f>+VLOOKUP(E10,Participants!$A$1:$F$678,5,FALSE)</f>
        <v>Female</v>
      </c>
      <c r="I10" s="57">
        <f>+VLOOKUP(E10,Participants!$A$1:$F$678,3,FALSE)</f>
        <v>6</v>
      </c>
      <c r="J10" s="57" t="str">
        <f>+VLOOKUP(E10,Participants!$A$1:$G$678,7,FALSE)</f>
        <v>JV Girls</v>
      </c>
      <c r="K10" s="137" t="s">
        <v>635</v>
      </c>
      <c r="L10" s="84">
        <v>5</v>
      </c>
      <c r="M10" s="12">
        <v>5</v>
      </c>
      <c r="N10" s="139" t="str">
        <f>+J10</f>
        <v>JV Girls</v>
      </c>
      <c r="O10" s="80"/>
      <c r="P10" s="80" t="e">
        <f>+VLOOKUP(O10,Participants!$A$1:$F$531,2,FALSE)</f>
        <v>#N/A</v>
      </c>
      <c r="Q10" s="80"/>
      <c r="R10" s="80" t="e">
        <f>+VLOOKUP(Q10,Participants!$A$1:$F$531,2,FALSE)</f>
        <v>#N/A</v>
      </c>
      <c r="S10" s="80"/>
      <c r="T10" s="80" t="e">
        <f>+VLOOKUP(S10,Participants!$A$1:$F$531,2,FALSE)</f>
        <v>#N/A</v>
      </c>
      <c r="U10" s="80"/>
      <c r="V10" s="80" t="e">
        <f>+VLOOKUP(U10,Participants!$A$1:$F$531,2,FALSE)</f>
        <v>#N/A</v>
      </c>
      <c r="W10" s="81"/>
      <c r="X10" s="81"/>
      <c r="Y10" s="81"/>
    </row>
    <row r="11" spans="1:28" ht="14.25" customHeight="1" x14ac:dyDescent="0.25">
      <c r="A11" s="141"/>
      <c r="B11" s="142"/>
      <c r="C11" s="82"/>
      <c r="D11" s="12"/>
      <c r="E11" s="57"/>
      <c r="F11" s="57"/>
      <c r="G11" s="57"/>
      <c r="H11" s="57"/>
      <c r="I11" s="57"/>
      <c r="J11" s="57"/>
      <c r="K11" s="83"/>
      <c r="L11" s="84"/>
      <c r="M11" s="12"/>
      <c r="N11" s="143"/>
      <c r="O11" s="80"/>
      <c r="P11" s="80"/>
      <c r="Q11" s="80"/>
      <c r="R11" s="80"/>
      <c r="S11" s="80"/>
      <c r="T11" s="80"/>
      <c r="U11" s="80"/>
      <c r="V11" s="80"/>
      <c r="W11" s="144"/>
      <c r="X11" s="144"/>
      <c r="Y11" s="144"/>
    </row>
    <row r="12" spans="1:28" ht="14.25" customHeight="1" x14ac:dyDescent="0.25">
      <c r="A12" s="75"/>
      <c r="B12" s="76" t="s">
        <v>506</v>
      </c>
      <c r="C12" s="77">
        <v>1</v>
      </c>
      <c r="D12" s="57"/>
      <c r="E12" s="57">
        <v>1127</v>
      </c>
      <c r="F12" s="57" t="str">
        <f>+VLOOKUP(E12,Participants!$A$1:$F$678,2,FALSE)</f>
        <v>Jack Croft</v>
      </c>
      <c r="G12" s="57" t="str">
        <f>+VLOOKUP(E12,Participants!$A$1:$F$678,4,FALSE)</f>
        <v>KIL</v>
      </c>
      <c r="H12" s="57" t="str">
        <f>+VLOOKUP(E12,Participants!$A$1:$F$678,5,FALSE)</f>
        <v>Male</v>
      </c>
      <c r="I12" s="57">
        <f>+VLOOKUP(E12,Participants!$A$1:$F$678,3,FALSE)</f>
        <v>7</v>
      </c>
      <c r="J12" s="57" t="str">
        <f>+VLOOKUP(E12,Participants!$A$1:$G$678,7,FALSE)</f>
        <v>VARSITY Boys</v>
      </c>
      <c r="K12" s="78" t="s">
        <v>626</v>
      </c>
      <c r="L12" s="79">
        <v>1</v>
      </c>
      <c r="M12" s="57">
        <v>10</v>
      </c>
      <c r="N12" s="75" t="str">
        <f>+J12</f>
        <v>VARSITY Boys</v>
      </c>
      <c r="O12" s="80"/>
      <c r="P12" s="80" t="e">
        <f>+VLOOKUP(O12,Participants!$A$1:$F$531,2,FALSE)</f>
        <v>#N/A</v>
      </c>
      <c r="Q12" s="80"/>
      <c r="R12" s="80" t="e">
        <f>+VLOOKUP(Q12,Participants!$A$1:$F$531,2,FALSE)</f>
        <v>#N/A</v>
      </c>
      <c r="S12" s="80"/>
      <c r="T12" s="80" t="e">
        <f>+VLOOKUP(S12,Participants!$A$1:$F$531,2,FALSE)</f>
        <v>#N/A</v>
      </c>
      <c r="U12" s="80"/>
      <c r="V12" s="80" t="e">
        <f>+VLOOKUP(U12,Participants!$A$1:$F$531,2,FALSE)</f>
        <v>#N/A</v>
      </c>
      <c r="W12" s="81"/>
      <c r="X12" s="81"/>
      <c r="Y12" s="81"/>
    </row>
    <row r="13" spans="1:28" ht="14.25" customHeight="1" x14ac:dyDescent="0.25">
      <c r="A13" s="7"/>
      <c r="B13" s="136" t="s">
        <v>506</v>
      </c>
      <c r="C13" s="77">
        <v>1</v>
      </c>
      <c r="D13" s="57"/>
      <c r="E13" s="57">
        <v>668</v>
      </c>
      <c r="F13" s="57" t="str">
        <f>+VLOOKUP(E13,Participants!$A$1:$F$678,2,FALSE)</f>
        <v>Ethan Hiserodt</v>
      </c>
      <c r="G13" s="57" t="str">
        <f>+VLOOKUP(E13,Participants!$A$1:$F$678,4,FALSE)</f>
        <v>BFS</v>
      </c>
      <c r="H13" s="57" t="str">
        <f>+VLOOKUP(E13,Participants!$A$1:$F$678,5,FALSE)</f>
        <v>Male</v>
      </c>
      <c r="I13" s="57">
        <f>+VLOOKUP(E13,Participants!$A$1:$F$678,3,FALSE)</f>
        <v>8</v>
      </c>
      <c r="J13" s="57" t="str">
        <f>+VLOOKUP(E13,Participants!$A$1:$G$678,7,FALSE)</f>
        <v>VARSITY Boys</v>
      </c>
      <c r="K13" s="138" t="s">
        <v>627</v>
      </c>
      <c r="L13" s="79">
        <v>2</v>
      </c>
      <c r="M13" s="57">
        <v>8</v>
      </c>
      <c r="N13" s="140" t="str">
        <f>+J13</f>
        <v>VARSITY Boys</v>
      </c>
      <c r="O13" s="85"/>
      <c r="P13" s="85" t="e">
        <f>+VLOOKUP(O13,Participants!$A$1:$F$531,2,FALSE)</f>
        <v>#N/A</v>
      </c>
      <c r="Q13" s="85"/>
      <c r="R13" s="85" t="e">
        <f>+VLOOKUP(Q13,Participants!$A$1:$F$531,2,FALSE)</f>
        <v>#N/A</v>
      </c>
      <c r="S13" s="85"/>
      <c r="T13" s="85" t="e">
        <f>+VLOOKUP(S13,Participants!$A$1:$F$531,2,FALSE)</f>
        <v>#N/A</v>
      </c>
      <c r="U13" s="85"/>
      <c r="V13" s="85" t="e">
        <f>+VLOOKUP(U13,Participants!$A$1:$F$531,2,FALSE)</f>
        <v>#N/A</v>
      </c>
      <c r="W13" s="86"/>
      <c r="X13" s="86"/>
      <c r="Y13" s="86"/>
    </row>
    <row r="14" spans="1:28" ht="14.25" customHeight="1" x14ac:dyDescent="0.25">
      <c r="A14" s="7"/>
      <c r="B14" s="145"/>
      <c r="C14" s="77"/>
      <c r="D14" s="57"/>
      <c r="E14" s="57"/>
      <c r="F14" s="57"/>
      <c r="G14" s="57"/>
      <c r="H14" s="57"/>
      <c r="I14" s="57"/>
      <c r="J14" s="57"/>
      <c r="K14" s="138"/>
      <c r="L14" s="79"/>
      <c r="M14" s="57"/>
      <c r="N14" s="141"/>
      <c r="O14" s="85"/>
      <c r="P14" s="85"/>
      <c r="Q14" s="85"/>
      <c r="R14" s="85"/>
      <c r="S14" s="85"/>
      <c r="T14" s="85"/>
      <c r="U14" s="85"/>
      <c r="V14" s="85"/>
      <c r="W14" s="86"/>
      <c r="X14" s="86"/>
      <c r="Y14" s="86"/>
    </row>
    <row r="15" spans="1:28" x14ac:dyDescent="0.25">
      <c r="A15" s="7"/>
      <c r="B15" s="136" t="s">
        <v>506</v>
      </c>
      <c r="C15" s="77">
        <v>1</v>
      </c>
      <c r="D15" s="57"/>
      <c r="E15" s="57">
        <v>1115</v>
      </c>
      <c r="F15" s="57" t="str">
        <f>+VLOOKUP(E15,Participants!$A$1:$F$678,2,FALSE)</f>
        <v>Anna Morris</v>
      </c>
      <c r="G15" s="57" t="str">
        <f>+VLOOKUP(E15,Participants!$A$1:$F$678,4,FALSE)</f>
        <v>KIL</v>
      </c>
      <c r="H15" s="57" t="str">
        <f>+VLOOKUP(E15,Participants!$A$1:$F$678,5,FALSE)</f>
        <v>Female</v>
      </c>
      <c r="I15" s="57">
        <f>+VLOOKUP(E15,Participants!$A$1:$F$678,3,FALSE)</f>
        <v>8</v>
      </c>
      <c r="J15" s="57" t="str">
        <f>+VLOOKUP(E15,Participants!$A$1:$G$678,7,FALSE)</f>
        <v>Varsity Girls</v>
      </c>
      <c r="K15" s="138" t="s">
        <v>628</v>
      </c>
      <c r="L15" s="79">
        <v>1</v>
      </c>
      <c r="M15" s="57">
        <v>10</v>
      </c>
      <c r="N15" s="140" t="str">
        <f>+J15</f>
        <v>Varsity Girls</v>
      </c>
      <c r="O15" s="85"/>
      <c r="P15" s="85" t="e">
        <f>+VLOOKUP(O15,Participants!$A$1:$F$531,2,FALSE)</f>
        <v>#N/A</v>
      </c>
      <c r="Q15" s="85"/>
      <c r="R15" s="85" t="e">
        <f>+VLOOKUP(Q15,Participants!$A$1:$F$531,2,FALSE)</f>
        <v>#N/A</v>
      </c>
      <c r="S15" s="85"/>
      <c r="T15" s="85" t="e">
        <f>+VLOOKUP(S15,Participants!$A$1:$F$531,2,FALSE)</f>
        <v>#N/A</v>
      </c>
      <c r="U15" s="85"/>
      <c r="V15" s="85" t="e">
        <f>+VLOOKUP(U15,Participants!$A$1:$F$531,2,FALSE)</f>
        <v>#N/A</v>
      </c>
      <c r="W15" s="86"/>
      <c r="X15" s="86"/>
      <c r="Y15" s="86"/>
    </row>
    <row r="16" spans="1:28" x14ac:dyDescent="0.25">
      <c r="B16" s="136" t="s">
        <v>506</v>
      </c>
      <c r="C16" s="77">
        <v>1</v>
      </c>
      <c r="D16" s="57"/>
      <c r="E16" s="57">
        <v>648</v>
      </c>
      <c r="F16" s="57" t="str">
        <f>+VLOOKUP(E16,Participants!$A$1:$F$678,2,FALSE)</f>
        <v>Annafrancesca Liberati</v>
      </c>
      <c r="G16" s="57" t="str">
        <f>+VLOOKUP(E16,Participants!$A$1:$F$678,4,FALSE)</f>
        <v>BFS</v>
      </c>
      <c r="H16" s="57" t="str">
        <f>+VLOOKUP(E16,Participants!$A$1:$F$678,5,FALSE)</f>
        <v>Female</v>
      </c>
      <c r="I16" s="57">
        <f>+VLOOKUP(E16,Participants!$A$1:$F$678,3,FALSE)</f>
        <v>8</v>
      </c>
      <c r="J16" s="57" t="str">
        <f>+VLOOKUP(E16,Participants!$A$1:$G$678,7,FALSE)</f>
        <v>VARSITY GIRLS</v>
      </c>
      <c r="K16" s="138" t="s">
        <v>629</v>
      </c>
      <c r="L16" s="79">
        <v>2</v>
      </c>
      <c r="M16" s="57">
        <v>8</v>
      </c>
      <c r="N16" s="140" t="str">
        <f>+J16</f>
        <v>VARSITY GIRLS</v>
      </c>
      <c r="O16" s="85"/>
      <c r="P16" s="85" t="e">
        <f>+VLOOKUP(O16,Participants!$A$1:$F$531,2,FALSE)</f>
        <v>#N/A</v>
      </c>
      <c r="Q16" s="85"/>
      <c r="R16" s="85" t="e">
        <f>+VLOOKUP(Q16,Participants!$A$1:$F$531,2,FALSE)</f>
        <v>#N/A</v>
      </c>
      <c r="S16" s="85"/>
      <c r="T16" s="85" t="e">
        <f>+VLOOKUP(S16,Participants!$A$1:$F$531,2,FALSE)</f>
        <v>#N/A</v>
      </c>
      <c r="U16" s="85"/>
      <c r="V16" s="85" t="e">
        <f>+VLOOKUP(U16,Participants!$A$1:$F$531,2,FALSE)</f>
        <v>#N/A</v>
      </c>
      <c r="W16" s="86"/>
      <c r="X16" s="86"/>
      <c r="Y16" s="86"/>
    </row>
    <row r="17" spans="1:26" ht="14.25" customHeight="1" x14ac:dyDescent="0.25">
      <c r="C17" s="50"/>
      <c r="K17" s="60"/>
      <c r="L17" s="60"/>
    </row>
    <row r="18" spans="1:26" ht="14.25" customHeight="1" x14ac:dyDescent="0.25">
      <c r="C18" s="50"/>
      <c r="K18" s="60"/>
      <c r="L18" s="60"/>
    </row>
    <row r="19" spans="1:26" ht="14.25" customHeight="1" x14ac:dyDescent="0.25">
      <c r="C19" s="50"/>
      <c r="K19" s="60"/>
      <c r="L19" s="60"/>
    </row>
    <row r="20" spans="1:26" ht="14.25" customHeight="1" x14ac:dyDescent="0.25">
      <c r="B20" s="63" t="s">
        <v>8</v>
      </c>
      <c r="C20" s="63" t="s">
        <v>15</v>
      </c>
      <c r="D20" s="63" t="s">
        <v>10</v>
      </c>
      <c r="E20" s="63" t="s">
        <v>20</v>
      </c>
      <c r="F20" s="63" t="s">
        <v>23</v>
      </c>
      <c r="G20" s="63" t="s">
        <v>26</v>
      </c>
      <c r="H20" s="63" t="s">
        <v>29</v>
      </c>
      <c r="I20" s="63" t="s">
        <v>32</v>
      </c>
      <c r="J20" s="63" t="s">
        <v>35</v>
      </c>
      <c r="K20" s="63" t="s">
        <v>38</v>
      </c>
      <c r="L20" s="63" t="s">
        <v>41</v>
      </c>
      <c r="M20" s="63" t="s">
        <v>44</v>
      </c>
      <c r="N20" s="63" t="s">
        <v>49</v>
      </c>
      <c r="O20" s="63" t="s">
        <v>52</v>
      </c>
      <c r="P20" s="63" t="s">
        <v>55</v>
      </c>
      <c r="Q20" s="63" t="s">
        <v>58</v>
      </c>
      <c r="R20" s="63" t="s">
        <v>61</v>
      </c>
      <c r="S20" s="63" t="s">
        <v>64</v>
      </c>
      <c r="T20" s="63" t="s">
        <v>67</v>
      </c>
      <c r="U20" s="63" t="s">
        <v>70</v>
      </c>
      <c r="V20" s="63" t="s">
        <v>73</v>
      </c>
      <c r="W20" s="63" t="s">
        <v>76</v>
      </c>
      <c r="X20" s="63" t="s">
        <v>79</v>
      </c>
      <c r="Y20" s="63" t="s">
        <v>152</v>
      </c>
      <c r="Z20" s="64" t="s">
        <v>496</v>
      </c>
    </row>
    <row r="21" spans="1:26" ht="14.25" customHeight="1" x14ac:dyDescent="0.25">
      <c r="A21" s="7" t="s">
        <v>118</v>
      </c>
      <c r="B21" s="7">
        <f t="shared" ref="B21:K24" si="0">+SUMIFS($M$2:$M$16,$J$2:$J$16,$A21,$G$2:$G$16,B$20)</f>
        <v>0</v>
      </c>
      <c r="C21" s="7">
        <f t="shared" si="0"/>
        <v>7</v>
      </c>
      <c r="D21" s="7">
        <f t="shared" si="0"/>
        <v>6</v>
      </c>
      <c r="E21" s="7">
        <f t="shared" si="0"/>
        <v>0</v>
      </c>
      <c r="F21" s="7">
        <f t="shared" si="0"/>
        <v>8</v>
      </c>
      <c r="G21" s="7">
        <f t="shared" si="0"/>
        <v>0</v>
      </c>
      <c r="H21" s="7">
        <f t="shared" si="0"/>
        <v>0</v>
      </c>
      <c r="I21" s="7">
        <f t="shared" si="0"/>
        <v>0</v>
      </c>
      <c r="J21" s="7">
        <f t="shared" si="0"/>
        <v>0</v>
      </c>
      <c r="K21" s="7">
        <f t="shared" si="0"/>
        <v>0</v>
      </c>
      <c r="L21" s="7">
        <f t="shared" ref="L21:Y24" si="1">+SUMIFS($M$2:$M$16,$J$2:$J$16,$A21,$G$2:$G$16,L$20)</f>
        <v>0</v>
      </c>
      <c r="M21" s="7">
        <f t="shared" si="1"/>
        <v>0</v>
      </c>
      <c r="N21" s="7">
        <f t="shared" si="1"/>
        <v>0</v>
      </c>
      <c r="O21" s="7">
        <f t="shared" si="1"/>
        <v>5</v>
      </c>
      <c r="P21" s="7">
        <f t="shared" si="1"/>
        <v>0</v>
      </c>
      <c r="Q21" s="7">
        <f t="shared" si="1"/>
        <v>0</v>
      </c>
      <c r="R21" s="7">
        <f t="shared" si="1"/>
        <v>0</v>
      </c>
      <c r="S21" s="7">
        <f t="shared" si="1"/>
        <v>0</v>
      </c>
      <c r="T21" s="7">
        <f t="shared" si="1"/>
        <v>0</v>
      </c>
      <c r="U21" s="7">
        <f t="shared" si="1"/>
        <v>0</v>
      </c>
      <c r="V21" s="7">
        <f t="shared" si="1"/>
        <v>0</v>
      </c>
      <c r="W21" s="7">
        <f t="shared" si="1"/>
        <v>0</v>
      </c>
      <c r="X21" s="7">
        <f t="shared" si="1"/>
        <v>0</v>
      </c>
      <c r="Y21" s="7">
        <f t="shared" si="1"/>
        <v>10</v>
      </c>
      <c r="Z21" s="7">
        <f t="shared" ref="Z21:Z24" si="2">SUM(B21:Y21)</f>
        <v>36</v>
      </c>
    </row>
    <row r="22" spans="1:26" ht="14.25" customHeight="1" x14ac:dyDescent="0.25">
      <c r="A22" s="7" t="s">
        <v>135</v>
      </c>
      <c r="B22" s="7">
        <f t="shared" si="0"/>
        <v>0</v>
      </c>
      <c r="C22" s="7">
        <f t="shared" si="0"/>
        <v>0</v>
      </c>
      <c r="D22" s="7">
        <f t="shared" si="0"/>
        <v>0</v>
      </c>
      <c r="E22" s="7">
        <f t="shared" si="0"/>
        <v>0</v>
      </c>
      <c r="F22" s="7">
        <f t="shared" si="0"/>
        <v>8</v>
      </c>
      <c r="G22" s="7">
        <f t="shared" si="0"/>
        <v>0</v>
      </c>
      <c r="H22" s="7">
        <f t="shared" si="0"/>
        <v>0</v>
      </c>
      <c r="I22" s="7">
        <f t="shared" si="0"/>
        <v>0</v>
      </c>
      <c r="J22" s="7">
        <f t="shared" si="0"/>
        <v>0</v>
      </c>
      <c r="K22" s="7">
        <f t="shared" si="0"/>
        <v>0</v>
      </c>
      <c r="L22" s="7">
        <f t="shared" si="1"/>
        <v>0</v>
      </c>
      <c r="M22" s="7">
        <f t="shared" si="1"/>
        <v>0</v>
      </c>
      <c r="N22" s="7">
        <f t="shared" si="1"/>
        <v>0</v>
      </c>
      <c r="O22" s="7">
        <f t="shared" si="1"/>
        <v>10</v>
      </c>
      <c r="P22" s="7">
        <f t="shared" si="1"/>
        <v>0</v>
      </c>
      <c r="Q22" s="7">
        <f t="shared" si="1"/>
        <v>0</v>
      </c>
      <c r="R22" s="7">
        <f t="shared" si="1"/>
        <v>0</v>
      </c>
      <c r="S22" s="7">
        <f t="shared" si="1"/>
        <v>0</v>
      </c>
      <c r="T22" s="7">
        <f t="shared" si="1"/>
        <v>0</v>
      </c>
      <c r="U22" s="7">
        <f t="shared" si="1"/>
        <v>0</v>
      </c>
      <c r="V22" s="7">
        <f t="shared" si="1"/>
        <v>0</v>
      </c>
      <c r="W22" s="7">
        <f t="shared" si="1"/>
        <v>0</v>
      </c>
      <c r="X22" s="7">
        <f t="shared" si="1"/>
        <v>0</v>
      </c>
      <c r="Y22" s="7">
        <f t="shared" si="1"/>
        <v>0</v>
      </c>
      <c r="Z22" s="7">
        <f t="shared" si="2"/>
        <v>18</v>
      </c>
    </row>
    <row r="23" spans="1:26" ht="14.25" customHeight="1" x14ac:dyDescent="0.25">
      <c r="A23" s="7" t="s">
        <v>345</v>
      </c>
      <c r="B23" s="7">
        <f t="shared" si="0"/>
        <v>0</v>
      </c>
      <c r="C23" s="7">
        <f t="shared" si="0"/>
        <v>0</v>
      </c>
      <c r="D23" s="7">
        <f t="shared" si="0"/>
        <v>0</v>
      </c>
      <c r="E23" s="7">
        <f t="shared" si="0"/>
        <v>0</v>
      </c>
      <c r="F23" s="7">
        <f t="shared" si="0"/>
        <v>8</v>
      </c>
      <c r="G23" s="7">
        <f t="shared" si="0"/>
        <v>0</v>
      </c>
      <c r="H23" s="7">
        <f t="shared" si="0"/>
        <v>0</v>
      </c>
      <c r="I23" s="7">
        <f t="shared" si="0"/>
        <v>0</v>
      </c>
      <c r="J23" s="7">
        <f t="shared" si="0"/>
        <v>0</v>
      </c>
      <c r="K23" s="7">
        <f t="shared" si="0"/>
        <v>0</v>
      </c>
      <c r="L23" s="7">
        <f t="shared" si="1"/>
        <v>0</v>
      </c>
      <c r="M23" s="7">
        <f t="shared" si="1"/>
        <v>0</v>
      </c>
      <c r="N23" s="7">
        <f t="shared" si="1"/>
        <v>0</v>
      </c>
      <c r="O23" s="7">
        <f t="shared" si="1"/>
        <v>10</v>
      </c>
      <c r="P23" s="7">
        <f t="shared" si="1"/>
        <v>0</v>
      </c>
      <c r="Q23" s="7">
        <f t="shared" si="1"/>
        <v>0</v>
      </c>
      <c r="R23" s="7">
        <f t="shared" si="1"/>
        <v>0</v>
      </c>
      <c r="S23" s="7">
        <f t="shared" si="1"/>
        <v>0</v>
      </c>
      <c r="T23" s="7">
        <f t="shared" si="1"/>
        <v>0</v>
      </c>
      <c r="U23" s="7">
        <f t="shared" si="1"/>
        <v>0</v>
      </c>
      <c r="V23" s="7">
        <f t="shared" si="1"/>
        <v>0</v>
      </c>
      <c r="W23" s="7">
        <f t="shared" si="1"/>
        <v>0</v>
      </c>
      <c r="X23" s="7">
        <f t="shared" si="1"/>
        <v>0</v>
      </c>
      <c r="Y23" s="7">
        <f t="shared" si="1"/>
        <v>0</v>
      </c>
      <c r="Z23" s="7">
        <f t="shared" si="2"/>
        <v>18</v>
      </c>
    </row>
    <row r="24" spans="1:26" ht="14.25" customHeight="1" x14ac:dyDescent="0.25">
      <c r="A24" s="7" t="s">
        <v>497</v>
      </c>
      <c r="B24" s="7">
        <f t="shared" si="0"/>
        <v>0</v>
      </c>
      <c r="C24" s="7">
        <f t="shared" si="0"/>
        <v>0</v>
      </c>
      <c r="D24" s="7">
        <f t="shared" si="0"/>
        <v>0</v>
      </c>
      <c r="E24" s="7">
        <f t="shared" si="0"/>
        <v>0</v>
      </c>
      <c r="F24" s="7">
        <f t="shared" si="0"/>
        <v>8</v>
      </c>
      <c r="G24" s="7">
        <f t="shared" si="0"/>
        <v>0</v>
      </c>
      <c r="H24" s="7">
        <f t="shared" si="0"/>
        <v>0</v>
      </c>
      <c r="I24" s="7">
        <f t="shared" si="0"/>
        <v>0</v>
      </c>
      <c r="J24" s="7">
        <f t="shared" si="0"/>
        <v>0</v>
      </c>
      <c r="K24" s="7">
        <f t="shared" si="0"/>
        <v>0</v>
      </c>
      <c r="L24" s="7">
        <f t="shared" si="1"/>
        <v>0</v>
      </c>
      <c r="M24" s="7">
        <f t="shared" si="1"/>
        <v>0</v>
      </c>
      <c r="N24" s="7">
        <f t="shared" si="1"/>
        <v>0</v>
      </c>
      <c r="O24" s="7">
        <f t="shared" si="1"/>
        <v>10</v>
      </c>
      <c r="P24" s="7">
        <f t="shared" si="1"/>
        <v>0</v>
      </c>
      <c r="Q24" s="7">
        <f t="shared" si="1"/>
        <v>0</v>
      </c>
      <c r="R24" s="7">
        <f t="shared" si="1"/>
        <v>0</v>
      </c>
      <c r="S24" s="7">
        <f t="shared" si="1"/>
        <v>0</v>
      </c>
      <c r="T24" s="7">
        <f t="shared" si="1"/>
        <v>0</v>
      </c>
      <c r="U24" s="7">
        <f t="shared" si="1"/>
        <v>0</v>
      </c>
      <c r="V24" s="7">
        <f t="shared" si="1"/>
        <v>0</v>
      </c>
      <c r="W24" s="7">
        <f t="shared" si="1"/>
        <v>0</v>
      </c>
      <c r="X24" s="7">
        <f t="shared" si="1"/>
        <v>0</v>
      </c>
      <c r="Y24" s="7">
        <f t="shared" si="1"/>
        <v>0</v>
      </c>
      <c r="Z24" s="7">
        <f t="shared" si="2"/>
        <v>18</v>
      </c>
    </row>
    <row r="25" spans="1:26" ht="14.25" customHeight="1" x14ac:dyDescent="0.25">
      <c r="C25" s="50"/>
      <c r="K25" s="60"/>
      <c r="L25" s="60"/>
    </row>
    <row r="26" spans="1:26" ht="14.25" customHeight="1" x14ac:dyDescent="0.25">
      <c r="C26" s="50"/>
      <c r="K26" s="60"/>
      <c r="L26" s="60"/>
    </row>
    <row r="27" spans="1:26" ht="14.25" customHeight="1" x14ac:dyDescent="0.25">
      <c r="C27" s="50"/>
      <c r="K27" s="60"/>
      <c r="L27" s="60"/>
    </row>
    <row r="28" spans="1:26" ht="14.25" customHeight="1" x14ac:dyDescent="0.25">
      <c r="C28" s="50"/>
      <c r="K28" s="60"/>
      <c r="L28" s="60"/>
    </row>
    <row r="29" spans="1:26" ht="14.25" customHeight="1" x14ac:dyDescent="0.25">
      <c r="C29" s="50"/>
      <c r="K29" s="60"/>
      <c r="L29" s="60"/>
    </row>
    <row r="30" spans="1:26" ht="14.25" customHeight="1" x14ac:dyDescent="0.25">
      <c r="C30" s="50"/>
      <c r="K30" s="60"/>
      <c r="L30" s="60"/>
    </row>
    <row r="31" spans="1:26" ht="14.25" customHeight="1" x14ac:dyDescent="0.25">
      <c r="C31" s="50"/>
      <c r="K31" s="60"/>
      <c r="L31" s="60"/>
    </row>
    <row r="32" spans="1:26" ht="14.25" customHeight="1" x14ac:dyDescent="0.25">
      <c r="C32" s="50"/>
      <c r="K32" s="60"/>
      <c r="L32" s="60"/>
    </row>
    <row r="33" spans="3:12" ht="14.25" customHeight="1" x14ac:dyDescent="0.25">
      <c r="C33" s="50"/>
      <c r="K33" s="60"/>
      <c r="L33" s="60"/>
    </row>
    <row r="34" spans="3:12" ht="14.25" customHeight="1" x14ac:dyDescent="0.25">
      <c r="C34" s="50"/>
      <c r="K34" s="60"/>
      <c r="L34" s="60"/>
    </row>
    <row r="35" spans="3:12" ht="14.25" customHeight="1" x14ac:dyDescent="0.25">
      <c r="C35" s="50"/>
      <c r="K35" s="60"/>
      <c r="L35" s="60"/>
    </row>
    <row r="36" spans="3:12" ht="14.25" customHeight="1" x14ac:dyDescent="0.25">
      <c r="C36" s="50"/>
      <c r="K36" s="60"/>
      <c r="L36" s="60"/>
    </row>
    <row r="37" spans="3:12" ht="14.25" customHeight="1" x14ac:dyDescent="0.25">
      <c r="C37" s="50"/>
      <c r="K37" s="60"/>
      <c r="L37" s="60"/>
    </row>
    <row r="38" spans="3:12" ht="14.25" customHeight="1" x14ac:dyDescent="0.25">
      <c r="C38" s="50"/>
      <c r="K38" s="60"/>
      <c r="L38" s="60"/>
    </row>
    <row r="39" spans="3:12" ht="14.25" customHeight="1" x14ac:dyDescent="0.25">
      <c r="C39" s="50"/>
      <c r="K39" s="60"/>
      <c r="L39" s="60"/>
    </row>
    <row r="40" spans="3:12" ht="14.25" customHeight="1" x14ac:dyDescent="0.25">
      <c r="C40" s="50"/>
      <c r="K40" s="60"/>
      <c r="L40" s="60"/>
    </row>
    <row r="41" spans="3:12" ht="14.25" customHeight="1" x14ac:dyDescent="0.25">
      <c r="C41" s="50"/>
      <c r="K41" s="60"/>
      <c r="L41" s="60"/>
    </row>
    <row r="42" spans="3:12" ht="14.25" customHeight="1" x14ac:dyDescent="0.25">
      <c r="C42" s="50"/>
      <c r="K42" s="60"/>
      <c r="L42" s="60"/>
    </row>
    <row r="43" spans="3:12" ht="14.25" customHeight="1" x14ac:dyDescent="0.25">
      <c r="C43" s="50"/>
      <c r="K43" s="60"/>
      <c r="L43" s="60"/>
    </row>
    <row r="44" spans="3:12" ht="14.25" customHeight="1" x14ac:dyDescent="0.25">
      <c r="C44" s="50"/>
      <c r="K44" s="60"/>
      <c r="L44" s="60"/>
    </row>
    <row r="45" spans="3:12" ht="14.25" customHeight="1" x14ac:dyDescent="0.25">
      <c r="C45" s="50"/>
      <c r="K45" s="60"/>
      <c r="L45" s="60"/>
    </row>
    <row r="46" spans="3:12" ht="14.25" customHeight="1" x14ac:dyDescent="0.25">
      <c r="C46" s="50"/>
      <c r="K46" s="60"/>
      <c r="L46" s="60"/>
    </row>
    <row r="47" spans="3:12" ht="14.25" customHeight="1" x14ac:dyDescent="0.25">
      <c r="C47" s="50"/>
      <c r="K47" s="60"/>
      <c r="L47" s="60"/>
    </row>
    <row r="48" spans="3:12" ht="14.25" customHeight="1" x14ac:dyDescent="0.25">
      <c r="C48" s="50"/>
      <c r="K48" s="60"/>
      <c r="L48" s="60"/>
    </row>
    <row r="49" spans="3:12" ht="14.25" customHeight="1" x14ac:dyDescent="0.25">
      <c r="C49" s="50"/>
      <c r="K49" s="60"/>
      <c r="L49" s="60"/>
    </row>
    <row r="50" spans="3:12" ht="14.25" customHeight="1" x14ac:dyDescent="0.25">
      <c r="C50" s="50"/>
      <c r="K50" s="60"/>
      <c r="L50" s="60"/>
    </row>
    <row r="51" spans="3:12" ht="14.25" customHeight="1" x14ac:dyDescent="0.25">
      <c r="C51" s="50"/>
      <c r="K51" s="60"/>
      <c r="L51" s="60"/>
    </row>
    <row r="52" spans="3:12" ht="14.25" customHeight="1" x14ac:dyDescent="0.25">
      <c r="C52" s="50"/>
      <c r="K52" s="60"/>
      <c r="L52" s="60"/>
    </row>
    <row r="53" spans="3:12" ht="14.25" customHeight="1" x14ac:dyDescent="0.25">
      <c r="C53" s="50"/>
      <c r="K53" s="60"/>
      <c r="L53" s="60"/>
    </row>
    <row r="54" spans="3:12" ht="14.25" customHeight="1" x14ac:dyDescent="0.25">
      <c r="C54" s="50"/>
      <c r="K54" s="60"/>
      <c r="L54" s="60"/>
    </row>
    <row r="55" spans="3:12" ht="14.25" customHeight="1" x14ac:dyDescent="0.25">
      <c r="C55" s="50"/>
      <c r="K55" s="60"/>
      <c r="L55" s="60"/>
    </row>
    <row r="56" spans="3:12" ht="14.25" customHeight="1" x14ac:dyDescent="0.25">
      <c r="C56" s="50"/>
      <c r="K56" s="60"/>
      <c r="L56" s="60"/>
    </row>
    <row r="57" spans="3:12" ht="14.25" customHeight="1" x14ac:dyDescent="0.25">
      <c r="C57" s="50"/>
      <c r="K57" s="60"/>
      <c r="L57" s="60"/>
    </row>
    <row r="58" spans="3:12" ht="14.25" customHeight="1" x14ac:dyDescent="0.25">
      <c r="C58" s="50"/>
      <c r="K58" s="60"/>
      <c r="L58" s="60"/>
    </row>
    <row r="59" spans="3:12" ht="14.25" customHeight="1" x14ac:dyDescent="0.25">
      <c r="C59" s="50"/>
      <c r="K59" s="60"/>
      <c r="L59" s="60"/>
    </row>
    <row r="60" spans="3:12" ht="14.25" customHeight="1" x14ac:dyDescent="0.25">
      <c r="C60" s="50"/>
      <c r="K60" s="60"/>
      <c r="L60" s="60"/>
    </row>
    <row r="61" spans="3:12" ht="14.25" customHeight="1" x14ac:dyDescent="0.25">
      <c r="C61" s="50"/>
      <c r="K61" s="60"/>
      <c r="L61" s="60"/>
    </row>
    <row r="62" spans="3:12" ht="14.25" customHeight="1" x14ac:dyDescent="0.25">
      <c r="C62" s="50"/>
      <c r="K62" s="60"/>
      <c r="L62" s="60"/>
    </row>
    <row r="63" spans="3:12" ht="14.25" customHeight="1" x14ac:dyDescent="0.25">
      <c r="C63" s="50"/>
      <c r="K63" s="60"/>
      <c r="L63" s="60"/>
    </row>
    <row r="64" spans="3:12" ht="14.25" customHeight="1" x14ac:dyDescent="0.25">
      <c r="C64" s="50"/>
      <c r="K64" s="60"/>
      <c r="L64" s="60"/>
    </row>
    <row r="65" spans="3:12" ht="14.25" customHeight="1" x14ac:dyDescent="0.25">
      <c r="C65" s="50"/>
      <c r="K65" s="60"/>
      <c r="L65" s="60"/>
    </row>
    <row r="66" spans="3:12" ht="14.25" customHeight="1" x14ac:dyDescent="0.25">
      <c r="C66" s="50"/>
      <c r="K66" s="60"/>
      <c r="L66" s="60"/>
    </row>
    <row r="67" spans="3:12" ht="14.25" customHeight="1" x14ac:dyDescent="0.25">
      <c r="C67" s="50"/>
      <c r="K67" s="60"/>
      <c r="L67" s="60"/>
    </row>
    <row r="68" spans="3:12" ht="14.25" customHeight="1" x14ac:dyDescent="0.25">
      <c r="C68" s="50"/>
      <c r="K68" s="60"/>
      <c r="L68" s="60"/>
    </row>
    <row r="69" spans="3:12" ht="14.25" customHeight="1" x14ac:dyDescent="0.25">
      <c r="C69" s="50"/>
      <c r="K69" s="60"/>
      <c r="L69" s="60"/>
    </row>
    <row r="70" spans="3:12" ht="14.25" customHeight="1" x14ac:dyDescent="0.25">
      <c r="C70" s="50"/>
      <c r="K70" s="60"/>
      <c r="L70" s="60"/>
    </row>
    <row r="71" spans="3:12" ht="14.25" customHeight="1" x14ac:dyDescent="0.25">
      <c r="C71" s="50"/>
      <c r="K71" s="60"/>
      <c r="L71" s="60"/>
    </row>
    <row r="72" spans="3:12" ht="14.25" customHeight="1" x14ac:dyDescent="0.25">
      <c r="C72" s="50"/>
      <c r="K72" s="60"/>
      <c r="L72" s="60"/>
    </row>
    <row r="73" spans="3:12" ht="14.25" customHeight="1" x14ac:dyDescent="0.25">
      <c r="C73" s="50"/>
      <c r="K73" s="60"/>
      <c r="L73" s="60"/>
    </row>
    <row r="74" spans="3:12" ht="14.25" customHeight="1" x14ac:dyDescent="0.25">
      <c r="C74" s="50"/>
      <c r="K74" s="60"/>
      <c r="L74" s="60"/>
    </row>
    <row r="75" spans="3:12" ht="14.25" customHeight="1" x14ac:dyDescent="0.25">
      <c r="C75" s="50"/>
      <c r="K75" s="60"/>
      <c r="L75" s="60"/>
    </row>
    <row r="76" spans="3:12" ht="14.25" customHeight="1" x14ac:dyDescent="0.25">
      <c r="C76" s="50"/>
      <c r="K76" s="60"/>
      <c r="L76" s="60"/>
    </row>
    <row r="77" spans="3:12" ht="14.25" customHeight="1" x14ac:dyDescent="0.25">
      <c r="C77" s="50"/>
      <c r="K77" s="60"/>
      <c r="L77" s="60"/>
    </row>
    <row r="78" spans="3:12" ht="14.25" customHeight="1" x14ac:dyDescent="0.25">
      <c r="C78" s="50"/>
      <c r="K78" s="60"/>
      <c r="L78" s="60"/>
    </row>
    <row r="79" spans="3:12" ht="14.25" customHeight="1" x14ac:dyDescent="0.25">
      <c r="C79" s="50"/>
      <c r="K79" s="60"/>
      <c r="L79" s="60"/>
    </row>
    <row r="80" spans="3:12" ht="14.25" customHeight="1" x14ac:dyDescent="0.25">
      <c r="C80" s="50"/>
      <c r="K80" s="60"/>
      <c r="L80" s="60"/>
    </row>
    <row r="81" spans="3:12" ht="14.25" customHeight="1" x14ac:dyDescent="0.25">
      <c r="C81" s="50"/>
      <c r="K81" s="60"/>
      <c r="L81" s="60"/>
    </row>
    <row r="82" spans="3:12" ht="14.25" customHeight="1" x14ac:dyDescent="0.25">
      <c r="C82" s="50"/>
      <c r="K82" s="60"/>
      <c r="L82" s="60"/>
    </row>
    <row r="83" spans="3:12" ht="14.25" customHeight="1" x14ac:dyDescent="0.25">
      <c r="C83" s="50"/>
      <c r="K83" s="60"/>
      <c r="L83" s="60"/>
    </row>
    <row r="84" spans="3:12" ht="14.25" customHeight="1" x14ac:dyDescent="0.25">
      <c r="C84" s="50"/>
      <c r="K84" s="60"/>
      <c r="L84" s="60"/>
    </row>
    <row r="85" spans="3:12" ht="14.25" customHeight="1" x14ac:dyDescent="0.25">
      <c r="C85" s="50"/>
      <c r="K85" s="60"/>
      <c r="L85" s="60"/>
    </row>
    <row r="86" spans="3:12" ht="14.25" customHeight="1" x14ac:dyDescent="0.25">
      <c r="C86" s="50"/>
      <c r="K86" s="60"/>
      <c r="L86" s="60"/>
    </row>
    <row r="87" spans="3:12" ht="14.25" customHeight="1" x14ac:dyDescent="0.25">
      <c r="C87" s="50"/>
      <c r="K87" s="60"/>
      <c r="L87" s="60"/>
    </row>
    <row r="88" spans="3:12" ht="14.25" customHeight="1" x14ac:dyDescent="0.25">
      <c r="C88" s="50"/>
      <c r="K88" s="60"/>
      <c r="L88" s="60"/>
    </row>
    <row r="89" spans="3:12" ht="14.25" customHeight="1" x14ac:dyDescent="0.25">
      <c r="C89" s="50"/>
      <c r="K89" s="60"/>
      <c r="L89" s="60"/>
    </row>
    <row r="90" spans="3:12" ht="14.25" customHeight="1" x14ac:dyDescent="0.25">
      <c r="C90" s="50"/>
      <c r="K90" s="60"/>
      <c r="L90" s="60"/>
    </row>
    <row r="91" spans="3:12" ht="14.25" customHeight="1" x14ac:dyDescent="0.25">
      <c r="C91" s="50"/>
      <c r="K91" s="60"/>
      <c r="L91" s="60"/>
    </row>
    <row r="92" spans="3:12" ht="14.25" customHeight="1" x14ac:dyDescent="0.25">
      <c r="C92" s="50"/>
      <c r="K92" s="60"/>
      <c r="L92" s="60"/>
    </row>
    <row r="93" spans="3:12" ht="14.25" customHeight="1" x14ac:dyDescent="0.25">
      <c r="C93" s="50"/>
      <c r="K93" s="60"/>
      <c r="L93" s="60"/>
    </row>
    <row r="94" spans="3:12" ht="14.25" customHeight="1" x14ac:dyDescent="0.25">
      <c r="C94" s="50"/>
      <c r="K94" s="60"/>
      <c r="L94" s="60"/>
    </row>
    <row r="95" spans="3:12" ht="14.25" customHeight="1" x14ac:dyDescent="0.25">
      <c r="C95" s="50"/>
      <c r="K95" s="60"/>
      <c r="L95" s="60"/>
    </row>
    <row r="96" spans="3:12" ht="14.25" customHeight="1" x14ac:dyDescent="0.25">
      <c r="C96" s="50"/>
      <c r="K96" s="60"/>
      <c r="L96" s="60"/>
    </row>
    <row r="97" spans="3:12" ht="14.25" customHeight="1" x14ac:dyDescent="0.25">
      <c r="C97" s="50"/>
      <c r="K97" s="60"/>
      <c r="L97" s="60"/>
    </row>
    <row r="98" spans="3:12" ht="14.25" customHeight="1" x14ac:dyDescent="0.25">
      <c r="C98" s="50"/>
      <c r="K98" s="60"/>
      <c r="L98" s="60"/>
    </row>
    <row r="99" spans="3:12" ht="14.25" customHeight="1" x14ac:dyDescent="0.25">
      <c r="C99" s="50"/>
      <c r="K99" s="60"/>
      <c r="L99" s="60"/>
    </row>
    <row r="100" spans="3:12" ht="14.25" customHeight="1" x14ac:dyDescent="0.25">
      <c r="C100" s="50"/>
      <c r="K100" s="60"/>
      <c r="L100" s="60"/>
    </row>
    <row r="101" spans="3:12" ht="14.25" customHeight="1" x14ac:dyDescent="0.25">
      <c r="C101" s="50"/>
      <c r="K101" s="60"/>
      <c r="L101" s="60"/>
    </row>
    <row r="102" spans="3:12" ht="14.25" customHeight="1" x14ac:dyDescent="0.25">
      <c r="C102" s="50"/>
      <c r="K102" s="60"/>
      <c r="L102" s="60"/>
    </row>
    <row r="103" spans="3:12" ht="14.25" customHeight="1" x14ac:dyDescent="0.25">
      <c r="C103" s="50"/>
      <c r="K103" s="60"/>
      <c r="L103" s="60"/>
    </row>
    <row r="104" spans="3:12" ht="14.25" customHeight="1" x14ac:dyDescent="0.25">
      <c r="C104" s="50"/>
      <c r="K104" s="60"/>
      <c r="L104" s="60"/>
    </row>
    <row r="105" spans="3:12" ht="14.25" customHeight="1" x14ac:dyDescent="0.25">
      <c r="C105" s="50"/>
      <c r="K105" s="60"/>
      <c r="L105" s="60"/>
    </row>
    <row r="106" spans="3:12" ht="14.25" customHeight="1" x14ac:dyDescent="0.25">
      <c r="C106" s="50"/>
      <c r="K106" s="60"/>
      <c r="L106" s="60"/>
    </row>
    <row r="107" spans="3:12" ht="14.25" customHeight="1" x14ac:dyDescent="0.25">
      <c r="C107" s="50"/>
      <c r="K107" s="60"/>
      <c r="L107" s="60"/>
    </row>
    <row r="108" spans="3:12" ht="14.25" customHeight="1" x14ac:dyDescent="0.25">
      <c r="C108" s="50"/>
      <c r="K108" s="60"/>
      <c r="L108" s="60"/>
    </row>
    <row r="109" spans="3:12" ht="14.25" customHeight="1" x14ac:dyDescent="0.25">
      <c r="C109" s="50"/>
      <c r="K109" s="60"/>
      <c r="L109" s="60"/>
    </row>
    <row r="110" spans="3:12" ht="14.25" customHeight="1" x14ac:dyDescent="0.25">
      <c r="C110" s="50"/>
      <c r="K110" s="60"/>
      <c r="L110" s="60"/>
    </row>
    <row r="111" spans="3:12" ht="14.25" customHeight="1" x14ac:dyDescent="0.25">
      <c r="C111" s="50"/>
      <c r="K111" s="60"/>
      <c r="L111" s="60"/>
    </row>
    <row r="112" spans="3:12" ht="14.25" customHeight="1" x14ac:dyDescent="0.25">
      <c r="C112" s="50"/>
      <c r="K112" s="60"/>
      <c r="L112" s="60"/>
    </row>
    <row r="113" spans="3:12" ht="14.25" customHeight="1" x14ac:dyDescent="0.25">
      <c r="C113" s="50"/>
      <c r="K113" s="60"/>
      <c r="L113" s="60"/>
    </row>
    <row r="114" spans="3:12" ht="14.25" customHeight="1" x14ac:dyDescent="0.25">
      <c r="C114" s="50"/>
      <c r="K114" s="60"/>
      <c r="L114" s="60"/>
    </row>
    <row r="115" spans="3:12" ht="14.25" customHeight="1" x14ac:dyDescent="0.25">
      <c r="C115" s="50"/>
      <c r="K115" s="60"/>
      <c r="L115" s="60"/>
    </row>
    <row r="116" spans="3:12" ht="14.25" customHeight="1" x14ac:dyDescent="0.25">
      <c r="C116" s="50"/>
      <c r="K116" s="60"/>
      <c r="L116" s="60"/>
    </row>
    <row r="117" spans="3:12" ht="14.25" customHeight="1" x14ac:dyDescent="0.25">
      <c r="C117" s="50"/>
      <c r="K117" s="60"/>
      <c r="L117" s="60"/>
    </row>
    <row r="118" spans="3:12" ht="14.25" customHeight="1" x14ac:dyDescent="0.25">
      <c r="C118" s="50"/>
      <c r="K118" s="60"/>
      <c r="L118" s="60"/>
    </row>
    <row r="119" spans="3:12" ht="14.25" customHeight="1" x14ac:dyDescent="0.25">
      <c r="C119" s="50"/>
      <c r="K119" s="60"/>
      <c r="L119" s="60"/>
    </row>
    <row r="120" spans="3:12" ht="14.25" customHeight="1" x14ac:dyDescent="0.25">
      <c r="C120" s="50"/>
      <c r="K120" s="60"/>
      <c r="L120" s="60"/>
    </row>
    <row r="121" spans="3:12" ht="14.25" customHeight="1" x14ac:dyDescent="0.25">
      <c r="C121" s="50"/>
      <c r="K121" s="60"/>
      <c r="L121" s="60"/>
    </row>
    <row r="122" spans="3:12" ht="14.25" customHeight="1" x14ac:dyDescent="0.25">
      <c r="C122" s="50"/>
      <c r="K122" s="60"/>
      <c r="L122" s="60"/>
    </row>
    <row r="123" spans="3:12" ht="14.25" customHeight="1" x14ac:dyDescent="0.25">
      <c r="C123" s="50"/>
      <c r="K123" s="60"/>
      <c r="L123" s="60"/>
    </row>
    <row r="124" spans="3:12" ht="14.25" customHeight="1" x14ac:dyDescent="0.25">
      <c r="C124" s="50"/>
      <c r="K124" s="60"/>
      <c r="L124" s="60"/>
    </row>
    <row r="125" spans="3:12" ht="14.25" customHeight="1" x14ac:dyDescent="0.25">
      <c r="C125" s="50"/>
      <c r="K125" s="60"/>
      <c r="L125" s="60"/>
    </row>
    <row r="126" spans="3:12" ht="14.25" customHeight="1" x14ac:dyDescent="0.25">
      <c r="C126" s="50"/>
      <c r="K126" s="60"/>
      <c r="L126" s="60"/>
    </row>
    <row r="127" spans="3:12" ht="14.25" customHeight="1" x14ac:dyDescent="0.25">
      <c r="C127" s="50"/>
      <c r="K127" s="60"/>
      <c r="L127" s="60"/>
    </row>
    <row r="128" spans="3:12" ht="14.25" customHeight="1" x14ac:dyDescent="0.25">
      <c r="C128" s="50"/>
      <c r="K128" s="60"/>
      <c r="L128" s="60"/>
    </row>
    <row r="129" spans="3:12" ht="14.25" customHeight="1" x14ac:dyDescent="0.25">
      <c r="C129" s="50"/>
      <c r="K129" s="60"/>
      <c r="L129" s="60"/>
    </row>
    <row r="130" spans="3:12" ht="14.25" customHeight="1" x14ac:dyDescent="0.25">
      <c r="C130" s="50"/>
      <c r="K130" s="60"/>
      <c r="L130" s="60"/>
    </row>
    <row r="131" spans="3:12" ht="14.25" customHeight="1" x14ac:dyDescent="0.25">
      <c r="C131" s="50"/>
      <c r="K131" s="60"/>
      <c r="L131" s="60"/>
    </row>
    <row r="132" spans="3:12" ht="14.25" customHeight="1" x14ac:dyDescent="0.25">
      <c r="C132" s="50"/>
      <c r="K132" s="60"/>
      <c r="L132" s="60"/>
    </row>
    <row r="133" spans="3:12" ht="14.25" customHeight="1" x14ac:dyDescent="0.25">
      <c r="C133" s="50"/>
      <c r="K133" s="60"/>
      <c r="L133" s="60"/>
    </row>
    <row r="134" spans="3:12" ht="14.25" customHeight="1" x14ac:dyDescent="0.25">
      <c r="C134" s="50"/>
      <c r="K134" s="60"/>
      <c r="L134" s="60"/>
    </row>
    <row r="135" spans="3:12" ht="14.25" customHeight="1" x14ac:dyDescent="0.25">
      <c r="C135" s="50"/>
      <c r="K135" s="60"/>
      <c r="L135" s="60"/>
    </row>
    <row r="136" spans="3:12" ht="14.25" customHeight="1" x14ac:dyDescent="0.25">
      <c r="C136" s="50"/>
      <c r="K136" s="60"/>
      <c r="L136" s="60"/>
    </row>
    <row r="137" spans="3:12" ht="14.25" customHeight="1" x14ac:dyDescent="0.25">
      <c r="C137" s="50"/>
      <c r="K137" s="60"/>
      <c r="L137" s="60"/>
    </row>
    <row r="138" spans="3:12" ht="14.25" customHeight="1" x14ac:dyDescent="0.25">
      <c r="C138" s="50"/>
      <c r="K138" s="60"/>
      <c r="L138" s="60"/>
    </row>
    <row r="139" spans="3:12" ht="14.25" customHeight="1" x14ac:dyDescent="0.25">
      <c r="C139" s="50"/>
      <c r="K139" s="60"/>
      <c r="L139" s="60"/>
    </row>
    <row r="140" spans="3:12" ht="14.25" customHeight="1" x14ac:dyDescent="0.25">
      <c r="C140" s="50"/>
      <c r="K140" s="60"/>
      <c r="L140" s="60"/>
    </row>
    <row r="141" spans="3:12" ht="14.25" customHeight="1" x14ac:dyDescent="0.25">
      <c r="C141" s="50"/>
      <c r="K141" s="60"/>
      <c r="L141" s="60"/>
    </row>
    <row r="142" spans="3:12" ht="14.25" customHeight="1" x14ac:dyDescent="0.25">
      <c r="C142" s="50"/>
      <c r="K142" s="60"/>
      <c r="L142" s="60"/>
    </row>
    <row r="143" spans="3:12" ht="14.25" customHeight="1" x14ac:dyDescent="0.25">
      <c r="C143" s="50"/>
      <c r="K143" s="60"/>
      <c r="L143" s="60"/>
    </row>
    <row r="144" spans="3:12" ht="14.25" customHeight="1" x14ac:dyDescent="0.25">
      <c r="C144" s="50"/>
      <c r="K144" s="60"/>
      <c r="L144" s="60"/>
    </row>
    <row r="145" spans="3:12" ht="14.25" customHeight="1" x14ac:dyDescent="0.25">
      <c r="C145" s="50"/>
      <c r="K145" s="60"/>
      <c r="L145" s="60"/>
    </row>
    <row r="146" spans="3:12" ht="14.25" customHeight="1" x14ac:dyDescent="0.25">
      <c r="C146" s="50"/>
      <c r="K146" s="60"/>
      <c r="L146" s="60"/>
    </row>
    <row r="147" spans="3:12" ht="14.25" customHeight="1" x14ac:dyDescent="0.25">
      <c r="C147" s="50"/>
      <c r="K147" s="60"/>
      <c r="L147" s="60"/>
    </row>
    <row r="148" spans="3:12" ht="14.25" customHeight="1" x14ac:dyDescent="0.25">
      <c r="C148" s="50"/>
      <c r="K148" s="60"/>
      <c r="L148" s="60"/>
    </row>
    <row r="149" spans="3:12" ht="14.25" customHeight="1" x14ac:dyDescent="0.25">
      <c r="C149" s="50"/>
      <c r="K149" s="60"/>
      <c r="L149" s="60"/>
    </row>
    <row r="150" spans="3:12" ht="14.25" customHeight="1" x14ac:dyDescent="0.25">
      <c r="C150" s="50"/>
      <c r="K150" s="60"/>
      <c r="L150" s="60"/>
    </row>
    <row r="151" spans="3:12" ht="14.25" customHeight="1" x14ac:dyDescent="0.25">
      <c r="C151" s="50"/>
      <c r="K151" s="60"/>
      <c r="L151" s="60"/>
    </row>
    <row r="152" spans="3:12" ht="14.25" customHeight="1" x14ac:dyDescent="0.25">
      <c r="C152" s="50"/>
      <c r="K152" s="60"/>
      <c r="L152" s="60"/>
    </row>
    <row r="153" spans="3:12" ht="14.25" customHeight="1" x14ac:dyDescent="0.25">
      <c r="C153" s="50"/>
      <c r="K153" s="60"/>
      <c r="L153" s="60"/>
    </row>
    <row r="154" spans="3:12" ht="14.25" customHeight="1" x14ac:dyDescent="0.25">
      <c r="C154" s="50"/>
      <c r="K154" s="60"/>
      <c r="L154" s="60"/>
    </row>
    <row r="155" spans="3:12" ht="14.25" customHeight="1" x14ac:dyDescent="0.25">
      <c r="C155" s="50"/>
      <c r="K155" s="60"/>
      <c r="L155" s="60"/>
    </row>
    <row r="156" spans="3:12" ht="14.25" customHeight="1" x14ac:dyDescent="0.25">
      <c r="C156" s="50"/>
      <c r="K156" s="60"/>
      <c r="L156" s="60"/>
    </row>
    <row r="157" spans="3:12" ht="14.25" customHeight="1" x14ac:dyDescent="0.25">
      <c r="C157" s="50"/>
      <c r="K157" s="60"/>
      <c r="L157" s="60"/>
    </row>
    <row r="158" spans="3:12" ht="14.25" customHeight="1" x14ac:dyDescent="0.25">
      <c r="C158" s="50"/>
      <c r="K158" s="60"/>
      <c r="L158" s="60"/>
    </row>
    <row r="159" spans="3:12" ht="14.25" customHeight="1" x14ac:dyDescent="0.25">
      <c r="C159" s="50"/>
      <c r="K159" s="60"/>
      <c r="L159" s="60"/>
    </row>
    <row r="160" spans="3:12" ht="14.25" customHeight="1" x14ac:dyDescent="0.25">
      <c r="C160" s="50"/>
      <c r="K160" s="60"/>
      <c r="L160" s="60"/>
    </row>
    <row r="161" spans="3:12" ht="14.25" customHeight="1" x14ac:dyDescent="0.25">
      <c r="C161" s="50"/>
      <c r="K161" s="60"/>
      <c r="L161" s="60"/>
    </row>
    <row r="162" spans="3:12" ht="14.25" customHeight="1" x14ac:dyDescent="0.25">
      <c r="C162" s="50"/>
      <c r="K162" s="60"/>
      <c r="L162" s="60"/>
    </row>
    <row r="163" spans="3:12" ht="14.25" customHeight="1" x14ac:dyDescent="0.25">
      <c r="C163" s="50"/>
      <c r="K163" s="60"/>
      <c r="L163" s="60"/>
    </row>
    <row r="164" spans="3:12" ht="14.25" customHeight="1" x14ac:dyDescent="0.25">
      <c r="C164" s="50"/>
      <c r="K164" s="60"/>
      <c r="L164" s="60"/>
    </row>
    <row r="165" spans="3:12" ht="14.25" customHeight="1" x14ac:dyDescent="0.25">
      <c r="C165" s="50"/>
      <c r="K165" s="60"/>
      <c r="L165" s="60"/>
    </row>
    <row r="166" spans="3:12" ht="14.25" customHeight="1" x14ac:dyDescent="0.25">
      <c r="C166" s="50"/>
      <c r="K166" s="60"/>
      <c r="L166" s="60"/>
    </row>
    <row r="167" spans="3:12" ht="14.25" customHeight="1" x14ac:dyDescent="0.25">
      <c r="C167" s="50"/>
      <c r="K167" s="60"/>
      <c r="L167" s="60"/>
    </row>
    <row r="168" spans="3:12" ht="14.25" customHeight="1" x14ac:dyDescent="0.25">
      <c r="C168" s="50"/>
      <c r="K168" s="60"/>
      <c r="L168" s="60"/>
    </row>
    <row r="169" spans="3:12" ht="14.25" customHeight="1" x14ac:dyDescent="0.25">
      <c r="C169" s="50"/>
      <c r="K169" s="60"/>
      <c r="L169" s="60"/>
    </row>
    <row r="170" spans="3:12" ht="14.25" customHeight="1" x14ac:dyDescent="0.25">
      <c r="C170" s="50"/>
      <c r="K170" s="60"/>
      <c r="L170" s="60"/>
    </row>
    <row r="171" spans="3:12" ht="14.25" customHeight="1" x14ac:dyDescent="0.25">
      <c r="C171" s="50"/>
      <c r="K171" s="60"/>
      <c r="L171" s="60"/>
    </row>
    <row r="172" spans="3:12" ht="14.25" customHeight="1" x14ac:dyDescent="0.25">
      <c r="C172" s="50"/>
      <c r="K172" s="60"/>
      <c r="L172" s="60"/>
    </row>
    <row r="173" spans="3:12" ht="14.25" customHeight="1" x14ac:dyDescent="0.25">
      <c r="C173" s="50"/>
      <c r="K173" s="60"/>
      <c r="L173" s="60"/>
    </row>
    <row r="174" spans="3:12" ht="14.25" customHeight="1" x14ac:dyDescent="0.25">
      <c r="C174" s="50"/>
      <c r="K174" s="60"/>
      <c r="L174" s="60"/>
    </row>
    <row r="175" spans="3:12" ht="14.25" customHeight="1" x14ac:dyDescent="0.25">
      <c r="C175" s="50"/>
      <c r="K175" s="60"/>
      <c r="L175" s="60"/>
    </row>
    <row r="176" spans="3:12" ht="14.25" customHeight="1" x14ac:dyDescent="0.25">
      <c r="C176" s="50"/>
      <c r="K176" s="60"/>
      <c r="L176" s="60"/>
    </row>
    <row r="177" spans="3:12" ht="14.25" customHeight="1" x14ac:dyDescent="0.25">
      <c r="C177" s="50"/>
      <c r="K177" s="60"/>
      <c r="L177" s="60"/>
    </row>
    <row r="178" spans="3:12" ht="14.25" customHeight="1" x14ac:dyDescent="0.25">
      <c r="C178" s="50"/>
      <c r="K178" s="60"/>
      <c r="L178" s="60"/>
    </row>
    <row r="179" spans="3:12" ht="14.25" customHeight="1" x14ac:dyDescent="0.25">
      <c r="C179" s="50"/>
      <c r="K179" s="60"/>
      <c r="L179" s="60"/>
    </row>
    <row r="180" spans="3:12" ht="14.25" customHeight="1" x14ac:dyDescent="0.25">
      <c r="C180" s="50"/>
      <c r="K180" s="60"/>
      <c r="L180" s="60"/>
    </row>
    <row r="181" spans="3:12" ht="14.25" customHeight="1" x14ac:dyDescent="0.25">
      <c r="C181" s="50"/>
      <c r="K181" s="60"/>
      <c r="L181" s="60"/>
    </row>
    <row r="182" spans="3:12" ht="14.25" customHeight="1" x14ac:dyDescent="0.25">
      <c r="C182" s="50"/>
      <c r="K182" s="60"/>
      <c r="L182" s="60"/>
    </row>
    <row r="183" spans="3:12" ht="14.25" customHeight="1" x14ac:dyDescent="0.25">
      <c r="C183" s="50"/>
      <c r="K183" s="60"/>
      <c r="L183" s="60"/>
    </row>
    <row r="184" spans="3:12" ht="14.25" customHeight="1" x14ac:dyDescent="0.25">
      <c r="C184" s="50"/>
      <c r="K184" s="60"/>
      <c r="L184" s="60"/>
    </row>
    <row r="185" spans="3:12" ht="14.25" customHeight="1" x14ac:dyDescent="0.25">
      <c r="C185" s="50"/>
      <c r="K185" s="60"/>
      <c r="L185" s="60"/>
    </row>
    <row r="186" spans="3:12" ht="14.25" customHeight="1" x14ac:dyDescent="0.25">
      <c r="C186" s="50"/>
      <c r="K186" s="60"/>
      <c r="L186" s="60"/>
    </row>
    <row r="187" spans="3:12" ht="14.25" customHeight="1" x14ac:dyDescent="0.25">
      <c r="C187" s="50"/>
      <c r="K187" s="60"/>
      <c r="L187" s="60"/>
    </row>
    <row r="188" spans="3:12" ht="14.25" customHeight="1" x14ac:dyDescent="0.25">
      <c r="C188" s="50"/>
      <c r="K188" s="60"/>
      <c r="L188" s="60"/>
    </row>
    <row r="189" spans="3:12" ht="14.25" customHeight="1" x14ac:dyDescent="0.25">
      <c r="C189" s="50"/>
      <c r="K189" s="60"/>
      <c r="L189" s="60"/>
    </row>
    <row r="190" spans="3:12" ht="14.25" customHeight="1" x14ac:dyDescent="0.25">
      <c r="C190" s="50"/>
      <c r="K190" s="60"/>
      <c r="L190" s="60"/>
    </row>
    <row r="191" spans="3:12" ht="14.25" customHeight="1" x14ac:dyDescent="0.25">
      <c r="C191" s="50"/>
      <c r="K191" s="60"/>
      <c r="L191" s="60"/>
    </row>
    <row r="192" spans="3:12" ht="14.25" customHeight="1" x14ac:dyDescent="0.25">
      <c r="C192" s="50"/>
      <c r="K192" s="60"/>
      <c r="L192" s="60"/>
    </row>
    <row r="193" spans="3:12" ht="14.25" customHeight="1" x14ac:dyDescent="0.25">
      <c r="C193" s="50"/>
      <c r="K193" s="60"/>
      <c r="L193" s="60"/>
    </row>
    <row r="194" spans="3:12" ht="14.25" customHeight="1" x14ac:dyDescent="0.25">
      <c r="C194" s="50"/>
      <c r="K194" s="60"/>
      <c r="L194" s="60"/>
    </row>
    <row r="195" spans="3:12" ht="14.25" customHeight="1" x14ac:dyDescent="0.25">
      <c r="C195" s="50"/>
      <c r="K195" s="60"/>
      <c r="L195" s="60"/>
    </row>
    <row r="196" spans="3:12" ht="14.25" customHeight="1" x14ac:dyDescent="0.25">
      <c r="C196" s="50"/>
      <c r="K196" s="60"/>
      <c r="L196" s="60"/>
    </row>
    <row r="197" spans="3:12" ht="14.25" customHeight="1" x14ac:dyDescent="0.25">
      <c r="C197" s="50"/>
      <c r="K197" s="60"/>
      <c r="L197" s="60"/>
    </row>
    <row r="198" spans="3:12" ht="14.25" customHeight="1" x14ac:dyDescent="0.25">
      <c r="C198" s="50"/>
      <c r="K198" s="60"/>
      <c r="L198" s="60"/>
    </row>
    <row r="199" spans="3:12" ht="14.25" customHeight="1" x14ac:dyDescent="0.25">
      <c r="C199" s="50"/>
      <c r="K199" s="60"/>
      <c r="L199" s="60"/>
    </row>
    <row r="200" spans="3:12" ht="14.25" customHeight="1" x14ac:dyDescent="0.25">
      <c r="C200" s="50"/>
      <c r="K200" s="60"/>
      <c r="L200" s="60"/>
    </row>
    <row r="201" spans="3:12" ht="14.25" customHeight="1" x14ac:dyDescent="0.25">
      <c r="C201" s="50"/>
      <c r="K201" s="60"/>
      <c r="L201" s="60"/>
    </row>
    <row r="202" spans="3:12" ht="14.25" customHeight="1" x14ac:dyDescent="0.25">
      <c r="C202" s="50"/>
      <c r="K202" s="60"/>
      <c r="L202" s="60"/>
    </row>
    <row r="203" spans="3:12" ht="14.25" customHeight="1" x14ac:dyDescent="0.25">
      <c r="C203" s="50"/>
      <c r="K203" s="60"/>
      <c r="L203" s="60"/>
    </row>
    <row r="204" spans="3:12" ht="14.25" customHeight="1" x14ac:dyDescent="0.25">
      <c r="C204" s="50"/>
      <c r="K204" s="60"/>
      <c r="L204" s="60"/>
    </row>
    <row r="205" spans="3:12" ht="14.25" customHeight="1" x14ac:dyDescent="0.25">
      <c r="C205" s="50"/>
      <c r="K205" s="60"/>
      <c r="L205" s="60"/>
    </row>
    <row r="206" spans="3:12" ht="14.25" customHeight="1" x14ac:dyDescent="0.25">
      <c r="C206" s="50"/>
      <c r="K206" s="60"/>
      <c r="L206" s="60"/>
    </row>
    <row r="207" spans="3:12" ht="14.25" customHeight="1" x14ac:dyDescent="0.25">
      <c r="C207" s="50"/>
      <c r="K207" s="60"/>
      <c r="L207" s="60"/>
    </row>
    <row r="208" spans="3:12" ht="14.25" customHeight="1" x14ac:dyDescent="0.25">
      <c r="C208" s="50"/>
      <c r="K208" s="60"/>
      <c r="L208" s="60"/>
    </row>
    <row r="209" spans="3:12" ht="14.25" customHeight="1" x14ac:dyDescent="0.25">
      <c r="C209" s="50"/>
      <c r="K209" s="60"/>
      <c r="L209" s="60"/>
    </row>
    <row r="210" spans="3:12" ht="14.25" customHeight="1" x14ac:dyDescent="0.25">
      <c r="C210" s="50"/>
      <c r="K210" s="60"/>
      <c r="L210" s="60"/>
    </row>
    <row r="211" spans="3:12" ht="14.25" customHeight="1" x14ac:dyDescent="0.25">
      <c r="C211" s="50"/>
      <c r="K211" s="60"/>
      <c r="L211" s="60"/>
    </row>
    <row r="212" spans="3:12" ht="14.25" customHeight="1" x14ac:dyDescent="0.25">
      <c r="C212" s="50"/>
      <c r="K212" s="60"/>
      <c r="L212" s="60"/>
    </row>
    <row r="213" spans="3:12" ht="14.25" customHeight="1" x14ac:dyDescent="0.25">
      <c r="C213" s="50"/>
      <c r="K213" s="60"/>
      <c r="L213" s="60"/>
    </row>
    <row r="214" spans="3:12" ht="14.25" customHeight="1" x14ac:dyDescent="0.25">
      <c r="C214" s="50"/>
      <c r="K214" s="60"/>
      <c r="L214" s="60"/>
    </row>
    <row r="215" spans="3:12" ht="14.25" customHeight="1" x14ac:dyDescent="0.25">
      <c r="C215" s="50"/>
      <c r="K215" s="60"/>
      <c r="L215" s="60"/>
    </row>
    <row r="216" spans="3:12" ht="14.25" customHeight="1" x14ac:dyDescent="0.25">
      <c r="C216" s="50"/>
      <c r="K216" s="60"/>
      <c r="L216" s="60"/>
    </row>
    <row r="217" spans="3:12" ht="14.25" customHeight="1" x14ac:dyDescent="0.25">
      <c r="C217" s="50"/>
      <c r="K217" s="60"/>
      <c r="L217" s="60"/>
    </row>
    <row r="218" spans="3:12" ht="14.25" customHeight="1" x14ac:dyDescent="0.25">
      <c r="C218" s="50"/>
      <c r="K218" s="60"/>
      <c r="L218" s="60"/>
    </row>
    <row r="219" spans="3:12" ht="14.25" customHeight="1" x14ac:dyDescent="0.25">
      <c r="C219" s="50"/>
      <c r="K219" s="60"/>
      <c r="L219" s="60"/>
    </row>
    <row r="220" spans="3:12" ht="14.25" customHeight="1" x14ac:dyDescent="0.25">
      <c r="C220" s="50"/>
      <c r="K220" s="60"/>
      <c r="L220" s="60"/>
    </row>
    <row r="221" spans="3:12" ht="14.25" customHeight="1" x14ac:dyDescent="0.25">
      <c r="C221" s="50"/>
      <c r="K221" s="60"/>
      <c r="L221" s="60"/>
    </row>
    <row r="222" spans="3:12" ht="14.25" customHeight="1" x14ac:dyDescent="0.25">
      <c r="C222" s="50"/>
      <c r="K222" s="60"/>
      <c r="L222" s="60"/>
    </row>
    <row r="223" spans="3:12" ht="14.25" customHeight="1" x14ac:dyDescent="0.25">
      <c r="C223" s="50"/>
      <c r="K223" s="60"/>
      <c r="L223" s="60"/>
    </row>
    <row r="224" spans="3:12" ht="14.25" customHeight="1" x14ac:dyDescent="0.25">
      <c r="C224" s="50"/>
      <c r="K224" s="60"/>
      <c r="L224" s="60"/>
    </row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</sheetData>
  <sortState xmlns:xlrd2="http://schemas.microsoft.com/office/spreadsheetml/2017/richdata2" ref="B3:N16">
    <sortCondition ref="J3:J16"/>
    <sortCondition ref="K3:K16"/>
  </sortState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68"/>
  <sheetViews>
    <sheetView workbookViewId="0">
      <pane ySplit="1" topLeftCell="A156" activePane="bottomLeft" state="frozen"/>
      <selection pane="bottomLeft" activeCell="A190" sqref="A190:XFD318"/>
    </sheetView>
  </sheetViews>
  <sheetFormatPr defaultColWidth="14.42578125" defaultRowHeight="15" customHeight="1" x14ac:dyDescent="0.25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style="134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12" ht="14.25" customHeight="1" x14ac:dyDescent="0.3">
      <c r="A1" s="53" t="s">
        <v>507</v>
      </c>
      <c r="B1" s="54" t="s">
        <v>489</v>
      </c>
      <c r="C1" s="55" t="s">
        <v>490</v>
      </c>
      <c r="D1" s="53" t="s">
        <v>491</v>
      </c>
      <c r="E1" s="132" t="s">
        <v>492</v>
      </c>
      <c r="F1" s="53" t="s">
        <v>1</v>
      </c>
      <c r="G1" s="53" t="s">
        <v>3</v>
      </c>
      <c r="H1" s="53" t="s">
        <v>493</v>
      </c>
      <c r="I1" s="53" t="s">
        <v>2</v>
      </c>
      <c r="J1" s="53" t="s">
        <v>5</v>
      </c>
      <c r="K1" s="53" t="s">
        <v>494</v>
      </c>
      <c r="L1" s="53" t="s">
        <v>495</v>
      </c>
    </row>
    <row r="2" spans="1:12" ht="14.25" customHeight="1" x14ac:dyDescent="0.3">
      <c r="A2" s="150" t="s">
        <v>507</v>
      </c>
      <c r="B2" s="58">
        <v>8</v>
      </c>
      <c r="C2" s="58">
        <v>14.27</v>
      </c>
      <c r="D2" s="58">
        <v>6</v>
      </c>
      <c r="E2" s="82">
        <v>86</v>
      </c>
      <c r="F2" s="12" t="str">
        <f>+VLOOKUP(E2,Participants!$A$1:$F$678,2,FALSE)</f>
        <v>CJ Morris</v>
      </c>
      <c r="G2" s="12" t="str">
        <f>+VLOOKUP(E2,Participants!$A$1:$F$678,4,FALSE)</f>
        <v>AMA</v>
      </c>
      <c r="H2" s="12" t="str">
        <f>+VLOOKUP(E2,Participants!$A$1:$F$678,5,FALSE)</f>
        <v>Male</v>
      </c>
      <c r="I2" s="12">
        <f>+VLOOKUP(E2,Participants!$A$1:$F$678,3,FALSE)</f>
        <v>6</v>
      </c>
      <c r="J2" s="12" t="str">
        <f>+VLOOKUP(E2,Participants!$A$1:$G$678,7,FALSE)</f>
        <v>JV Boys</v>
      </c>
      <c r="K2" s="12">
        <v>1</v>
      </c>
      <c r="L2" s="12">
        <v>10</v>
      </c>
    </row>
    <row r="3" spans="1:12" ht="14.25" customHeight="1" x14ac:dyDescent="0.3">
      <c r="A3" s="150" t="s">
        <v>507</v>
      </c>
      <c r="B3" s="58">
        <v>8</v>
      </c>
      <c r="C3" s="58">
        <v>14.47</v>
      </c>
      <c r="D3" s="58">
        <v>5</v>
      </c>
      <c r="E3" s="82">
        <v>1102</v>
      </c>
      <c r="F3" s="12" t="str">
        <f>+VLOOKUP(E3,Participants!$A$1:$F$678,2,FALSE)</f>
        <v>Robbie Singer</v>
      </c>
      <c r="G3" s="12" t="str">
        <f>+VLOOKUP(E3,Participants!$A$1:$F$678,4,FALSE)</f>
        <v>KIL</v>
      </c>
      <c r="H3" s="12" t="str">
        <f>+VLOOKUP(E3,Participants!$A$1:$F$678,5,FALSE)</f>
        <v>Male</v>
      </c>
      <c r="I3" s="12">
        <f>+VLOOKUP(E3,Participants!$A$1:$F$678,3,FALSE)</f>
        <v>5</v>
      </c>
      <c r="J3" s="12" t="str">
        <f>+VLOOKUP(E3,Participants!$A$1:$G$678,7,FALSE)</f>
        <v>JV Boys</v>
      </c>
      <c r="K3" s="12">
        <f>K2+1</f>
        <v>2</v>
      </c>
      <c r="L3" s="12">
        <v>8</v>
      </c>
    </row>
    <row r="4" spans="1:12" ht="14.25" customHeight="1" x14ac:dyDescent="0.3">
      <c r="A4" s="150" t="s">
        <v>507</v>
      </c>
      <c r="B4" s="58">
        <v>8</v>
      </c>
      <c r="C4" s="58">
        <v>14.84</v>
      </c>
      <c r="D4" s="58">
        <v>8</v>
      </c>
      <c r="E4" s="82">
        <v>620</v>
      </c>
      <c r="F4" s="12" t="str">
        <f>+VLOOKUP(E4,Participants!$A$1:$F$678,2,FALSE)</f>
        <v>Kolten Kumer</v>
      </c>
      <c r="G4" s="12" t="str">
        <f>+VLOOKUP(E4,Participants!$A$1:$F$678,4,FALSE)</f>
        <v>BFS</v>
      </c>
      <c r="H4" s="12" t="str">
        <f>+VLOOKUP(E4,Participants!$A$1:$F$678,5,FALSE)</f>
        <v>Male</v>
      </c>
      <c r="I4" s="12">
        <f>+VLOOKUP(E4,Participants!$A$1:$F$678,3,FALSE)</f>
        <v>6</v>
      </c>
      <c r="J4" s="12" t="str">
        <f>+VLOOKUP(E4,Participants!$A$1:$G$678,7,FALSE)</f>
        <v>JV BOYS</v>
      </c>
      <c r="K4" s="12">
        <f t="shared" ref="K4:K48" si="0">K3+1</f>
        <v>3</v>
      </c>
      <c r="L4" s="12">
        <v>6</v>
      </c>
    </row>
    <row r="5" spans="1:12" ht="14.25" customHeight="1" x14ac:dyDescent="0.3">
      <c r="A5" s="150" t="s">
        <v>507</v>
      </c>
      <c r="B5" s="58">
        <v>10</v>
      </c>
      <c r="C5" s="58">
        <v>15</v>
      </c>
      <c r="D5" s="58">
        <v>8</v>
      </c>
      <c r="E5" s="82">
        <v>259</v>
      </c>
      <c r="F5" s="12" t="str">
        <f>+VLOOKUP(E5,Participants!$A$1:$F$678,2,FALSE)</f>
        <v>Nicholas Rohrdanz</v>
      </c>
      <c r="G5" s="12" t="str">
        <f>+VLOOKUP(E5,Participants!$A$1:$F$678,4,FALSE)</f>
        <v>AGS</v>
      </c>
      <c r="H5" s="12" t="str">
        <f>+VLOOKUP(E5,Participants!$A$1:$F$678,5,FALSE)</f>
        <v>Male</v>
      </c>
      <c r="I5" s="12">
        <f>+VLOOKUP(E5,Participants!$A$1:$F$678,3,FALSE)</f>
        <v>6</v>
      </c>
      <c r="J5" s="12" t="str">
        <f>+VLOOKUP(E5,Participants!$A$1:$G$678,7,FALSE)</f>
        <v>JV Boys</v>
      </c>
      <c r="K5" s="12">
        <f t="shared" si="0"/>
        <v>4</v>
      </c>
      <c r="L5" s="12">
        <v>5</v>
      </c>
    </row>
    <row r="6" spans="1:12" ht="14.25" customHeight="1" x14ac:dyDescent="0.3">
      <c r="A6" s="150" t="s">
        <v>507</v>
      </c>
      <c r="B6" s="58">
        <v>9</v>
      </c>
      <c r="C6" s="58">
        <v>15.25</v>
      </c>
      <c r="D6" s="58">
        <v>7</v>
      </c>
      <c r="E6" s="82">
        <v>978</v>
      </c>
      <c r="F6" s="12" t="str">
        <f>+VLOOKUP(E6,Participants!$A$1:$F$678,2,FALSE)</f>
        <v>Ian Hamilton</v>
      </c>
      <c r="G6" s="12" t="str">
        <f>+VLOOKUP(E6,Participants!$A$1:$F$678,4,FALSE)</f>
        <v>SJS</v>
      </c>
      <c r="H6" s="12" t="str">
        <f>+VLOOKUP(E6,Participants!$A$1:$F$678,5,FALSE)</f>
        <v>Male</v>
      </c>
      <c r="I6" s="12">
        <f>+VLOOKUP(E6,Participants!$A$1:$F$678,3,FALSE)</f>
        <v>5</v>
      </c>
      <c r="J6" s="12" t="str">
        <f>+VLOOKUP(E6,Participants!$A$1:$G$678,7,FALSE)</f>
        <v>JV Boys</v>
      </c>
      <c r="K6" s="12">
        <f t="shared" si="0"/>
        <v>5</v>
      </c>
      <c r="L6" s="12">
        <v>4</v>
      </c>
    </row>
    <row r="7" spans="1:12" ht="14.25" customHeight="1" x14ac:dyDescent="0.3">
      <c r="A7" s="150" t="s">
        <v>507</v>
      </c>
      <c r="B7" s="58">
        <v>8</v>
      </c>
      <c r="C7" s="58">
        <v>15.32</v>
      </c>
      <c r="D7" s="58">
        <v>3</v>
      </c>
      <c r="E7" s="82">
        <v>262</v>
      </c>
      <c r="F7" s="12" t="str">
        <f>+VLOOKUP(E7,Participants!$A$1:$F$678,2,FALSE)</f>
        <v>Luke Staudenmeier</v>
      </c>
      <c r="G7" s="12" t="str">
        <f>+VLOOKUP(E7,Participants!$A$1:$F$678,4,FALSE)</f>
        <v>AGS</v>
      </c>
      <c r="H7" s="12" t="str">
        <f>+VLOOKUP(E7,Participants!$A$1:$F$678,5,FALSE)</f>
        <v>Male</v>
      </c>
      <c r="I7" s="12">
        <f>+VLOOKUP(E7,Participants!$A$1:$F$678,3,FALSE)</f>
        <v>5</v>
      </c>
      <c r="J7" s="12" t="str">
        <f>+VLOOKUP(E7,Participants!$A$1:$G$678,7,FALSE)</f>
        <v>JV Boys</v>
      </c>
      <c r="K7" s="12">
        <f t="shared" si="0"/>
        <v>6</v>
      </c>
      <c r="L7" s="12">
        <v>3</v>
      </c>
    </row>
    <row r="8" spans="1:12" ht="14.25" customHeight="1" x14ac:dyDescent="0.3">
      <c r="A8" s="150" t="s">
        <v>507</v>
      </c>
      <c r="B8" s="58">
        <v>9</v>
      </c>
      <c r="C8" s="58">
        <v>15.41</v>
      </c>
      <c r="D8" s="58">
        <v>8</v>
      </c>
      <c r="E8" s="82">
        <v>622</v>
      </c>
      <c r="F8" s="12" t="str">
        <f>+VLOOKUP(E8,Participants!$A$1:$F$678,2,FALSE)</f>
        <v>Mason Moritz</v>
      </c>
      <c r="G8" s="12" t="str">
        <f>+VLOOKUP(E8,Participants!$A$1:$F$678,4,FALSE)</f>
        <v>BFS</v>
      </c>
      <c r="H8" s="12" t="str">
        <f>+VLOOKUP(E8,Participants!$A$1:$F$678,5,FALSE)</f>
        <v>Male</v>
      </c>
      <c r="I8" s="12">
        <f>+VLOOKUP(E8,Participants!$A$1:$F$678,3,FALSE)</f>
        <v>6</v>
      </c>
      <c r="J8" s="12" t="str">
        <f>+VLOOKUP(E8,Participants!$A$1:$G$678,7,FALSE)</f>
        <v>JV BOYS</v>
      </c>
      <c r="K8" s="12">
        <f t="shared" si="0"/>
        <v>7</v>
      </c>
      <c r="L8" s="12">
        <v>2</v>
      </c>
    </row>
    <row r="9" spans="1:12" ht="14.25" customHeight="1" x14ac:dyDescent="0.3">
      <c r="A9" s="150" t="s">
        <v>507</v>
      </c>
      <c r="B9" s="58">
        <v>10</v>
      </c>
      <c r="C9" s="58">
        <v>15.46</v>
      </c>
      <c r="D9" s="58">
        <v>2</v>
      </c>
      <c r="E9" s="82">
        <v>865</v>
      </c>
      <c r="F9" s="12" t="str">
        <f>+VLOOKUP(E9,Participants!$A$1:$F$678,2,FALSE)</f>
        <v>Jayvon Clervil</v>
      </c>
      <c r="G9" s="12" t="str">
        <f>+VLOOKUP(E9,Participants!$A$1:$F$678,4,FALSE)</f>
        <v>AAG</v>
      </c>
      <c r="H9" s="12" t="str">
        <f>+VLOOKUP(E9,Participants!$A$1:$F$678,5,FALSE)</f>
        <v>Male</v>
      </c>
      <c r="I9" s="12">
        <f>+VLOOKUP(E9,Participants!$A$1:$F$678,3,FALSE)</f>
        <v>5</v>
      </c>
      <c r="J9" s="12" t="str">
        <f>+VLOOKUP(E9,Participants!$A$1:$G$678,7,FALSE)</f>
        <v>JV Boys</v>
      </c>
      <c r="K9" s="12">
        <f t="shared" si="0"/>
        <v>8</v>
      </c>
      <c r="L9" s="12">
        <v>1</v>
      </c>
    </row>
    <row r="10" spans="1:12" ht="14.25" customHeight="1" x14ac:dyDescent="0.3">
      <c r="A10" s="150" t="s">
        <v>507</v>
      </c>
      <c r="B10" s="58">
        <v>11</v>
      </c>
      <c r="C10" s="58">
        <v>15.65</v>
      </c>
      <c r="D10" s="58">
        <v>1</v>
      </c>
      <c r="E10" s="82">
        <v>256</v>
      </c>
      <c r="F10" s="12" t="str">
        <f>+VLOOKUP(E10,Participants!$A$1:$F$678,2,FALSE)</f>
        <v>CJ Kacsur</v>
      </c>
      <c r="G10" s="12" t="str">
        <f>+VLOOKUP(E10,Participants!$A$1:$F$678,4,FALSE)</f>
        <v>AGS</v>
      </c>
      <c r="H10" s="12" t="str">
        <f>+VLOOKUP(E10,Participants!$A$1:$F$678,5,FALSE)</f>
        <v>Male</v>
      </c>
      <c r="I10" s="12">
        <f>+VLOOKUP(E10,Participants!$A$1:$F$678,3,FALSE)</f>
        <v>6</v>
      </c>
      <c r="J10" s="12" t="str">
        <f>+VLOOKUP(E10,Participants!$A$1:$G$678,7,FALSE)</f>
        <v>JV Boys</v>
      </c>
      <c r="K10" s="12">
        <f t="shared" si="0"/>
        <v>9</v>
      </c>
      <c r="L10" s="12"/>
    </row>
    <row r="11" spans="1:12" ht="14.25" customHeight="1" x14ac:dyDescent="0.3">
      <c r="A11" s="150" t="s">
        <v>507</v>
      </c>
      <c r="B11" s="58">
        <v>9</v>
      </c>
      <c r="C11" s="58">
        <v>15.81</v>
      </c>
      <c r="D11" s="58">
        <v>4</v>
      </c>
      <c r="E11" s="82">
        <v>1099</v>
      </c>
      <c r="F11" s="12" t="str">
        <f>+VLOOKUP(E11,Participants!$A$1:$F$678,2,FALSE)</f>
        <v>Colin Pilla</v>
      </c>
      <c r="G11" s="12" t="str">
        <f>+VLOOKUP(E11,Participants!$A$1:$F$678,4,FALSE)</f>
        <v>KIL</v>
      </c>
      <c r="H11" s="12" t="str">
        <f>+VLOOKUP(E11,Participants!$A$1:$F$678,5,FALSE)</f>
        <v>Male</v>
      </c>
      <c r="I11" s="12">
        <f>+VLOOKUP(E11,Participants!$A$1:$F$678,3,FALSE)</f>
        <v>6</v>
      </c>
      <c r="J11" s="12" t="str">
        <f>+VLOOKUP(E11,Participants!$A$1:$G$678,7,FALSE)</f>
        <v>JV Boys</v>
      </c>
      <c r="K11" s="12">
        <f t="shared" si="0"/>
        <v>10</v>
      </c>
      <c r="L11" s="12"/>
    </row>
    <row r="12" spans="1:12" ht="14.25" customHeight="1" x14ac:dyDescent="0.3">
      <c r="A12" s="150" t="s">
        <v>507</v>
      </c>
      <c r="B12" s="58">
        <v>9</v>
      </c>
      <c r="C12" s="58">
        <v>15.84</v>
      </c>
      <c r="D12" s="58">
        <v>2</v>
      </c>
      <c r="E12" s="82">
        <v>1223</v>
      </c>
      <c r="F12" s="12" t="str">
        <f>+VLOOKUP(E12,Participants!$A$1:$F$678,2,FALSE)</f>
        <v>Tyler Poynar</v>
      </c>
      <c r="G12" s="12" t="str">
        <f>+VLOOKUP(E12,Participants!$A$1:$F$678,4,FALSE)</f>
        <v>OLF</v>
      </c>
      <c r="H12" s="12" t="str">
        <f>+VLOOKUP(E12,Participants!$A$1:$F$678,5,FALSE)</f>
        <v>Male</v>
      </c>
      <c r="I12" s="12">
        <f>+VLOOKUP(E12,Participants!$A$1:$F$678,3,FALSE)</f>
        <v>6</v>
      </c>
      <c r="J12" s="12" t="str">
        <f>+VLOOKUP(E12,Participants!$A$1:$G$678,7,FALSE)</f>
        <v>JV Boys</v>
      </c>
      <c r="K12" s="12">
        <f t="shared" si="0"/>
        <v>11</v>
      </c>
      <c r="L12" s="12"/>
    </row>
    <row r="13" spans="1:12" ht="14.25" customHeight="1" x14ac:dyDescent="0.3">
      <c r="A13" s="150" t="s">
        <v>507</v>
      </c>
      <c r="B13" s="58">
        <v>9</v>
      </c>
      <c r="C13" s="58">
        <v>15.85</v>
      </c>
      <c r="D13" s="58">
        <v>5</v>
      </c>
      <c r="E13" s="82">
        <v>907</v>
      </c>
      <c r="F13" s="12" t="str">
        <f>+VLOOKUP(E13,Participants!$A$1:$F$678,2,FALSE)</f>
        <v>Jonathan Penrod</v>
      </c>
      <c r="G13" s="12" t="str">
        <f>+VLOOKUP(E13,Participants!$A$1:$F$678,4,FALSE)</f>
        <v>MOSS</v>
      </c>
      <c r="H13" s="12" t="str">
        <f>+VLOOKUP(E13,Participants!$A$1:$F$678,5,FALSE)</f>
        <v>Male</v>
      </c>
      <c r="I13" s="12">
        <f>+VLOOKUP(E13,Participants!$A$1:$F$678,3,FALSE)</f>
        <v>5</v>
      </c>
      <c r="J13" s="12" t="str">
        <f>+VLOOKUP(E13,Participants!$A$1:$G$678,7,FALSE)</f>
        <v>JV Boys</v>
      </c>
      <c r="K13" s="12">
        <f t="shared" si="0"/>
        <v>12</v>
      </c>
      <c r="L13" s="12"/>
    </row>
    <row r="14" spans="1:12" ht="14.25" customHeight="1" x14ac:dyDescent="0.3">
      <c r="A14" s="150" t="s">
        <v>507</v>
      </c>
      <c r="B14" s="58">
        <v>11</v>
      </c>
      <c r="C14" s="58">
        <v>15.93</v>
      </c>
      <c r="D14" s="58">
        <v>6</v>
      </c>
      <c r="E14" s="82">
        <v>257</v>
      </c>
      <c r="F14" s="12" t="str">
        <f>+VLOOKUP(E14,Participants!$A$1:$F$678,2,FALSE)</f>
        <v>Liam Blatt</v>
      </c>
      <c r="G14" s="12" t="str">
        <f>+VLOOKUP(E14,Participants!$A$1:$F$678,4,FALSE)</f>
        <v>AGS</v>
      </c>
      <c r="H14" s="12" t="str">
        <f>+VLOOKUP(E14,Participants!$A$1:$F$678,5,FALSE)</f>
        <v>Male</v>
      </c>
      <c r="I14" s="12">
        <f>+VLOOKUP(E14,Participants!$A$1:$F$678,3,FALSE)</f>
        <v>6</v>
      </c>
      <c r="J14" s="12" t="str">
        <f>+VLOOKUP(E14,Participants!$A$1:$G$678,7,FALSE)</f>
        <v>JV Boys</v>
      </c>
      <c r="K14" s="12">
        <f t="shared" si="0"/>
        <v>13</v>
      </c>
      <c r="L14" s="12"/>
    </row>
    <row r="15" spans="1:12" ht="14.25" customHeight="1" x14ac:dyDescent="0.3">
      <c r="A15" s="150" t="s">
        <v>507</v>
      </c>
      <c r="B15" s="58">
        <v>12</v>
      </c>
      <c r="C15" s="58">
        <v>16</v>
      </c>
      <c r="D15" s="58">
        <v>2</v>
      </c>
      <c r="E15" s="82">
        <v>255</v>
      </c>
      <c r="F15" s="12" t="str">
        <f>+VLOOKUP(E15,Participants!$A$1:$F$678,2,FALSE)</f>
        <v>Xavier Hess</v>
      </c>
      <c r="G15" s="12" t="str">
        <f>+VLOOKUP(E15,Participants!$A$1:$F$678,4,FALSE)</f>
        <v>AGS</v>
      </c>
      <c r="H15" s="12" t="str">
        <f>+VLOOKUP(E15,Participants!$A$1:$F$678,5,FALSE)</f>
        <v>Male</v>
      </c>
      <c r="I15" s="12">
        <f>+VLOOKUP(E15,Participants!$A$1:$F$678,3,FALSE)</f>
        <v>6</v>
      </c>
      <c r="J15" s="12" t="str">
        <f>+VLOOKUP(E15,Participants!$A$1:$G$678,7,FALSE)</f>
        <v>JV Boys</v>
      </c>
      <c r="K15" s="12">
        <f t="shared" si="0"/>
        <v>14</v>
      </c>
      <c r="L15" s="12"/>
    </row>
    <row r="16" spans="1:12" ht="14.25" customHeight="1" x14ac:dyDescent="0.3">
      <c r="A16" s="150" t="s">
        <v>507</v>
      </c>
      <c r="B16" s="58">
        <v>13</v>
      </c>
      <c r="C16" s="58">
        <v>16.43</v>
      </c>
      <c r="D16" s="58">
        <v>3</v>
      </c>
      <c r="E16" s="82">
        <v>258</v>
      </c>
      <c r="F16" s="12" t="str">
        <f>+VLOOKUP(E16,Participants!$A$1:$F$678,2,FALSE)</f>
        <v>Joseph Davoli</v>
      </c>
      <c r="G16" s="12" t="str">
        <f>+VLOOKUP(E16,Participants!$A$1:$F$678,4,FALSE)</f>
        <v>AGS</v>
      </c>
      <c r="H16" s="12" t="str">
        <f>+VLOOKUP(E16,Participants!$A$1:$F$678,5,FALSE)</f>
        <v>Male</v>
      </c>
      <c r="I16" s="12">
        <f>+VLOOKUP(E16,Participants!$A$1:$F$678,3,FALSE)</f>
        <v>6</v>
      </c>
      <c r="J16" s="12" t="str">
        <f>+VLOOKUP(E16,Participants!$A$1:$G$678,7,FALSE)</f>
        <v>JV Boys</v>
      </c>
      <c r="K16" s="12">
        <f t="shared" si="0"/>
        <v>15</v>
      </c>
      <c r="L16" s="12"/>
    </row>
    <row r="17" spans="1:12" ht="14.25" customHeight="1" x14ac:dyDescent="0.3">
      <c r="A17" s="150" t="s">
        <v>507</v>
      </c>
      <c r="B17" s="58">
        <v>10</v>
      </c>
      <c r="C17" s="58">
        <v>16.5</v>
      </c>
      <c r="D17" s="58">
        <v>3</v>
      </c>
      <c r="E17" s="82">
        <v>1229</v>
      </c>
      <c r="F17" s="12" t="str">
        <f>+VLOOKUP(E17,Participants!$A$1:$F$678,2,FALSE)</f>
        <v>Kalel Daniel</v>
      </c>
      <c r="G17" s="12" t="str">
        <f>+VLOOKUP(E17,Participants!$A$1:$F$678,4,FALSE)</f>
        <v>OLF</v>
      </c>
      <c r="H17" s="12" t="str">
        <f>+VLOOKUP(E17,Participants!$A$1:$F$678,5,FALSE)</f>
        <v>Male</v>
      </c>
      <c r="I17" s="12">
        <f>+VLOOKUP(E17,Participants!$A$1:$F$678,3,FALSE)</f>
        <v>6</v>
      </c>
      <c r="J17" s="12" t="str">
        <f>+VLOOKUP(E17,Participants!$A$1:$G$678,7,FALSE)</f>
        <v>JV Boys</v>
      </c>
      <c r="K17" s="12">
        <f t="shared" si="0"/>
        <v>16</v>
      </c>
      <c r="L17" s="12"/>
    </row>
    <row r="18" spans="1:12" ht="14.25" customHeight="1" x14ac:dyDescent="0.3">
      <c r="A18" s="150" t="s">
        <v>507</v>
      </c>
      <c r="B18" s="58">
        <v>13</v>
      </c>
      <c r="C18" s="58">
        <v>16.559999999999999</v>
      </c>
      <c r="D18" s="58">
        <v>5</v>
      </c>
      <c r="E18" s="82">
        <v>261</v>
      </c>
      <c r="F18" s="12" t="str">
        <f>+VLOOKUP(E18,Participants!$A$1:$F$678,2,FALSE)</f>
        <v>Lucas Wertelet</v>
      </c>
      <c r="G18" s="12" t="str">
        <f>+VLOOKUP(E18,Participants!$A$1:$F$678,4,FALSE)</f>
        <v>AGS</v>
      </c>
      <c r="H18" s="12" t="str">
        <f>+VLOOKUP(E18,Participants!$A$1:$F$678,5,FALSE)</f>
        <v>Male</v>
      </c>
      <c r="I18" s="12">
        <f>+VLOOKUP(E18,Participants!$A$1:$F$678,3,FALSE)</f>
        <v>6</v>
      </c>
      <c r="J18" s="12" t="str">
        <f>+VLOOKUP(E18,Participants!$A$1:$G$678,7,FALSE)</f>
        <v>JV Boys</v>
      </c>
      <c r="K18" s="12">
        <f t="shared" si="0"/>
        <v>17</v>
      </c>
      <c r="L18" s="12"/>
    </row>
    <row r="19" spans="1:12" ht="14.25" customHeight="1" x14ac:dyDescent="0.3">
      <c r="A19" s="150" t="s">
        <v>507</v>
      </c>
      <c r="B19" s="58">
        <v>8</v>
      </c>
      <c r="C19" s="58">
        <v>16.62</v>
      </c>
      <c r="D19" s="58">
        <v>7</v>
      </c>
      <c r="E19" s="82">
        <v>976</v>
      </c>
      <c r="F19" s="12" t="str">
        <f>+VLOOKUP(E19,Participants!$A$1:$F$678,2,FALSE)</f>
        <v>Dominic Gauntner</v>
      </c>
      <c r="G19" s="12" t="str">
        <f>+VLOOKUP(E19,Participants!$A$1:$F$678,4,FALSE)</f>
        <v>SJS</v>
      </c>
      <c r="H19" s="12" t="str">
        <f>+VLOOKUP(E19,Participants!$A$1:$F$678,5,FALSE)</f>
        <v>Male</v>
      </c>
      <c r="I19" s="12">
        <f>+VLOOKUP(E19,Participants!$A$1:$F$678,3,FALSE)</f>
        <v>5</v>
      </c>
      <c r="J19" s="12" t="str">
        <f>+VLOOKUP(E19,Participants!$A$1:$G$678,7,FALSE)</f>
        <v>JV Boys</v>
      </c>
      <c r="K19" s="12">
        <f t="shared" si="0"/>
        <v>18</v>
      </c>
      <c r="L19" s="12"/>
    </row>
    <row r="20" spans="1:12" ht="14.25" customHeight="1" x14ac:dyDescent="0.3">
      <c r="A20" s="150" t="s">
        <v>507</v>
      </c>
      <c r="B20" s="58">
        <v>8</v>
      </c>
      <c r="C20" s="58">
        <v>16.68</v>
      </c>
      <c r="D20" s="58">
        <v>1</v>
      </c>
      <c r="E20" s="82">
        <v>875</v>
      </c>
      <c r="F20" s="12" t="str">
        <f>+VLOOKUP(E20,Participants!$A$1:$F$678,2,FALSE)</f>
        <v>Matthew Martino</v>
      </c>
      <c r="G20" s="12" t="str">
        <f>+VLOOKUP(E20,Participants!$A$1:$F$678,4,FALSE)</f>
        <v>AAG</v>
      </c>
      <c r="H20" s="12" t="str">
        <f>+VLOOKUP(E20,Participants!$A$1:$F$678,5,FALSE)</f>
        <v>Male</v>
      </c>
      <c r="I20" s="12">
        <f>+VLOOKUP(E20,Participants!$A$1:$F$678,3,FALSE)</f>
        <v>6</v>
      </c>
      <c r="J20" s="12" t="str">
        <f>+VLOOKUP(E20,Participants!$A$1:$G$678,7,FALSE)</f>
        <v>JV Boys</v>
      </c>
      <c r="K20" s="12">
        <f t="shared" si="0"/>
        <v>19</v>
      </c>
      <c r="L20" s="12"/>
    </row>
    <row r="21" spans="1:12" ht="14.25" customHeight="1" x14ac:dyDescent="0.3">
      <c r="A21" s="150" t="s">
        <v>507</v>
      </c>
      <c r="B21" s="58">
        <v>8</v>
      </c>
      <c r="C21" s="58">
        <v>16.739999999999998</v>
      </c>
      <c r="D21" s="58">
        <v>4</v>
      </c>
      <c r="E21" s="82">
        <v>167</v>
      </c>
      <c r="F21" s="12" t="str">
        <f>+VLOOKUP(E21,Participants!$A$1:$F$678,2,FALSE)</f>
        <v>Raymond Kelly</v>
      </c>
      <c r="G21" s="12" t="str">
        <f>+VLOOKUP(E21,Participants!$A$1:$F$678,4,FALSE)</f>
        <v>NCA</v>
      </c>
      <c r="H21" s="12" t="str">
        <f>+VLOOKUP(E21,Participants!$A$1:$F$678,5,FALSE)</f>
        <v>Male</v>
      </c>
      <c r="I21" s="12">
        <f>+VLOOKUP(E21,Participants!$A$1:$F$678,3,FALSE)</f>
        <v>6</v>
      </c>
      <c r="J21" s="12" t="str">
        <f>+VLOOKUP(E21,Participants!$A$1:$G$678,7,FALSE)</f>
        <v>JV Boys</v>
      </c>
      <c r="K21" s="12">
        <f t="shared" si="0"/>
        <v>20</v>
      </c>
      <c r="L21" s="12"/>
    </row>
    <row r="22" spans="1:12" ht="14.25" customHeight="1" x14ac:dyDescent="0.3">
      <c r="A22" s="150" t="s">
        <v>507</v>
      </c>
      <c r="B22" s="58">
        <v>9</v>
      </c>
      <c r="C22" s="58">
        <v>16.78</v>
      </c>
      <c r="D22" s="58">
        <v>6</v>
      </c>
      <c r="E22" s="82">
        <v>90</v>
      </c>
      <c r="F22" s="12" t="str">
        <f>+VLOOKUP(E22,Participants!$A$1:$F$678,2,FALSE)</f>
        <v>Isaiah Loboda</v>
      </c>
      <c r="G22" s="12" t="str">
        <f>+VLOOKUP(E22,Participants!$A$1:$F$678,4,FALSE)</f>
        <v>AMA</v>
      </c>
      <c r="H22" s="12" t="str">
        <f>+VLOOKUP(E22,Participants!$A$1:$F$678,5,FALSE)</f>
        <v>Male</v>
      </c>
      <c r="I22" s="12">
        <f>+VLOOKUP(E22,Participants!$A$1:$F$678,3,FALSE)</f>
        <v>6</v>
      </c>
      <c r="J22" s="12" t="str">
        <f>+VLOOKUP(E22,Participants!$A$1:$G$678,7,FALSE)</f>
        <v>JV Boys</v>
      </c>
      <c r="K22" s="12">
        <f t="shared" si="0"/>
        <v>21</v>
      </c>
      <c r="L22" s="12"/>
    </row>
    <row r="23" spans="1:12" ht="14.25" customHeight="1" x14ac:dyDescent="0.3">
      <c r="A23" s="150" t="s">
        <v>507</v>
      </c>
      <c r="B23" s="58">
        <v>11</v>
      </c>
      <c r="C23" s="58">
        <v>16.78</v>
      </c>
      <c r="D23" s="58">
        <v>3</v>
      </c>
      <c r="E23" s="82">
        <v>1090</v>
      </c>
      <c r="F23" s="12" t="str">
        <f>+VLOOKUP(E23,Participants!$A$1:$F$678,2,FALSE)</f>
        <v>Christopher Braun</v>
      </c>
      <c r="G23" s="12" t="str">
        <f>+VLOOKUP(E23,Participants!$A$1:$F$678,4,FALSE)</f>
        <v>KIL</v>
      </c>
      <c r="H23" s="12" t="str">
        <f>+VLOOKUP(E23,Participants!$A$1:$F$678,5,FALSE)</f>
        <v>Male</v>
      </c>
      <c r="I23" s="12">
        <f>+VLOOKUP(E23,Participants!$A$1:$F$678,3,FALSE)</f>
        <v>5</v>
      </c>
      <c r="J23" s="12" t="str">
        <f>+VLOOKUP(E23,Participants!$A$1:$G$678,7,FALSE)</f>
        <v>JV Boys</v>
      </c>
      <c r="K23" s="12">
        <f t="shared" si="0"/>
        <v>22</v>
      </c>
      <c r="L23" s="12"/>
    </row>
    <row r="24" spans="1:12" ht="14.25" customHeight="1" x14ac:dyDescent="0.3">
      <c r="A24" s="150" t="s">
        <v>507</v>
      </c>
      <c r="B24" s="58">
        <v>11</v>
      </c>
      <c r="C24" s="58">
        <v>16.87</v>
      </c>
      <c r="D24" s="58">
        <v>7</v>
      </c>
      <c r="E24" s="82">
        <v>1097</v>
      </c>
      <c r="F24" s="12" t="str">
        <f>+VLOOKUP(E24,Participants!$A$1:$F$678,2,FALSE)</f>
        <v>Jaxson Niemeier</v>
      </c>
      <c r="G24" s="12" t="str">
        <f>+VLOOKUP(E24,Participants!$A$1:$F$678,4,FALSE)</f>
        <v>KIL</v>
      </c>
      <c r="H24" s="12" t="str">
        <f>+VLOOKUP(E24,Participants!$A$1:$F$678,5,FALSE)</f>
        <v>Male</v>
      </c>
      <c r="I24" s="12">
        <f>+VLOOKUP(E24,Participants!$A$1:$F$678,3,FALSE)</f>
        <v>5</v>
      </c>
      <c r="J24" s="12" t="str">
        <f>+VLOOKUP(E24,Participants!$A$1:$G$678,7,FALSE)</f>
        <v>JV Boys</v>
      </c>
      <c r="K24" s="12">
        <f t="shared" si="0"/>
        <v>23</v>
      </c>
      <c r="L24" s="12"/>
    </row>
    <row r="25" spans="1:12" ht="14.25" customHeight="1" x14ac:dyDescent="0.3">
      <c r="A25" s="150" t="s">
        <v>507</v>
      </c>
      <c r="B25" s="58">
        <v>9</v>
      </c>
      <c r="C25" s="58">
        <v>17.12</v>
      </c>
      <c r="D25" s="58">
        <v>1</v>
      </c>
      <c r="E25" s="82">
        <v>1301</v>
      </c>
      <c r="F25" s="12" t="str">
        <f>+VLOOKUP(E25,Participants!$A$1:$F$678,2,FALSE)</f>
        <v>Lincoln McAllister</v>
      </c>
      <c r="G25" s="12" t="str">
        <f>+VLOOKUP(E25,Participants!$A$1:$F$678,4,FALSE)</f>
        <v>CDT</v>
      </c>
      <c r="H25" s="12" t="str">
        <f>+VLOOKUP(E25,Participants!$A$1:$F$678,5,FALSE)</f>
        <v>Male</v>
      </c>
      <c r="I25" s="12">
        <f>+VLOOKUP(E25,Participants!$A$1:$F$678,3,FALSE)</f>
        <v>5</v>
      </c>
      <c r="J25" s="12" t="str">
        <f>+VLOOKUP(E25,Participants!$A$1:$G$678,7,FALSE)</f>
        <v>JV Boys</v>
      </c>
      <c r="K25" s="12">
        <f t="shared" si="0"/>
        <v>24</v>
      </c>
      <c r="L25" s="12"/>
    </row>
    <row r="26" spans="1:12" ht="14.25" customHeight="1" x14ac:dyDescent="0.3">
      <c r="A26" s="150" t="s">
        <v>507</v>
      </c>
      <c r="B26" s="58">
        <v>12</v>
      </c>
      <c r="C26" s="58">
        <v>17.21</v>
      </c>
      <c r="D26" s="58">
        <v>3</v>
      </c>
      <c r="E26" s="82">
        <v>617</v>
      </c>
      <c r="F26" s="12" t="str">
        <f>+VLOOKUP(E26,Participants!$A$1:$F$678,2,FALSE)</f>
        <v>Liam Straub</v>
      </c>
      <c r="G26" s="12" t="str">
        <f>+VLOOKUP(E26,Participants!$A$1:$F$678,4,FALSE)</f>
        <v>BFS</v>
      </c>
      <c r="H26" s="12" t="str">
        <f>+VLOOKUP(E26,Participants!$A$1:$F$678,5,FALSE)</f>
        <v>Male</v>
      </c>
      <c r="I26" s="12">
        <f>+VLOOKUP(E26,Participants!$A$1:$F$678,3,FALSE)</f>
        <v>5</v>
      </c>
      <c r="J26" s="12" t="str">
        <f>+VLOOKUP(E26,Participants!$A$1:$G$678,7,FALSE)</f>
        <v>JV BOYS</v>
      </c>
      <c r="K26" s="12">
        <f t="shared" si="0"/>
        <v>25</v>
      </c>
      <c r="L26" s="12"/>
    </row>
    <row r="27" spans="1:12" ht="14.25" customHeight="1" x14ac:dyDescent="0.3">
      <c r="A27" s="150" t="s">
        <v>507</v>
      </c>
      <c r="B27" s="58">
        <v>12</v>
      </c>
      <c r="C27" s="58">
        <v>17.34</v>
      </c>
      <c r="D27" s="58">
        <v>6</v>
      </c>
      <c r="E27" s="82">
        <v>1091</v>
      </c>
      <c r="F27" s="12" t="str">
        <f>+VLOOKUP(E27,Participants!$A$1:$F$678,2,FALSE)</f>
        <v>Josh Conklin</v>
      </c>
      <c r="G27" s="12" t="str">
        <f>+VLOOKUP(E27,Participants!$A$1:$F$678,4,FALSE)</f>
        <v>KIL</v>
      </c>
      <c r="H27" s="12" t="str">
        <f>+VLOOKUP(E27,Participants!$A$1:$F$678,5,FALSE)</f>
        <v>Male</v>
      </c>
      <c r="I27" s="12">
        <f>+VLOOKUP(E27,Participants!$A$1:$F$678,3,FALSE)</f>
        <v>5</v>
      </c>
      <c r="J27" s="12" t="str">
        <f>+VLOOKUP(E27,Participants!$A$1:$G$678,7,FALSE)</f>
        <v>JV Boys</v>
      </c>
      <c r="K27" s="12">
        <f t="shared" si="0"/>
        <v>26</v>
      </c>
      <c r="L27" s="12"/>
    </row>
    <row r="28" spans="1:12" ht="14.25" customHeight="1" x14ac:dyDescent="0.3">
      <c r="A28" s="150" t="s">
        <v>507</v>
      </c>
      <c r="B28" s="58">
        <v>10</v>
      </c>
      <c r="C28" s="58">
        <v>17.46</v>
      </c>
      <c r="D28" s="58">
        <v>6</v>
      </c>
      <c r="E28" s="82">
        <v>1094</v>
      </c>
      <c r="F28" s="12" t="str">
        <f>+VLOOKUP(E28,Participants!$A$1:$F$678,2,FALSE)</f>
        <v>Leonard Kurpeikis</v>
      </c>
      <c r="G28" s="12" t="str">
        <f>+VLOOKUP(E28,Participants!$A$1:$F$678,4,FALSE)</f>
        <v>KIL</v>
      </c>
      <c r="H28" s="12" t="str">
        <f>+VLOOKUP(E28,Participants!$A$1:$F$678,5,FALSE)</f>
        <v>Male</v>
      </c>
      <c r="I28" s="12">
        <f>+VLOOKUP(E28,Participants!$A$1:$F$678,3,FALSE)</f>
        <v>5</v>
      </c>
      <c r="J28" s="12" t="str">
        <f>+VLOOKUP(E28,Participants!$A$1:$G$678,7,FALSE)</f>
        <v>JV Boys</v>
      </c>
      <c r="K28" s="12">
        <f t="shared" si="0"/>
        <v>27</v>
      </c>
      <c r="L28" s="12"/>
    </row>
    <row r="29" spans="1:12" ht="14.25" customHeight="1" x14ac:dyDescent="0.3">
      <c r="A29" s="150" t="s">
        <v>507</v>
      </c>
      <c r="B29" s="58">
        <v>9</v>
      </c>
      <c r="C29" s="58">
        <v>17.84</v>
      </c>
      <c r="D29" s="58">
        <v>3</v>
      </c>
      <c r="E29" s="82">
        <v>1585</v>
      </c>
      <c r="F29" s="12" t="str">
        <f>+VLOOKUP(E29,Participants!$A$1:$F$678,2,FALSE)</f>
        <v>Raylan Senft</v>
      </c>
      <c r="G29" s="12" t="str">
        <f>+VLOOKUP(E29,Participants!$A$1:$F$678,4,FALSE)</f>
        <v>BCS</v>
      </c>
      <c r="H29" s="12" t="str">
        <f>+VLOOKUP(E29,Participants!$A$1:$F$678,5,FALSE)</f>
        <v>Male</v>
      </c>
      <c r="I29" s="12">
        <f>+VLOOKUP(E29,Participants!$A$1:$F$678,3,FALSE)</f>
        <v>5</v>
      </c>
      <c r="J29" s="12" t="str">
        <f>+VLOOKUP(E29,Participants!$A$1:$G$678,7,FALSE)</f>
        <v>JV Boys</v>
      </c>
      <c r="K29" s="12">
        <f t="shared" si="0"/>
        <v>28</v>
      </c>
      <c r="L29" s="12"/>
    </row>
    <row r="30" spans="1:12" ht="14.25" customHeight="1" x14ac:dyDescent="0.3">
      <c r="A30" s="150" t="s">
        <v>507</v>
      </c>
      <c r="B30" s="58">
        <v>11</v>
      </c>
      <c r="C30" s="58">
        <v>17.87</v>
      </c>
      <c r="D30" s="58">
        <v>8</v>
      </c>
      <c r="E30" s="82">
        <v>1577</v>
      </c>
      <c r="F30" s="12" t="str">
        <f>+VLOOKUP(E30,Participants!$A$1:$F$678,2,FALSE)</f>
        <v>Anthony Edwards</v>
      </c>
      <c r="G30" s="12" t="str">
        <f>+VLOOKUP(E30,Participants!$A$1:$F$678,4,FALSE)</f>
        <v>BCS</v>
      </c>
      <c r="H30" s="12" t="str">
        <f>+VLOOKUP(E30,Participants!$A$1:$F$678,5,FALSE)</f>
        <v>Male</v>
      </c>
      <c r="I30" s="12">
        <f>+VLOOKUP(E30,Participants!$A$1:$F$678,3,FALSE)</f>
        <v>5</v>
      </c>
      <c r="J30" s="12" t="str">
        <f>+VLOOKUP(E30,Participants!$A$1:$G$678,7,FALSE)</f>
        <v>JV Boys</v>
      </c>
      <c r="K30" s="12">
        <f t="shared" si="0"/>
        <v>29</v>
      </c>
      <c r="L30" s="12"/>
    </row>
    <row r="31" spans="1:12" ht="14.25" customHeight="1" x14ac:dyDescent="0.3">
      <c r="A31" s="150" t="s">
        <v>507</v>
      </c>
      <c r="B31" s="58">
        <v>12</v>
      </c>
      <c r="C31" s="58">
        <v>17.87</v>
      </c>
      <c r="D31" s="58">
        <v>8</v>
      </c>
      <c r="E31" s="82">
        <v>1231</v>
      </c>
      <c r="F31" s="12" t="str">
        <f>+VLOOKUP(E31,Participants!$A$1:$F$678,2,FALSE)</f>
        <v>Maximilian Fredericks</v>
      </c>
      <c r="G31" s="12" t="str">
        <f>+VLOOKUP(E31,Participants!$A$1:$F$678,4,FALSE)</f>
        <v>OLF</v>
      </c>
      <c r="H31" s="12" t="str">
        <f>+VLOOKUP(E31,Participants!$A$1:$F$678,5,FALSE)</f>
        <v>Male</v>
      </c>
      <c r="I31" s="12">
        <f>+VLOOKUP(E31,Participants!$A$1:$F$678,3,FALSE)</f>
        <v>6</v>
      </c>
      <c r="J31" s="12" t="str">
        <f>+VLOOKUP(E31,Participants!$A$1:$G$678,7,FALSE)</f>
        <v>JV Boys</v>
      </c>
      <c r="K31" s="12">
        <f t="shared" si="0"/>
        <v>30</v>
      </c>
      <c r="L31" s="12"/>
    </row>
    <row r="32" spans="1:12" ht="14.25" customHeight="1" x14ac:dyDescent="0.3">
      <c r="A32" s="150" t="s">
        <v>507</v>
      </c>
      <c r="B32" s="58">
        <v>12</v>
      </c>
      <c r="C32" s="58">
        <v>17.899999999999999</v>
      </c>
      <c r="D32" s="58">
        <v>1</v>
      </c>
      <c r="E32" s="82">
        <v>1101</v>
      </c>
      <c r="F32" s="12" t="str">
        <f>+VLOOKUP(E32,Participants!$A$1:$F$678,2,FALSE)</f>
        <v>Michael Scaltz</v>
      </c>
      <c r="G32" s="12" t="str">
        <f>+VLOOKUP(E32,Participants!$A$1:$F$678,4,FALSE)</f>
        <v>KIL</v>
      </c>
      <c r="H32" s="12" t="str">
        <f>+VLOOKUP(E32,Participants!$A$1:$F$678,5,FALSE)</f>
        <v>Male</v>
      </c>
      <c r="I32" s="12">
        <f>+VLOOKUP(E32,Participants!$A$1:$F$678,3,FALSE)</f>
        <v>5</v>
      </c>
      <c r="J32" s="12" t="str">
        <f>+VLOOKUP(E32,Participants!$A$1:$G$678,7,FALSE)</f>
        <v>JV Boys</v>
      </c>
      <c r="K32" s="12">
        <f t="shared" si="0"/>
        <v>31</v>
      </c>
      <c r="L32" s="12"/>
    </row>
    <row r="33" spans="1:12" ht="14.25" customHeight="1" x14ac:dyDescent="0.3">
      <c r="A33" s="150" t="s">
        <v>507</v>
      </c>
      <c r="B33" s="58">
        <v>12</v>
      </c>
      <c r="C33" s="58">
        <v>17.93</v>
      </c>
      <c r="D33" s="58">
        <v>4</v>
      </c>
      <c r="E33" s="82">
        <v>1098</v>
      </c>
      <c r="F33" s="12" t="str">
        <f>+VLOOKUP(E33,Participants!$A$1:$F$678,2,FALSE)</f>
        <v>Thad Pawlowicz</v>
      </c>
      <c r="G33" s="12" t="str">
        <f>+VLOOKUP(E33,Participants!$A$1:$F$678,4,FALSE)</f>
        <v>KIL</v>
      </c>
      <c r="H33" s="12" t="str">
        <f>+VLOOKUP(E33,Participants!$A$1:$F$678,5,FALSE)</f>
        <v>Male</v>
      </c>
      <c r="I33" s="12">
        <f>+VLOOKUP(E33,Participants!$A$1:$F$678,3,FALSE)</f>
        <v>5</v>
      </c>
      <c r="J33" s="12" t="str">
        <f>+VLOOKUP(E33,Participants!$A$1:$G$678,7,FALSE)</f>
        <v>JV Boys</v>
      </c>
      <c r="K33" s="12">
        <f t="shared" si="0"/>
        <v>32</v>
      </c>
      <c r="L33" s="12"/>
    </row>
    <row r="34" spans="1:12" ht="14.25" customHeight="1" x14ac:dyDescent="0.3">
      <c r="A34" s="150" t="s">
        <v>507</v>
      </c>
      <c r="B34" s="58">
        <v>11</v>
      </c>
      <c r="C34" s="58">
        <v>18.09</v>
      </c>
      <c r="D34" s="58">
        <v>4</v>
      </c>
      <c r="E34" s="82">
        <v>616</v>
      </c>
      <c r="F34" s="12" t="str">
        <f>+VLOOKUP(E34,Participants!$A$1:$F$678,2,FALSE)</f>
        <v>Theodore Schoedel</v>
      </c>
      <c r="G34" s="12" t="str">
        <f>+VLOOKUP(E34,Participants!$A$1:$F$678,4,FALSE)</f>
        <v>BFS</v>
      </c>
      <c r="H34" s="12" t="str">
        <f>+VLOOKUP(E34,Participants!$A$1:$F$678,5,FALSE)</f>
        <v>Male</v>
      </c>
      <c r="I34" s="12">
        <f>+VLOOKUP(E34,Participants!$A$1:$F$678,3,FALSE)</f>
        <v>5</v>
      </c>
      <c r="J34" s="12" t="str">
        <f>+VLOOKUP(E34,Participants!$A$1:$G$678,7,FALSE)</f>
        <v>JV BOYS</v>
      </c>
      <c r="K34" s="12">
        <f t="shared" si="0"/>
        <v>33</v>
      </c>
      <c r="L34" s="12"/>
    </row>
    <row r="35" spans="1:12" ht="14.25" customHeight="1" x14ac:dyDescent="0.3">
      <c r="A35" s="150" t="s">
        <v>507</v>
      </c>
      <c r="B35" s="58">
        <v>8</v>
      </c>
      <c r="C35" s="58">
        <v>18.11</v>
      </c>
      <c r="D35" s="58">
        <v>2</v>
      </c>
      <c r="E35" s="82">
        <v>1249</v>
      </c>
      <c r="F35" s="12" t="str">
        <f>+VLOOKUP(E35,Participants!$A$1:$F$678,2,FALSE)</f>
        <v>Luke Martin</v>
      </c>
      <c r="G35" s="12" t="str">
        <f>+VLOOKUP(E35,Participants!$A$1:$F$678,4,FALSE)</f>
        <v>SSPP</v>
      </c>
      <c r="H35" s="12" t="str">
        <f>+VLOOKUP(E35,Participants!$A$1:$F$678,5,FALSE)</f>
        <v>Male</v>
      </c>
      <c r="I35" s="12">
        <f>+VLOOKUP(E35,Participants!$A$1:$F$678,3,FALSE)</f>
        <v>6</v>
      </c>
      <c r="J35" s="12" t="str">
        <f>+VLOOKUP(E35,Participants!$A$1:$G$678,7,FALSE)</f>
        <v>JV Boys</v>
      </c>
      <c r="K35" s="12">
        <f t="shared" si="0"/>
        <v>34</v>
      </c>
      <c r="L35" s="12"/>
    </row>
    <row r="36" spans="1:12" ht="14.25" customHeight="1" x14ac:dyDescent="0.3">
      <c r="A36" s="150" t="s">
        <v>507</v>
      </c>
      <c r="B36" s="58">
        <v>12</v>
      </c>
      <c r="C36" s="58">
        <v>18.12</v>
      </c>
      <c r="D36" s="58">
        <v>7</v>
      </c>
      <c r="E36" s="82">
        <v>614</v>
      </c>
      <c r="F36" s="12" t="str">
        <f>+VLOOKUP(E36,Participants!$A$1:$F$678,2,FALSE)</f>
        <v>Leo Nasiadka</v>
      </c>
      <c r="G36" s="12" t="str">
        <f>+VLOOKUP(E36,Participants!$A$1:$F$678,4,FALSE)</f>
        <v>BFS</v>
      </c>
      <c r="H36" s="12" t="str">
        <f>+VLOOKUP(E36,Participants!$A$1:$F$678,5,FALSE)</f>
        <v>Male</v>
      </c>
      <c r="I36" s="12">
        <f>+VLOOKUP(E36,Participants!$A$1:$F$678,3,FALSE)</f>
        <v>5</v>
      </c>
      <c r="J36" s="12" t="str">
        <f>+VLOOKUP(E36,Participants!$A$1:$G$678,7,FALSE)</f>
        <v>JV BOYS</v>
      </c>
      <c r="K36" s="12">
        <f t="shared" si="0"/>
        <v>35</v>
      </c>
      <c r="L36" s="12"/>
    </row>
    <row r="37" spans="1:12" ht="14.25" customHeight="1" x14ac:dyDescent="0.3">
      <c r="A37" s="150" t="s">
        <v>507</v>
      </c>
      <c r="B37" s="58">
        <v>13</v>
      </c>
      <c r="C37" s="58">
        <v>18.46</v>
      </c>
      <c r="D37" s="58">
        <v>1</v>
      </c>
      <c r="E37" s="82">
        <v>612</v>
      </c>
      <c r="F37" s="12" t="str">
        <f>+VLOOKUP(E37,Participants!$A$1:$F$678,2,FALSE)</f>
        <v>Jackson Hawes</v>
      </c>
      <c r="G37" s="12" t="str">
        <f>+VLOOKUP(E37,Participants!$A$1:$F$678,4,FALSE)</f>
        <v>BFS</v>
      </c>
      <c r="H37" s="12" t="str">
        <f>+VLOOKUP(E37,Participants!$A$1:$F$678,5,FALSE)</f>
        <v>Male</v>
      </c>
      <c r="I37" s="12">
        <f>+VLOOKUP(E37,Participants!$A$1:$F$678,3,FALSE)</f>
        <v>5</v>
      </c>
      <c r="J37" s="12" t="str">
        <f>+VLOOKUP(E37,Participants!$A$1:$G$678,7,FALSE)</f>
        <v>JV BOYS</v>
      </c>
      <c r="K37" s="12">
        <f t="shared" si="0"/>
        <v>36</v>
      </c>
      <c r="L37" s="12"/>
    </row>
    <row r="38" spans="1:12" ht="14.25" customHeight="1" x14ac:dyDescent="0.3">
      <c r="A38" s="150" t="s">
        <v>507</v>
      </c>
      <c r="B38" s="58">
        <v>10</v>
      </c>
      <c r="C38" s="58">
        <v>18.5</v>
      </c>
      <c r="D38" s="58">
        <v>4</v>
      </c>
      <c r="E38" s="82">
        <v>975</v>
      </c>
      <c r="F38" s="12" t="str">
        <f>+VLOOKUP(E38,Participants!$A$1:$F$678,2,FALSE)</f>
        <v>Thomas Feczko</v>
      </c>
      <c r="G38" s="12" t="str">
        <f>+VLOOKUP(E38,Participants!$A$1:$F$678,4,FALSE)</f>
        <v>SJS</v>
      </c>
      <c r="H38" s="12" t="str">
        <f>+VLOOKUP(E38,Participants!$A$1:$F$678,5,FALSE)</f>
        <v>Male</v>
      </c>
      <c r="I38" s="12">
        <f>+VLOOKUP(E38,Participants!$A$1:$F$678,3,FALSE)</f>
        <v>5</v>
      </c>
      <c r="J38" s="12" t="str">
        <f>+VLOOKUP(E38,Participants!$A$1:$G$678,7,FALSE)</f>
        <v>JV Boys</v>
      </c>
      <c r="K38" s="12">
        <f t="shared" si="0"/>
        <v>37</v>
      </c>
      <c r="L38" s="12"/>
    </row>
    <row r="39" spans="1:12" ht="14.25" customHeight="1" x14ac:dyDescent="0.3">
      <c r="A39" s="150" t="s">
        <v>507</v>
      </c>
      <c r="B39" s="58">
        <v>11</v>
      </c>
      <c r="C39" s="58">
        <v>18.64</v>
      </c>
      <c r="D39" s="58">
        <v>5</v>
      </c>
      <c r="E39" s="82">
        <v>87</v>
      </c>
      <c r="F39" s="12" t="str">
        <f>+VLOOKUP(E39,Participants!$A$1:$F$678,2,FALSE)</f>
        <v>Dylan Conroy</v>
      </c>
      <c r="G39" s="12" t="str">
        <f>+VLOOKUP(E39,Participants!$A$1:$F$678,4,FALSE)</f>
        <v>AMA</v>
      </c>
      <c r="H39" s="12" t="str">
        <f>+VLOOKUP(E39,Participants!$A$1:$F$678,5,FALSE)</f>
        <v>Male</v>
      </c>
      <c r="I39" s="12">
        <f>+VLOOKUP(E39,Participants!$A$1:$F$678,3,FALSE)</f>
        <v>6</v>
      </c>
      <c r="J39" s="12" t="str">
        <f>+VLOOKUP(E39,Participants!$A$1:$G$678,7,FALSE)</f>
        <v>JV Boys</v>
      </c>
      <c r="K39" s="12">
        <f t="shared" si="0"/>
        <v>38</v>
      </c>
      <c r="L39" s="12"/>
    </row>
    <row r="40" spans="1:12" ht="14.25" customHeight="1" x14ac:dyDescent="0.3">
      <c r="A40" s="150" t="s">
        <v>507</v>
      </c>
      <c r="B40" s="58">
        <v>10</v>
      </c>
      <c r="C40" s="58">
        <v>18.87</v>
      </c>
      <c r="D40" s="58">
        <v>7</v>
      </c>
      <c r="E40" s="82">
        <v>1293</v>
      </c>
      <c r="F40" s="12" t="s">
        <v>250</v>
      </c>
      <c r="G40" s="12" t="s">
        <v>29</v>
      </c>
      <c r="H40" s="12" t="s">
        <v>46</v>
      </c>
      <c r="I40" s="12">
        <v>5</v>
      </c>
      <c r="J40" s="12" t="s">
        <v>47</v>
      </c>
      <c r="K40" s="12">
        <f t="shared" si="0"/>
        <v>39</v>
      </c>
      <c r="L40" s="12"/>
    </row>
    <row r="41" spans="1:12" ht="14.25" customHeight="1" x14ac:dyDescent="0.3">
      <c r="A41" s="150" t="s">
        <v>507</v>
      </c>
      <c r="B41" s="58">
        <v>11</v>
      </c>
      <c r="C41" s="58">
        <v>19.02</v>
      </c>
      <c r="D41" s="58">
        <v>2</v>
      </c>
      <c r="E41" s="82">
        <v>923</v>
      </c>
      <c r="F41" s="12" t="str">
        <f>+VLOOKUP(E41,Participants!$A$1:$F$678,2,FALSE)</f>
        <v>James Fettis</v>
      </c>
      <c r="G41" s="12" t="str">
        <f>+VLOOKUP(E41,Participants!$A$1:$F$678,4,FALSE)</f>
        <v>HFS</v>
      </c>
      <c r="H41" s="12" t="str">
        <f>+VLOOKUP(E41,Participants!$A$1:$F$678,5,FALSE)</f>
        <v>Male</v>
      </c>
      <c r="I41" s="12">
        <f>+VLOOKUP(E41,Participants!$A$1:$F$678,3,FALSE)</f>
        <v>6</v>
      </c>
      <c r="J41" s="12" t="str">
        <f>+VLOOKUP(E41,Participants!$A$1:$G$678,7,FALSE)</f>
        <v>JV Boys</v>
      </c>
      <c r="K41" s="12">
        <f t="shared" si="0"/>
        <v>40</v>
      </c>
      <c r="L41" s="12"/>
    </row>
    <row r="42" spans="1:12" ht="14.25" customHeight="1" x14ac:dyDescent="0.3">
      <c r="A42" s="150" t="s">
        <v>507</v>
      </c>
      <c r="B42" s="58">
        <v>10</v>
      </c>
      <c r="C42" s="58">
        <v>19.03</v>
      </c>
      <c r="D42" s="58">
        <v>5</v>
      </c>
      <c r="E42" s="82">
        <v>73</v>
      </c>
      <c r="F42" s="12" t="str">
        <f>+VLOOKUP(E42,Participants!$A$1:$F$678,2,FALSE)</f>
        <v>Maximus Gerber</v>
      </c>
      <c r="G42" s="12" t="str">
        <f>+VLOOKUP(E42,Participants!$A$1:$F$678,4,FALSE)</f>
        <v>AMA</v>
      </c>
      <c r="H42" s="12" t="str">
        <f>+VLOOKUP(E42,Participants!$A$1:$F$678,5,FALSE)</f>
        <v>Male</v>
      </c>
      <c r="I42" s="12">
        <f>+VLOOKUP(E42,Participants!$A$1:$F$678,3,FALSE)</f>
        <v>5</v>
      </c>
      <c r="J42" s="12" t="str">
        <f>+VLOOKUP(E42,Participants!$A$1:$G$678,7,FALSE)</f>
        <v>JV Boys</v>
      </c>
      <c r="K42" s="12">
        <f t="shared" si="0"/>
        <v>41</v>
      </c>
      <c r="L42" s="12"/>
    </row>
    <row r="43" spans="1:12" ht="14.25" customHeight="1" x14ac:dyDescent="0.3">
      <c r="A43" s="150" t="s">
        <v>507</v>
      </c>
      <c r="B43" s="58">
        <v>13</v>
      </c>
      <c r="C43" s="58">
        <v>19.21</v>
      </c>
      <c r="D43" s="58">
        <v>7</v>
      </c>
      <c r="E43" s="82">
        <v>72</v>
      </c>
      <c r="F43" s="12" t="str">
        <f>+VLOOKUP(E43,Participants!$A$1:$F$678,2,FALSE)</f>
        <v>Bubba O'Keefe</v>
      </c>
      <c r="G43" s="12" t="str">
        <f>+VLOOKUP(E43,Participants!$A$1:$F$678,4,FALSE)</f>
        <v>AMA</v>
      </c>
      <c r="H43" s="12" t="str">
        <f>+VLOOKUP(E43,Participants!$A$1:$F$678,5,FALSE)</f>
        <v>Male</v>
      </c>
      <c r="I43" s="12">
        <f>+VLOOKUP(E43,Participants!$A$1:$F$678,3,FALSE)</f>
        <v>5</v>
      </c>
      <c r="J43" s="12" t="str">
        <f>+VLOOKUP(E43,Participants!$A$1:$G$678,7,FALSE)</f>
        <v>JV Boys</v>
      </c>
      <c r="K43" s="12">
        <f t="shared" si="0"/>
        <v>42</v>
      </c>
      <c r="L43" s="12"/>
    </row>
    <row r="44" spans="1:12" ht="14.25" customHeight="1" x14ac:dyDescent="0.3">
      <c r="A44" s="150" t="s">
        <v>507</v>
      </c>
      <c r="B44" s="58">
        <v>10</v>
      </c>
      <c r="C44" s="58">
        <v>19.34</v>
      </c>
      <c r="D44" s="58">
        <v>1</v>
      </c>
      <c r="E44" s="82">
        <v>1248</v>
      </c>
      <c r="F44" s="12" t="str">
        <f>+VLOOKUP(E44,Participants!$A$1:$F$678,2,FALSE)</f>
        <v>Jake Liller</v>
      </c>
      <c r="G44" s="12" t="str">
        <f>+VLOOKUP(E44,Participants!$A$1:$F$678,4,FALSE)</f>
        <v>SSPP</v>
      </c>
      <c r="H44" s="12" t="str">
        <f>+VLOOKUP(E44,Participants!$A$1:$F$678,5,FALSE)</f>
        <v>Male</v>
      </c>
      <c r="I44" s="12">
        <f>+VLOOKUP(E44,Participants!$A$1:$F$678,3,FALSE)</f>
        <v>6</v>
      </c>
      <c r="J44" s="12" t="str">
        <f>+VLOOKUP(E44,Participants!$A$1:$G$678,7,FALSE)</f>
        <v>JV Boys</v>
      </c>
      <c r="K44" s="12">
        <f t="shared" si="0"/>
        <v>43</v>
      </c>
      <c r="L44" s="12"/>
    </row>
    <row r="45" spans="1:12" ht="14.25" customHeight="1" x14ac:dyDescent="0.3">
      <c r="A45" s="150" t="s">
        <v>507</v>
      </c>
      <c r="B45" s="58">
        <v>13</v>
      </c>
      <c r="C45" s="58">
        <v>19.61</v>
      </c>
      <c r="D45" s="58">
        <v>6</v>
      </c>
      <c r="E45" s="82">
        <v>1093</v>
      </c>
      <c r="F45" s="12" t="str">
        <f>+VLOOKUP(E45,Participants!$A$1:$F$678,2,FALSE)</f>
        <v>Blake DiLoreto</v>
      </c>
      <c r="G45" s="12" t="str">
        <f>+VLOOKUP(E45,Participants!$A$1:$F$678,4,FALSE)</f>
        <v>KIL</v>
      </c>
      <c r="H45" s="12" t="str">
        <f>+VLOOKUP(E45,Participants!$A$1:$F$678,5,FALSE)</f>
        <v>Male</v>
      </c>
      <c r="I45" s="12">
        <f>+VLOOKUP(E45,Participants!$A$1:$F$678,3,FALSE)</f>
        <v>5</v>
      </c>
      <c r="J45" s="12" t="str">
        <f>+VLOOKUP(E45,Participants!$A$1:$G$678,7,FALSE)</f>
        <v>JV Boys</v>
      </c>
      <c r="K45" s="12">
        <f t="shared" si="0"/>
        <v>44</v>
      </c>
      <c r="L45" s="12"/>
    </row>
    <row r="46" spans="1:12" ht="14.25" customHeight="1" x14ac:dyDescent="0.3">
      <c r="A46" s="150" t="s">
        <v>507</v>
      </c>
      <c r="B46" s="58">
        <v>13</v>
      </c>
      <c r="C46" s="58">
        <v>19.68</v>
      </c>
      <c r="D46" s="58">
        <v>2</v>
      </c>
      <c r="E46" s="82">
        <v>1092</v>
      </c>
      <c r="F46" s="12" t="str">
        <f>+VLOOKUP(E46,Participants!$A$1:$F$678,2,FALSE)</f>
        <v>Fionn Degnan</v>
      </c>
      <c r="G46" s="12" t="str">
        <f>+VLOOKUP(E46,Participants!$A$1:$F$678,4,FALSE)</f>
        <v>KIL</v>
      </c>
      <c r="H46" s="12" t="str">
        <f>+VLOOKUP(E46,Participants!$A$1:$F$678,5,FALSE)</f>
        <v>Male</v>
      </c>
      <c r="I46" s="12">
        <f>+VLOOKUP(E46,Participants!$A$1:$F$678,3,FALSE)</f>
        <v>5</v>
      </c>
      <c r="J46" s="12" t="str">
        <f>+VLOOKUP(E46,Participants!$A$1:$G$678,7,FALSE)</f>
        <v>JV Boys</v>
      </c>
      <c r="K46" s="12">
        <f t="shared" si="0"/>
        <v>45</v>
      </c>
      <c r="L46" s="12"/>
    </row>
    <row r="47" spans="1:12" ht="14.25" customHeight="1" x14ac:dyDescent="0.3">
      <c r="A47" s="150" t="s">
        <v>507</v>
      </c>
      <c r="B47" s="58">
        <v>13</v>
      </c>
      <c r="C47" s="58">
        <v>19.739999999999998</v>
      </c>
      <c r="D47" s="58">
        <v>4</v>
      </c>
      <c r="E47" s="82">
        <v>1100</v>
      </c>
      <c r="F47" s="12" t="str">
        <f>+VLOOKUP(E47,Participants!$A$1:$F$678,2,FALSE)</f>
        <v>Jesse Ronnenberg</v>
      </c>
      <c r="G47" s="12" t="str">
        <f>+VLOOKUP(E47,Participants!$A$1:$F$678,4,FALSE)</f>
        <v>KIL</v>
      </c>
      <c r="H47" s="12" t="str">
        <f>+VLOOKUP(E47,Participants!$A$1:$F$678,5,FALSE)</f>
        <v>Male</v>
      </c>
      <c r="I47" s="12">
        <f>+VLOOKUP(E47,Participants!$A$1:$F$678,3,FALSE)</f>
        <v>5</v>
      </c>
      <c r="J47" s="12" t="str">
        <f>+VLOOKUP(E47,Participants!$A$1:$G$678,7,FALSE)</f>
        <v>JV Boys</v>
      </c>
      <c r="K47" s="12">
        <f t="shared" si="0"/>
        <v>46</v>
      </c>
      <c r="L47" s="12"/>
    </row>
    <row r="48" spans="1:12" ht="14.25" customHeight="1" x14ac:dyDescent="0.3">
      <c r="A48" s="150" t="s">
        <v>507</v>
      </c>
      <c r="B48" s="58">
        <v>12</v>
      </c>
      <c r="C48" s="58">
        <v>20.81</v>
      </c>
      <c r="D48" s="58">
        <v>5</v>
      </c>
      <c r="E48" s="82">
        <v>1165</v>
      </c>
      <c r="F48" s="12" t="str">
        <f>+VLOOKUP(E48,Participants!$A$1:$F$678,2,FALSE)</f>
        <v>Jude Pazuchanics</v>
      </c>
      <c r="G48" s="12" t="str">
        <f>+VLOOKUP(E48,Participants!$A$1:$F$678,4,FALSE)</f>
        <v>DMA</v>
      </c>
      <c r="H48" s="12" t="str">
        <f>+VLOOKUP(E48,Participants!$A$1:$F$678,5,FALSE)</f>
        <v>Male</v>
      </c>
      <c r="I48" s="12">
        <f>+VLOOKUP(E48,Participants!$A$1:$F$678,3,FALSE)</f>
        <v>5</v>
      </c>
      <c r="J48" s="12" t="str">
        <f>+VLOOKUP(E48,Participants!$A$1:$G$678,7,FALSE)</f>
        <v>JV Boys</v>
      </c>
      <c r="K48" s="12">
        <f t="shared" si="0"/>
        <v>47</v>
      </c>
      <c r="L48" s="12"/>
    </row>
    <row r="49" spans="1:12" ht="14.25" customHeight="1" x14ac:dyDescent="0.3">
      <c r="A49" s="150"/>
      <c r="B49" s="58"/>
      <c r="C49" s="58"/>
      <c r="D49" s="58"/>
      <c r="E49" s="82"/>
      <c r="F49" s="12"/>
      <c r="G49" s="12"/>
      <c r="H49" s="12"/>
      <c r="I49" s="12"/>
      <c r="J49" s="12"/>
      <c r="K49" s="12"/>
      <c r="L49" s="12"/>
    </row>
    <row r="50" spans="1:12" ht="15" customHeight="1" x14ac:dyDescent="0.3">
      <c r="A50" s="150" t="s">
        <v>507</v>
      </c>
      <c r="B50" s="58">
        <v>1</v>
      </c>
      <c r="C50" s="58">
        <v>13.19</v>
      </c>
      <c r="D50" s="58">
        <v>6</v>
      </c>
      <c r="E50" s="82">
        <v>218</v>
      </c>
      <c r="F50" s="12" t="str">
        <f>+VLOOKUP(E50,Participants!$A$1:$F$678,2,FALSE)</f>
        <v>Mara Brell</v>
      </c>
      <c r="G50" s="12" t="str">
        <f>+VLOOKUP(E50,Participants!$A$1:$F$678,4,FALSE)</f>
        <v>MQA</v>
      </c>
      <c r="H50" s="12" t="str">
        <f>+VLOOKUP(E50,Participants!$A$1:$F$678,5,FALSE)</f>
        <v>Female</v>
      </c>
      <c r="I50" s="12">
        <f>+VLOOKUP(E50,Participants!$A$1:$F$678,3,FALSE)</f>
        <v>5</v>
      </c>
      <c r="J50" s="12" t="str">
        <f>+VLOOKUP(E50,Participants!$A$1:$G$678,7,FALSE)</f>
        <v>JV Girls</v>
      </c>
      <c r="K50" s="12">
        <v>1</v>
      </c>
      <c r="L50" s="12">
        <v>10</v>
      </c>
    </row>
    <row r="51" spans="1:12" ht="14.25" customHeight="1" x14ac:dyDescent="0.3">
      <c r="A51" s="150" t="s">
        <v>507</v>
      </c>
      <c r="B51" s="58">
        <v>1</v>
      </c>
      <c r="C51" s="58">
        <v>13.63</v>
      </c>
      <c r="D51" s="58">
        <v>7</v>
      </c>
      <c r="E51" s="82">
        <v>606</v>
      </c>
      <c r="F51" s="12" t="str">
        <f>+VLOOKUP(E51,Participants!$A$1:$F$678,2,FALSE)</f>
        <v>Kaitlyn Lindenfelser</v>
      </c>
      <c r="G51" s="12" t="str">
        <f>+VLOOKUP(E51,Participants!$A$1:$F$678,4,FALSE)</f>
        <v>BFS</v>
      </c>
      <c r="H51" s="12" t="str">
        <f>+VLOOKUP(E51,Participants!$A$1:$F$678,5,FALSE)</f>
        <v>Female</v>
      </c>
      <c r="I51" s="12">
        <f>+VLOOKUP(E51,Participants!$A$1:$F$678,3,FALSE)</f>
        <v>6</v>
      </c>
      <c r="J51" s="12" t="str">
        <f>+VLOOKUP(E51,Participants!$A$1:$G$678,7,FALSE)</f>
        <v>JV GIRLS</v>
      </c>
      <c r="K51" s="12">
        <f>K50+1</f>
        <v>2</v>
      </c>
      <c r="L51" s="12">
        <v>8</v>
      </c>
    </row>
    <row r="52" spans="1:12" ht="14.25" customHeight="1" x14ac:dyDescent="0.3">
      <c r="A52" s="150" t="s">
        <v>507</v>
      </c>
      <c r="B52" s="58">
        <v>1</v>
      </c>
      <c r="C52" s="58">
        <v>14.41</v>
      </c>
      <c r="D52" s="58">
        <v>1</v>
      </c>
      <c r="E52" s="82">
        <v>69</v>
      </c>
      <c r="F52" s="12" t="str">
        <f>+VLOOKUP(E52,Participants!$A$1:$F$678,2,FALSE)</f>
        <v>Marie Gasperini</v>
      </c>
      <c r="G52" s="12" t="str">
        <f>+VLOOKUP(E52,Participants!$A$1:$F$678,4,FALSE)</f>
        <v>AMA</v>
      </c>
      <c r="H52" s="12" t="str">
        <f>+VLOOKUP(E52,Participants!$A$1:$F$678,5,FALSE)</f>
        <v>Female</v>
      </c>
      <c r="I52" s="12">
        <f>+VLOOKUP(E52,Participants!$A$1:$F$678,3,FALSE)</f>
        <v>5</v>
      </c>
      <c r="J52" s="12" t="str">
        <f>+VLOOKUP(E52,Participants!$A$1:$G$678,7,FALSE)</f>
        <v>JV Girls</v>
      </c>
      <c r="K52" s="12">
        <f t="shared" ref="K52:K103" si="1">K51+1</f>
        <v>3</v>
      </c>
      <c r="L52" s="12">
        <v>6</v>
      </c>
    </row>
    <row r="53" spans="1:12" ht="14.25" customHeight="1" x14ac:dyDescent="0.3">
      <c r="A53" s="150" t="s">
        <v>507</v>
      </c>
      <c r="B53" s="58">
        <v>1</v>
      </c>
      <c r="C53" s="58">
        <v>14.42</v>
      </c>
      <c r="D53" s="58">
        <v>2</v>
      </c>
      <c r="E53" s="82">
        <v>265</v>
      </c>
      <c r="F53" s="12" t="str">
        <f>+VLOOKUP(E53,Participants!$A$1:$F$678,2,FALSE)</f>
        <v>Alexa Laepple</v>
      </c>
      <c r="G53" s="12" t="str">
        <f>+VLOOKUP(E53,Participants!$A$1:$F$678,4,FALSE)</f>
        <v>AGS</v>
      </c>
      <c r="H53" s="12" t="str">
        <f>+VLOOKUP(E53,Participants!$A$1:$F$678,5,FALSE)</f>
        <v>Female</v>
      </c>
      <c r="I53" s="12">
        <f>+VLOOKUP(E53,Participants!$A$1:$F$678,3,FALSE)</f>
        <v>6</v>
      </c>
      <c r="J53" s="12" t="str">
        <f>+VLOOKUP(E53,Participants!$A$1:$G$678,7,FALSE)</f>
        <v>JV Girls</v>
      </c>
      <c r="K53" s="12">
        <f t="shared" si="1"/>
        <v>4</v>
      </c>
      <c r="L53" s="12">
        <v>5</v>
      </c>
    </row>
    <row r="54" spans="1:12" ht="14.25" customHeight="1" x14ac:dyDescent="0.3">
      <c r="A54" s="150" t="s">
        <v>507</v>
      </c>
      <c r="B54" s="58">
        <v>1</v>
      </c>
      <c r="C54" s="58">
        <v>14.57</v>
      </c>
      <c r="D54" s="58">
        <v>5</v>
      </c>
      <c r="E54" s="82">
        <v>1179</v>
      </c>
      <c r="F54" s="12" t="str">
        <f>+VLOOKUP(E54,Participants!$A$1:$F$678,2,FALSE)</f>
        <v>Chidera Gilliam</v>
      </c>
      <c r="G54" s="12" t="str">
        <f>+VLOOKUP(E54,Participants!$A$1:$F$678,4,FALSE)</f>
        <v>DMA</v>
      </c>
      <c r="H54" s="12" t="str">
        <f>+VLOOKUP(E54,Participants!$A$1:$F$678,5,FALSE)</f>
        <v>Female</v>
      </c>
      <c r="I54" s="12">
        <f>+VLOOKUP(E54,Participants!$A$1:$F$678,3,FALSE)</f>
        <v>6</v>
      </c>
      <c r="J54" s="12" t="str">
        <f>+VLOOKUP(E54,Participants!$A$1:$G$678,7,FALSE)</f>
        <v>JV Girls</v>
      </c>
      <c r="K54" s="12">
        <f t="shared" si="1"/>
        <v>5</v>
      </c>
      <c r="L54" s="12">
        <v>4</v>
      </c>
    </row>
    <row r="55" spans="1:12" ht="14.25" customHeight="1" x14ac:dyDescent="0.3">
      <c r="A55" s="150" t="s">
        <v>507</v>
      </c>
      <c r="B55" s="58">
        <v>1</v>
      </c>
      <c r="C55" s="58">
        <v>14.59</v>
      </c>
      <c r="D55" s="58">
        <v>3</v>
      </c>
      <c r="E55" s="82">
        <v>1304</v>
      </c>
      <c r="F55" s="12" t="str">
        <f>+VLOOKUP(E55,Participants!$A$1:$F$678,2,FALSE)</f>
        <v>Ellen Adams</v>
      </c>
      <c r="G55" s="12" t="str">
        <f>+VLOOKUP(E55,Participants!$A$1:$F$678,4,FALSE)</f>
        <v>CDT</v>
      </c>
      <c r="H55" s="12" t="str">
        <f>+VLOOKUP(E55,Participants!$A$1:$F$678,5,FALSE)</f>
        <v>Female</v>
      </c>
      <c r="I55" s="12">
        <f>+VLOOKUP(E55,Participants!$A$1:$F$678,3,FALSE)</f>
        <v>6</v>
      </c>
      <c r="J55" s="12" t="str">
        <f>+VLOOKUP(E55,Participants!$A$1:$G$678,7,FALSE)</f>
        <v>JV Girls</v>
      </c>
      <c r="K55" s="12">
        <f t="shared" si="1"/>
        <v>6</v>
      </c>
      <c r="L55" s="12">
        <v>3</v>
      </c>
    </row>
    <row r="56" spans="1:12" ht="14.25" customHeight="1" x14ac:dyDescent="0.3">
      <c r="A56" s="150" t="s">
        <v>507</v>
      </c>
      <c r="B56" s="58">
        <v>2</v>
      </c>
      <c r="C56" s="58">
        <v>15.08</v>
      </c>
      <c r="D56" s="58">
        <v>2</v>
      </c>
      <c r="E56" s="82">
        <v>267</v>
      </c>
      <c r="F56" s="12" t="str">
        <f>+VLOOKUP(E56,Participants!$A$1:$F$678,2,FALSE)</f>
        <v>Emily Williams</v>
      </c>
      <c r="G56" s="12" t="str">
        <f>+VLOOKUP(E56,Participants!$A$1:$F$678,4,FALSE)</f>
        <v>AGS</v>
      </c>
      <c r="H56" s="12" t="str">
        <f>+VLOOKUP(E56,Participants!$A$1:$F$678,5,FALSE)</f>
        <v>Female</v>
      </c>
      <c r="I56" s="12">
        <f>+VLOOKUP(E56,Participants!$A$1:$F$678,3,FALSE)</f>
        <v>6</v>
      </c>
      <c r="J56" s="12" t="str">
        <f>+VLOOKUP(E56,Participants!$A$1:$G$678,7,FALSE)</f>
        <v>JV Girls</v>
      </c>
      <c r="K56" s="12">
        <f t="shared" si="1"/>
        <v>7</v>
      </c>
      <c r="L56" s="12">
        <v>2</v>
      </c>
    </row>
    <row r="57" spans="1:12" ht="14.25" customHeight="1" x14ac:dyDescent="0.3">
      <c r="A57" s="150" t="s">
        <v>507</v>
      </c>
      <c r="B57" s="58">
        <v>2</v>
      </c>
      <c r="C57" s="58">
        <v>15.37</v>
      </c>
      <c r="D57" s="58">
        <v>6</v>
      </c>
      <c r="E57" s="82">
        <v>80</v>
      </c>
      <c r="F57" s="12" t="str">
        <f>+VLOOKUP(E57,Participants!$A$1:$F$678,2,FALSE)</f>
        <v>Scarlett Sibbet</v>
      </c>
      <c r="G57" s="12" t="str">
        <f>+VLOOKUP(E57,Participants!$A$1:$F$678,4,FALSE)</f>
        <v>AMA</v>
      </c>
      <c r="H57" s="12" t="str">
        <f>+VLOOKUP(E57,Participants!$A$1:$F$678,5,FALSE)</f>
        <v>Female</v>
      </c>
      <c r="I57" s="12">
        <f>+VLOOKUP(E57,Participants!$A$1:$F$678,3,FALSE)</f>
        <v>6</v>
      </c>
      <c r="J57" s="12" t="str">
        <f>+VLOOKUP(E57,Participants!$A$1:$G$678,7,FALSE)</f>
        <v>JV Girls</v>
      </c>
      <c r="K57" s="12">
        <f t="shared" si="1"/>
        <v>8</v>
      </c>
      <c r="L57" s="12">
        <v>1</v>
      </c>
    </row>
    <row r="58" spans="1:12" ht="14.25" customHeight="1" x14ac:dyDescent="0.3">
      <c r="A58" s="150" t="s">
        <v>507</v>
      </c>
      <c r="B58" s="58">
        <v>5</v>
      </c>
      <c r="C58" s="58">
        <v>15.37</v>
      </c>
      <c r="D58" s="58">
        <v>1</v>
      </c>
      <c r="E58" s="82">
        <v>1076</v>
      </c>
      <c r="F58" s="12" t="str">
        <f>+VLOOKUP(E58,Participants!$A$1:$F$678,2,FALSE)</f>
        <v>Sophia Colangelo</v>
      </c>
      <c r="G58" s="12" t="str">
        <f>+VLOOKUP(E58,Participants!$A$1:$F$678,4,FALSE)</f>
        <v>KIL</v>
      </c>
      <c r="H58" s="12" t="str">
        <f>+VLOOKUP(E58,Participants!$A$1:$F$678,5,FALSE)</f>
        <v>Female</v>
      </c>
      <c r="I58" s="12">
        <f>+VLOOKUP(E58,Participants!$A$1:$F$678,3,FALSE)</f>
        <v>6</v>
      </c>
      <c r="J58" s="12" t="str">
        <f>+VLOOKUP(E58,Participants!$A$1:$G$678,7,FALSE)</f>
        <v>JV Girls</v>
      </c>
      <c r="K58" s="12">
        <f t="shared" si="1"/>
        <v>9</v>
      </c>
      <c r="L58" s="12"/>
    </row>
    <row r="59" spans="1:12" ht="14.25" customHeight="1" x14ac:dyDescent="0.3">
      <c r="A59" s="150" t="s">
        <v>507</v>
      </c>
      <c r="B59" s="58">
        <v>1</v>
      </c>
      <c r="C59" s="58">
        <v>15.41</v>
      </c>
      <c r="D59" s="58">
        <v>4</v>
      </c>
      <c r="E59" s="82">
        <v>1088</v>
      </c>
      <c r="F59" s="12" t="str">
        <f>+VLOOKUP(E59,Participants!$A$1:$F$678,2,FALSE)</f>
        <v>Stella Suisham</v>
      </c>
      <c r="G59" s="12" t="str">
        <f>+VLOOKUP(E59,Participants!$A$1:$F$678,4,FALSE)</f>
        <v>KIL</v>
      </c>
      <c r="H59" s="12" t="str">
        <f>+VLOOKUP(E59,Participants!$A$1:$F$678,5,FALSE)</f>
        <v>Female</v>
      </c>
      <c r="I59" s="12">
        <f>+VLOOKUP(E59,Participants!$A$1:$F$678,3,FALSE)</f>
        <v>6</v>
      </c>
      <c r="J59" s="12" t="str">
        <f>+VLOOKUP(E59,Participants!$A$1:$G$678,7,FALSE)</f>
        <v>JV Girls</v>
      </c>
      <c r="K59" s="12">
        <f t="shared" si="1"/>
        <v>10</v>
      </c>
      <c r="L59" s="12"/>
    </row>
    <row r="60" spans="1:12" ht="14.25" customHeight="1" x14ac:dyDescent="0.3">
      <c r="A60" s="150" t="s">
        <v>507</v>
      </c>
      <c r="B60" s="58">
        <v>7</v>
      </c>
      <c r="C60" s="58">
        <v>15.43</v>
      </c>
      <c r="D60" s="58">
        <v>5</v>
      </c>
      <c r="E60" s="82">
        <v>78</v>
      </c>
      <c r="F60" s="12" t="str">
        <f>+VLOOKUP(E60,Participants!$A$1:$F$678,2,FALSE)</f>
        <v>Audrey Conquest</v>
      </c>
      <c r="G60" s="12" t="str">
        <f>+VLOOKUP(E60,Participants!$A$1:$F$678,4,FALSE)</f>
        <v>AMA</v>
      </c>
      <c r="H60" s="12" t="str">
        <f>+VLOOKUP(E60,Participants!$A$1:$F$678,5,FALSE)</f>
        <v>Female</v>
      </c>
      <c r="I60" s="12">
        <f>+VLOOKUP(E60,Participants!$A$1:$F$678,3,FALSE)</f>
        <v>6</v>
      </c>
      <c r="J60" s="12" t="str">
        <f>+VLOOKUP(E60,Participants!$A$1:$G$678,7,FALSE)</f>
        <v>JV Girls</v>
      </c>
      <c r="K60" s="12">
        <f t="shared" si="1"/>
        <v>11</v>
      </c>
      <c r="L60" s="12"/>
    </row>
    <row r="61" spans="1:12" ht="14.25" customHeight="1" x14ac:dyDescent="0.3">
      <c r="A61" s="150" t="s">
        <v>507</v>
      </c>
      <c r="B61" s="58">
        <v>2</v>
      </c>
      <c r="C61" s="58">
        <v>15.49</v>
      </c>
      <c r="D61" s="58">
        <v>7</v>
      </c>
      <c r="E61" s="82">
        <v>1176</v>
      </c>
      <c r="F61" s="12" t="str">
        <f>+VLOOKUP(E61,Participants!$A$1:$F$678,2,FALSE)</f>
        <v>Victoria Woltshock</v>
      </c>
      <c r="G61" s="12" t="str">
        <f>+VLOOKUP(E61,Participants!$A$1:$F$678,4,FALSE)</f>
        <v>DMA</v>
      </c>
      <c r="H61" s="12" t="str">
        <f>+VLOOKUP(E61,Participants!$A$1:$F$678,5,FALSE)</f>
        <v>Female</v>
      </c>
      <c r="I61" s="12">
        <f>+VLOOKUP(E61,Participants!$A$1:$F$678,3,FALSE)</f>
        <v>6</v>
      </c>
      <c r="J61" s="12" t="str">
        <f>+VLOOKUP(E61,Participants!$A$1:$G$678,7,FALSE)</f>
        <v>JV Girls</v>
      </c>
      <c r="K61" s="12">
        <f t="shared" si="1"/>
        <v>12</v>
      </c>
      <c r="L61" s="12"/>
    </row>
    <row r="62" spans="1:12" ht="14.25" customHeight="1" x14ac:dyDescent="0.3">
      <c r="A62" s="150" t="s">
        <v>507</v>
      </c>
      <c r="B62" s="58">
        <v>5</v>
      </c>
      <c r="C62" s="58">
        <v>15.52</v>
      </c>
      <c r="D62" s="58">
        <v>8</v>
      </c>
      <c r="E62" s="82">
        <v>1178</v>
      </c>
      <c r="F62" s="12" t="str">
        <f>+VLOOKUP(E62,Participants!$A$1:$F$678,2,FALSE)</f>
        <v>Kylee Willis</v>
      </c>
      <c r="G62" s="12" t="str">
        <f>+VLOOKUP(E62,Participants!$A$1:$F$678,4,FALSE)</f>
        <v>DMA</v>
      </c>
      <c r="H62" s="12" t="str">
        <f>+VLOOKUP(E62,Participants!$A$1:$F$678,5,FALSE)</f>
        <v>Female</v>
      </c>
      <c r="I62" s="12">
        <f>+VLOOKUP(E62,Participants!$A$1:$F$678,3,FALSE)</f>
        <v>6</v>
      </c>
      <c r="J62" s="12" t="str">
        <f>+VLOOKUP(E62,Participants!$A$1:$G$678,7,FALSE)</f>
        <v>JV Girls</v>
      </c>
      <c r="K62" s="12">
        <f t="shared" si="1"/>
        <v>13</v>
      </c>
      <c r="L62" s="12"/>
    </row>
    <row r="63" spans="1:12" ht="14.25" customHeight="1" x14ac:dyDescent="0.3">
      <c r="A63" s="150" t="s">
        <v>507</v>
      </c>
      <c r="B63" s="58">
        <v>4</v>
      </c>
      <c r="C63" s="58">
        <v>15.72</v>
      </c>
      <c r="D63" s="58">
        <v>3</v>
      </c>
      <c r="E63" s="82">
        <v>266</v>
      </c>
      <c r="F63" s="12" t="str">
        <f>+VLOOKUP(E63,Participants!$A$1:$F$678,2,FALSE)</f>
        <v>Abby Williams</v>
      </c>
      <c r="G63" s="12" t="str">
        <f>+VLOOKUP(E63,Participants!$A$1:$F$678,4,FALSE)</f>
        <v>AGS</v>
      </c>
      <c r="H63" s="12" t="str">
        <f>+VLOOKUP(E63,Participants!$A$1:$F$678,5,FALSE)</f>
        <v>Female</v>
      </c>
      <c r="I63" s="12">
        <f>+VLOOKUP(E63,Participants!$A$1:$F$678,3,FALSE)</f>
        <v>6</v>
      </c>
      <c r="J63" s="12" t="str">
        <f>+VLOOKUP(E63,Participants!$A$1:$G$678,7,FALSE)</f>
        <v>JV Girls</v>
      </c>
      <c r="K63" s="12">
        <f t="shared" si="1"/>
        <v>14</v>
      </c>
      <c r="L63" s="12"/>
    </row>
    <row r="64" spans="1:12" ht="14.25" customHeight="1" x14ac:dyDescent="0.3">
      <c r="A64" s="150" t="s">
        <v>507</v>
      </c>
      <c r="B64" s="58">
        <v>2</v>
      </c>
      <c r="C64" s="58">
        <v>15.81</v>
      </c>
      <c r="D64" s="58">
        <v>4</v>
      </c>
      <c r="E64" s="82">
        <v>1075</v>
      </c>
      <c r="F64" s="12" t="str">
        <f>+VLOOKUP(E64,Participants!$A$1:$F$678,2,FALSE)</f>
        <v>Olivia Colangelo</v>
      </c>
      <c r="G64" s="12" t="str">
        <f>+VLOOKUP(E64,Participants!$A$1:$F$678,4,FALSE)</f>
        <v>KIL</v>
      </c>
      <c r="H64" s="12" t="str">
        <f>+VLOOKUP(E64,Participants!$A$1:$F$678,5,FALSE)</f>
        <v>Female</v>
      </c>
      <c r="I64" s="12">
        <f>+VLOOKUP(E64,Participants!$A$1:$F$678,3,FALSE)</f>
        <v>6</v>
      </c>
      <c r="J64" s="12" t="str">
        <f>+VLOOKUP(E64,Participants!$A$1:$G$678,7,FALSE)</f>
        <v>JV Girls</v>
      </c>
      <c r="K64" s="12">
        <f t="shared" si="1"/>
        <v>15</v>
      </c>
      <c r="L64" s="12"/>
    </row>
    <row r="65" spans="1:12" ht="14.25" customHeight="1" x14ac:dyDescent="0.3">
      <c r="A65" s="150" t="s">
        <v>507</v>
      </c>
      <c r="B65" s="58">
        <v>4</v>
      </c>
      <c r="C65" s="58">
        <v>15.82</v>
      </c>
      <c r="D65" s="58">
        <v>5</v>
      </c>
      <c r="E65" s="82">
        <v>1175</v>
      </c>
      <c r="F65" s="12" t="str">
        <f>+VLOOKUP(E65,Participants!$A$1:$F$678,2,FALSE)</f>
        <v>Katie Kessler</v>
      </c>
      <c r="G65" s="12" t="str">
        <f>+VLOOKUP(E65,Participants!$A$1:$F$678,4,FALSE)</f>
        <v>DMA</v>
      </c>
      <c r="H65" s="12" t="str">
        <f>+VLOOKUP(E65,Participants!$A$1:$F$678,5,FALSE)</f>
        <v>Female</v>
      </c>
      <c r="I65" s="12">
        <f>+VLOOKUP(E65,Participants!$A$1:$F$678,3,FALSE)</f>
        <v>6</v>
      </c>
      <c r="J65" s="12" t="str">
        <f>+VLOOKUP(E65,Participants!$A$1:$G$678,7,FALSE)</f>
        <v>JV Girls</v>
      </c>
      <c r="K65" s="12">
        <f t="shared" si="1"/>
        <v>16</v>
      </c>
      <c r="L65" s="12"/>
    </row>
    <row r="66" spans="1:12" ht="14.25" customHeight="1" x14ac:dyDescent="0.3">
      <c r="A66" s="150" t="s">
        <v>507</v>
      </c>
      <c r="B66" s="58">
        <v>1</v>
      </c>
      <c r="C66" s="58">
        <v>15.87</v>
      </c>
      <c r="D66" s="58">
        <v>8</v>
      </c>
      <c r="E66" s="82">
        <v>1224</v>
      </c>
      <c r="F66" s="12" t="str">
        <f>+VLOOKUP(E66,Participants!$A$1:$F$678,2,FALSE)</f>
        <v>Sophia Catanzarite</v>
      </c>
      <c r="G66" s="12" t="str">
        <f>+VLOOKUP(E66,Participants!$A$1:$F$678,4,FALSE)</f>
        <v>OLF</v>
      </c>
      <c r="H66" s="12" t="str">
        <f>+VLOOKUP(E66,Participants!$A$1:$F$678,5,FALSE)</f>
        <v>Female</v>
      </c>
      <c r="I66" s="12">
        <f>+VLOOKUP(E66,Participants!$A$1:$F$678,3,FALSE)</f>
        <v>6</v>
      </c>
      <c r="J66" s="12" t="str">
        <f>+VLOOKUP(E66,Participants!$A$1:$G$678,7,FALSE)</f>
        <v>JV Girls</v>
      </c>
      <c r="K66" s="12">
        <f t="shared" si="1"/>
        <v>17</v>
      </c>
      <c r="L66" s="12"/>
    </row>
    <row r="67" spans="1:12" ht="14.25" customHeight="1" x14ac:dyDescent="0.3">
      <c r="A67" s="150" t="s">
        <v>507</v>
      </c>
      <c r="B67" s="58">
        <v>2</v>
      </c>
      <c r="C67" s="58">
        <v>15.87</v>
      </c>
      <c r="D67" s="58">
        <v>1</v>
      </c>
      <c r="E67" s="82">
        <v>79</v>
      </c>
      <c r="F67" s="12" t="str">
        <f>+VLOOKUP(E67,Participants!$A$1:$F$678,2,FALSE)</f>
        <v>Nora Silvis</v>
      </c>
      <c r="G67" s="12" t="str">
        <f>+VLOOKUP(E67,Participants!$A$1:$F$678,4,FALSE)</f>
        <v>AMA</v>
      </c>
      <c r="H67" s="12" t="str">
        <f>+VLOOKUP(E67,Participants!$A$1:$F$678,5,FALSE)</f>
        <v>Female</v>
      </c>
      <c r="I67" s="12">
        <f>+VLOOKUP(E67,Participants!$A$1:$F$678,3,FALSE)</f>
        <v>6</v>
      </c>
      <c r="J67" s="12" t="str">
        <f>+VLOOKUP(E67,Participants!$A$1:$G$678,7,FALSE)</f>
        <v>JV Girls</v>
      </c>
      <c r="K67" s="12">
        <f t="shared" si="1"/>
        <v>18</v>
      </c>
      <c r="L67" s="12"/>
    </row>
    <row r="68" spans="1:12" ht="14.25" customHeight="1" x14ac:dyDescent="0.3">
      <c r="A68" s="150" t="s">
        <v>507</v>
      </c>
      <c r="B68" s="58">
        <v>3</v>
      </c>
      <c r="C68" s="58">
        <v>16.059999999999999</v>
      </c>
      <c r="D68" s="58">
        <v>1</v>
      </c>
      <c r="E68" s="82">
        <v>62</v>
      </c>
      <c r="F68" s="12" t="str">
        <f>+VLOOKUP(E68,Participants!$A$1:$F$678,2,FALSE)</f>
        <v>Leah Patcher</v>
      </c>
      <c r="G68" s="12" t="str">
        <f>+VLOOKUP(E68,Participants!$A$1:$F$678,4,FALSE)</f>
        <v>AMA</v>
      </c>
      <c r="H68" s="12" t="str">
        <f>+VLOOKUP(E68,Participants!$A$1:$F$678,5,FALSE)</f>
        <v>Female</v>
      </c>
      <c r="I68" s="12">
        <f>+VLOOKUP(E68,Participants!$A$1:$F$678,3,FALSE)</f>
        <v>5</v>
      </c>
      <c r="J68" s="12" t="str">
        <f>+VLOOKUP(E68,Participants!$A$1:$G$678,7,FALSE)</f>
        <v>JV Girls</v>
      </c>
      <c r="K68" s="12">
        <f t="shared" si="1"/>
        <v>19</v>
      </c>
      <c r="L68" s="12"/>
    </row>
    <row r="69" spans="1:12" ht="14.25" customHeight="1" x14ac:dyDescent="0.3">
      <c r="A69" s="150" t="s">
        <v>507</v>
      </c>
      <c r="B69" s="58">
        <v>6</v>
      </c>
      <c r="C69" s="58">
        <v>16.18</v>
      </c>
      <c r="D69" s="58">
        <v>1</v>
      </c>
      <c r="E69" s="82">
        <v>1080</v>
      </c>
      <c r="F69" s="12" t="str">
        <f>+VLOOKUP(E69,Participants!$A$1:$F$678,2,FALSE)</f>
        <v>Avery Hunt</v>
      </c>
      <c r="G69" s="12" t="str">
        <f>+VLOOKUP(E69,Participants!$A$1:$F$678,4,FALSE)</f>
        <v>KIL</v>
      </c>
      <c r="H69" s="12" t="str">
        <f>+VLOOKUP(E69,Participants!$A$1:$F$678,5,FALSE)</f>
        <v>Female</v>
      </c>
      <c r="I69" s="12">
        <f>+VLOOKUP(E69,Participants!$A$1:$F$678,3,FALSE)</f>
        <v>6</v>
      </c>
      <c r="J69" s="12" t="str">
        <f>+VLOOKUP(E69,Participants!$A$1:$G$678,7,FALSE)</f>
        <v>JV Girls</v>
      </c>
      <c r="K69" s="12">
        <f t="shared" si="1"/>
        <v>20</v>
      </c>
      <c r="L69" s="12"/>
    </row>
    <row r="70" spans="1:12" ht="14.25" customHeight="1" x14ac:dyDescent="0.3">
      <c r="A70" s="150" t="s">
        <v>507</v>
      </c>
      <c r="B70" s="58">
        <v>2</v>
      </c>
      <c r="C70" s="58">
        <v>16.3</v>
      </c>
      <c r="D70" s="58">
        <v>5</v>
      </c>
      <c r="E70" s="82">
        <v>601</v>
      </c>
      <c r="F70" s="12" t="str">
        <f>+VLOOKUP(E70,Participants!$A$1:$F$678,2,FALSE)</f>
        <v>Bridie Straub</v>
      </c>
      <c r="G70" s="12" t="str">
        <f>+VLOOKUP(E70,Participants!$A$1:$F$678,4,FALSE)</f>
        <v>BFS</v>
      </c>
      <c r="H70" s="12" t="str">
        <f>+VLOOKUP(E70,Participants!$A$1:$F$678,5,FALSE)</f>
        <v>Female</v>
      </c>
      <c r="I70" s="12">
        <f>+VLOOKUP(E70,Participants!$A$1:$F$678,3,FALSE)</f>
        <v>5</v>
      </c>
      <c r="J70" s="12" t="str">
        <f>+VLOOKUP(E70,Participants!$A$1:$G$678,7,FALSE)</f>
        <v>JV GIRLS</v>
      </c>
      <c r="K70" s="12">
        <f t="shared" si="1"/>
        <v>21</v>
      </c>
      <c r="L70" s="12"/>
    </row>
    <row r="71" spans="1:12" ht="14.25" customHeight="1" x14ac:dyDescent="0.3">
      <c r="A71" s="150" t="s">
        <v>507</v>
      </c>
      <c r="B71" s="58">
        <v>5</v>
      </c>
      <c r="C71" s="58">
        <v>16.309999999999999</v>
      </c>
      <c r="D71" s="58">
        <v>2</v>
      </c>
      <c r="E71" s="82">
        <v>273</v>
      </c>
      <c r="F71" s="12" t="str">
        <f>+VLOOKUP(E71,Participants!$A$1:$F$678,2,FALSE)</f>
        <v>Michaela Lucas</v>
      </c>
      <c r="G71" s="12" t="str">
        <f>+VLOOKUP(E71,Participants!$A$1:$F$678,4,FALSE)</f>
        <v>AGS</v>
      </c>
      <c r="H71" s="12" t="str">
        <f>+VLOOKUP(E71,Participants!$A$1:$F$678,5,FALSE)</f>
        <v>Female</v>
      </c>
      <c r="I71" s="12">
        <f>+VLOOKUP(E71,Participants!$A$1:$F$678,3,FALSE)</f>
        <v>5</v>
      </c>
      <c r="J71" s="12" t="str">
        <f>+VLOOKUP(E71,Participants!$A$1:$G$678,7,FALSE)</f>
        <v>JV Girls</v>
      </c>
      <c r="K71" s="12">
        <f t="shared" si="1"/>
        <v>22</v>
      </c>
      <c r="L71" s="12"/>
    </row>
    <row r="72" spans="1:12" ht="14.25" customHeight="1" x14ac:dyDescent="0.3">
      <c r="A72" s="150" t="s">
        <v>507</v>
      </c>
      <c r="B72" s="58">
        <v>4</v>
      </c>
      <c r="C72" s="58">
        <v>16.559999999999999</v>
      </c>
      <c r="D72" s="58">
        <v>1</v>
      </c>
      <c r="E72" s="82">
        <v>596</v>
      </c>
      <c r="F72" s="12" t="str">
        <f>+VLOOKUP(E72,Participants!$A$1:$F$678,2,FALSE)</f>
        <v>Arianna Lheureau</v>
      </c>
      <c r="G72" s="12" t="str">
        <f>+VLOOKUP(E72,Participants!$A$1:$F$678,4,FALSE)</f>
        <v>BFS</v>
      </c>
      <c r="H72" s="12" t="str">
        <f>+VLOOKUP(E72,Participants!$A$1:$F$678,5,FALSE)</f>
        <v>Female</v>
      </c>
      <c r="I72" s="12">
        <f>+VLOOKUP(E72,Participants!$A$1:$F$678,3,FALSE)</f>
        <v>5</v>
      </c>
      <c r="J72" s="12" t="str">
        <f>+VLOOKUP(E72,Participants!$A$1:$G$678,7,FALSE)</f>
        <v>JV GIRLS</v>
      </c>
      <c r="K72" s="12">
        <f t="shared" si="1"/>
        <v>23</v>
      </c>
      <c r="L72" s="12"/>
    </row>
    <row r="73" spans="1:12" ht="14.25" customHeight="1" x14ac:dyDescent="0.3">
      <c r="A73" s="150" t="s">
        <v>507</v>
      </c>
      <c r="B73" s="58">
        <v>3</v>
      </c>
      <c r="C73" s="58">
        <v>16.649999999999999</v>
      </c>
      <c r="D73" s="58">
        <v>2</v>
      </c>
      <c r="E73" s="82">
        <v>264</v>
      </c>
      <c r="F73" s="12" t="str">
        <f>+VLOOKUP(E73,Participants!$A$1:$F$678,2,FALSE)</f>
        <v>Mia Gaffney</v>
      </c>
      <c r="G73" s="12" t="str">
        <f>+VLOOKUP(E73,Participants!$A$1:$F$678,4,FALSE)</f>
        <v>AGS</v>
      </c>
      <c r="H73" s="12" t="str">
        <f>+VLOOKUP(E73,Participants!$A$1:$F$678,5,FALSE)</f>
        <v>Female</v>
      </c>
      <c r="I73" s="12">
        <f>+VLOOKUP(E73,Participants!$A$1:$F$678,3,FALSE)</f>
        <v>6</v>
      </c>
      <c r="J73" s="12" t="str">
        <f>+VLOOKUP(E73,Participants!$A$1:$G$678,7,FALSE)</f>
        <v>JV Girls</v>
      </c>
      <c r="K73" s="12">
        <f t="shared" si="1"/>
        <v>24</v>
      </c>
      <c r="L73" s="12"/>
    </row>
    <row r="74" spans="1:12" ht="14.25" customHeight="1" x14ac:dyDescent="0.3">
      <c r="A74" s="150" t="s">
        <v>507</v>
      </c>
      <c r="B74" s="58">
        <v>4</v>
      </c>
      <c r="C74" s="58">
        <v>16.75</v>
      </c>
      <c r="D74" s="58">
        <v>6</v>
      </c>
      <c r="E74" s="82">
        <v>1573</v>
      </c>
      <c r="F74" s="12" t="str">
        <f>+VLOOKUP(E74,Participants!$A$1:$F$678,2,FALSE)</f>
        <v>Sierra Viehmann</v>
      </c>
      <c r="G74" s="12" t="str">
        <f>+VLOOKUP(E74,Participants!$A$1:$F$678,4,FALSE)</f>
        <v>BCS</v>
      </c>
      <c r="H74" s="12" t="str">
        <f>+VLOOKUP(E74,Participants!$A$1:$F$678,5,FALSE)</f>
        <v>Female</v>
      </c>
      <c r="I74" s="12">
        <f>+VLOOKUP(E74,Participants!$A$1:$F$678,3,FALSE)</f>
        <v>6</v>
      </c>
      <c r="J74" s="12" t="str">
        <f>+VLOOKUP(E74,Participants!$A$1:$G$678,7,FALSE)</f>
        <v>jv girls</v>
      </c>
      <c r="K74" s="12">
        <f t="shared" si="1"/>
        <v>25</v>
      </c>
      <c r="L74" s="12"/>
    </row>
    <row r="75" spans="1:12" ht="14.25" customHeight="1" x14ac:dyDescent="0.3">
      <c r="A75" s="150" t="s">
        <v>507</v>
      </c>
      <c r="B75" s="58">
        <v>3</v>
      </c>
      <c r="C75" s="58">
        <v>16.87</v>
      </c>
      <c r="D75" s="58">
        <v>5</v>
      </c>
      <c r="E75" s="82">
        <v>599</v>
      </c>
      <c r="F75" s="12" t="str">
        <f>+VLOOKUP(E75,Participants!$A$1:$F$678,2,FALSE)</f>
        <v>Ella Notte</v>
      </c>
      <c r="G75" s="12" t="str">
        <f>+VLOOKUP(E75,Participants!$A$1:$F$678,4,FALSE)</f>
        <v>BFS</v>
      </c>
      <c r="H75" s="12" t="str">
        <f>+VLOOKUP(E75,Participants!$A$1:$F$678,5,FALSE)</f>
        <v>Female</v>
      </c>
      <c r="I75" s="12">
        <f>+VLOOKUP(E75,Participants!$A$1:$F$678,3,FALSE)</f>
        <v>5</v>
      </c>
      <c r="J75" s="12" t="str">
        <f>+VLOOKUP(E75,Participants!$A$1:$G$678,7,FALSE)</f>
        <v>JV GIRLS</v>
      </c>
      <c r="K75" s="12">
        <f t="shared" si="1"/>
        <v>26</v>
      </c>
      <c r="L75" s="12"/>
    </row>
    <row r="76" spans="1:12" ht="14.25" customHeight="1" x14ac:dyDescent="0.3">
      <c r="A76" s="150" t="s">
        <v>507</v>
      </c>
      <c r="B76" s="58">
        <v>3</v>
      </c>
      <c r="C76" s="58">
        <v>16.899999999999999</v>
      </c>
      <c r="D76" s="58">
        <v>4</v>
      </c>
      <c r="E76" s="82">
        <v>1083</v>
      </c>
      <c r="F76" s="12" t="str">
        <f>+VLOOKUP(E76,Participants!$A$1:$F$678,2,FALSE)</f>
        <v>Olivia Menz</v>
      </c>
      <c r="G76" s="12" t="str">
        <f>+VLOOKUP(E76,Participants!$A$1:$F$678,4,FALSE)</f>
        <v>KIL</v>
      </c>
      <c r="H76" s="12" t="str">
        <f>+VLOOKUP(E76,Participants!$A$1:$F$678,5,FALSE)</f>
        <v>Female</v>
      </c>
      <c r="I76" s="12">
        <f>+VLOOKUP(E76,Participants!$A$1:$F$678,3,FALSE)</f>
        <v>6</v>
      </c>
      <c r="J76" s="12" t="str">
        <f>+VLOOKUP(E76,Participants!$A$1:$G$678,7,FALSE)</f>
        <v>JV Girls</v>
      </c>
      <c r="K76" s="12">
        <f t="shared" si="1"/>
        <v>27</v>
      </c>
      <c r="L76" s="12"/>
    </row>
    <row r="77" spans="1:12" ht="14.25" customHeight="1" x14ac:dyDescent="0.3">
      <c r="A77" s="150" t="s">
        <v>507</v>
      </c>
      <c r="B77" s="58">
        <v>3</v>
      </c>
      <c r="C77" s="58">
        <v>16.899999999999999</v>
      </c>
      <c r="D77" s="58">
        <v>8</v>
      </c>
      <c r="E77" s="82">
        <v>82</v>
      </c>
      <c r="F77" s="12" t="str">
        <f>+VLOOKUP(E77,Participants!$A$1:$F$678,2,FALSE)</f>
        <v>Esther DeFilippo</v>
      </c>
      <c r="G77" s="12" t="str">
        <f>+VLOOKUP(E77,Participants!$A$1:$F$678,4,FALSE)</f>
        <v>AMA</v>
      </c>
      <c r="H77" s="12" t="str">
        <f>+VLOOKUP(E77,Participants!$A$1:$F$678,5,FALSE)</f>
        <v>Female</v>
      </c>
      <c r="I77" s="12">
        <f>+VLOOKUP(E77,Participants!$A$1:$F$678,3,FALSE)</f>
        <v>6</v>
      </c>
      <c r="J77" s="12" t="str">
        <f>+VLOOKUP(E77,Participants!$A$1:$G$678,7,FALSE)</f>
        <v>JV Girls</v>
      </c>
      <c r="K77" s="12">
        <f t="shared" si="1"/>
        <v>28</v>
      </c>
      <c r="L77" s="12"/>
    </row>
    <row r="78" spans="1:12" ht="14.25" customHeight="1" x14ac:dyDescent="0.3">
      <c r="A78" s="150" t="s">
        <v>507</v>
      </c>
      <c r="B78" s="58">
        <v>4</v>
      </c>
      <c r="C78" s="58">
        <v>17.059999999999999</v>
      </c>
      <c r="D78" s="58">
        <v>7</v>
      </c>
      <c r="E78" s="82">
        <v>65</v>
      </c>
      <c r="F78" s="12" t="str">
        <f>+VLOOKUP(E78,Participants!$A$1:$F$678,2,FALSE)</f>
        <v>Finley Schran</v>
      </c>
      <c r="G78" s="12" t="str">
        <f>+VLOOKUP(E78,Participants!$A$1:$F$678,4,FALSE)</f>
        <v>AMA</v>
      </c>
      <c r="H78" s="12" t="str">
        <f>+VLOOKUP(E78,Participants!$A$1:$F$678,5,FALSE)</f>
        <v>Female</v>
      </c>
      <c r="I78" s="12">
        <f>+VLOOKUP(E78,Participants!$A$1:$F$678,3,FALSE)</f>
        <v>5</v>
      </c>
      <c r="J78" s="12" t="str">
        <f>+VLOOKUP(E78,Participants!$A$1:$G$678,7,FALSE)</f>
        <v>JV Girls</v>
      </c>
      <c r="K78" s="12">
        <f t="shared" si="1"/>
        <v>29</v>
      </c>
      <c r="L78" s="12"/>
    </row>
    <row r="79" spans="1:12" ht="14.25" customHeight="1" x14ac:dyDescent="0.3">
      <c r="A79" s="150" t="s">
        <v>507</v>
      </c>
      <c r="B79" s="58">
        <v>5</v>
      </c>
      <c r="C79" s="58">
        <v>17.149999999999999</v>
      </c>
      <c r="D79" s="58">
        <v>6</v>
      </c>
      <c r="E79" s="82">
        <v>595</v>
      </c>
      <c r="F79" s="12" t="str">
        <f>+VLOOKUP(E79,Participants!$A$1:$F$678,2,FALSE)</f>
        <v>Avery Holtzman</v>
      </c>
      <c r="G79" s="12" t="str">
        <f>+VLOOKUP(E79,Participants!$A$1:$F$678,4,FALSE)</f>
        <v>BFS</v>
      </c>
      <c r="H79" s="12" t="str">
        <f>+VLOOKUP(E79,Participants!$A$1:$F$678,5,FALSE)</f>
        <v>Female</v>
      </c>
      <c r="I79" s="12">
        <f>+VLOOKUP(E79,Participants!$A$1:$F$678,3,FALSE)</f>
        <v>5</v>
      </c>
      <c r="J79" s="12" t="str">
        <f>+VLOOKUP(E79,Participants!$A$1:$G$678,7,FALSE)</f>
        <v>JV GIRLS</v>
      </c>
      <c r="K79" s="12">
        <f t="shared" si="1"/>
        <v>30</v>
      </c>
      <c r="L79" s="12"/>
    </row>
    <row r="80" spans="1:12" ht="14.25" customHeight="1" x14ac:dyDescent="0.3">
      <c r="A80" s="150" t="s">
        <v>507</v>
      </c>
      <c r="B80" s="58">
        <v>2</v>
      </c>
      <c r="C80" s="58">
        <v>17.21</v>
      </c>
      <c r="D80" s="58">
        <v>3</v>
      </c>
      <c r="E80" s="82">
        <v>1302</v>
      </c>
      <c r="F80" s="12" t="str">
        <f>+VLOOKUP(E80,Participants!$A$1:$F$678,2,FALSE)</f>
        <v>Amelia LoPresti</v>
      </c>
      <c r="G80" s="12" t="str">
        <f>+VLOOKUP(E80,Participants!$A$1:$F$678,4,FALSE)</f>
        <v>CDT</v>
      </c>
      <c r="H80" s="12" t="str">
        <f>+VLOOKUP(E80,Participants!$A$1:$F$678,5,FALSE)</f>
        <v>Female</v>
      </c>
      <c r="I80" s="12">
        <f>+VLOOKUP(E80,Participants!$A$1:$F$678,3,FALSE)</f>
        <v>6</v>
      </c>
      <c r="J80" s="12" t="str">
        <f>+VLOOKUP(E80,Participants!$A$1:$G$678,7,FALSE)</f>
        <v>JV Girls</v>
      </c>
      <c r="K80" s="12">
        <f t="shared" si="1"/>
        <v>31</v>
      </c>
      <c r="L80" s="12"/>
    </row>
    <row r="81" spans="1:12" ht="14.25" customHeight="1" x14ac:dyDescent="0.3">
      <c r="A81" s="150" t="s">
        <v>507</v>
      </c>
      <c r="B81" s="58">
        <v>7</v>
      </c>
      <c r="C81" s="58">
        <v>17.28</v>
      </c>
      <c r="D81" s="58">
        <v>6</v>
      </c>
      <c r="E81" s="82">
        <v>600</v>
      </c>
      <c r="F81" s="12" t="str">
        <f>+VLOOKUP(E81,Participants!$A$1:$F$678,2,FALSE)</f>
        <v>Adrianna Sartori</v>
      </c>
      <c r="G81" s="12" t="str">
        <f>+VLOOKUP(E81,Participants!$A$1:$F$678,4,FALSE)</f>
        <v>BFS</v>
      </c>
      <c r="H81" s="12" t="str">
        <f>+VLOOKUP(E81,Participants!$A$1:$F$678,5,FALSE)</f>
        <v>Female</v>
      </c>
      <c r="I81" s="12">
        <f>+VLOOKUP(E81,Participants!$A$1:$F$678,3,FALSE)</f>
        <v>5</v>
      </c>
      <c r="J81" s="12" t="str">
        <f>+VLOOKUP(E81,Participants!$A$1:$G$678,7,FALSE)</f>
        <v>JV GIRLS</v>
      </c>
      <c r="K81" s="12">
        <f t="shared" si="1"/>
        <v>32</v>
      </c>
      <c r="L81" s="12"/>
    </row>
    <row r="82" spans="1:12" ht="14.25" customHeight="1" x14ac:dyDescent="0.3">
      <c r="A82" s="150" t="s">
        <v>507</v>
      </c>
      <c r="B82" s="58">
        <v>3</v>
      </c>
      <c r="C82" s="58">
        <v>17.3</v>
      </c>
      <c r="D82" s="58">
        <v>3</v>
      </c>
      <c r="E82" s="82">
        <v>1584</v>
      </c>
      <c r="F82" s="12" t="str">
        <f>+VLOOKUP(E82,Participants!$A$1:$F$678,2,FALSE)</f>
        <v>Madelyn Miklavic</v>
      </c>
      <c r="G82" s="12" t="str">
        <f>+VLOOKUP(E82,Participants!$A$1:$F$678,4,FALSE)</f>
        <v>BCS</v>
      </c>
      <c r="H82" s="12" t="str">
        <f>+VLOOKUP(E82,Participants!$A$1:$F$678,5,FALSE)</f>
        <v>Female</v>
      </c>
      <c r="I82" s="12">
        <f>+VLOOKUP(E82,Participants!$A$1:$F$678,3,FALSE)</f>
        <v>5</v>
      </c>
      <c r="J82" s="12" t="str">
        <f>+VLOOKUP(E82,Participants!$A$1:$G$678,7,FALSE)</f>
        <v>JV Girls</v>
      </c>
      <c r="K82" s="12">
        <f t="shared" si="1"/>
        <v>33</v>
      </c>
      <c r="L82" s="12"/>
    </row>
    <row r="83" spans="1:12" ht="14.25" customHeight="1" x14ac:dyDescent="0.3">
      <c r="A83" s="150" t="s">
        <v>507</v>
      </c>
      <c r="B83" s="58">
        <v>6</v>
      </c>
      <c r="C83" s="58">
        <v>17.46</v>
      </c>
      <c r="D83" s="58">
        <v>6</v>
      </c>
      <c r="E83" s="82">
        <v>1086</v>
      </c>
      <c r="F83" s="12" t="str">
        <f>+VLOOKUP(E83,Participants!$A$1:$F$678,2,FALSE)</f>
        <v>Ella Scaltz</v>
      </c>
      <c r="G83" s="12" t="str">
        <f>+VLOOKUP(E83,Participants!$A$1:$F$678,4,FALSE)</f>
        <v>KIL</v>
      </c>
      <c r="H83" s="12" t="str">
        <f>+VLOOKUP(E83,Participants!$A$1:$F$678,5,FALSE)</f>
        <v>Female</v>
      </c>
      <c r="I83" s="12">
        <f>+VLOOKUP(E83,Participants!$A$1:$F$678,3,FALSE)</f>
        <v>5</v>
      </c>
      <c r="J83" s="12" t="str">
        <f>+VLOOKUP(E83,Participants!$A$1:$G$678,7,FALSE)</f>
        <v>JV Girls</v>
      </c>
      <c r="K83" s="12">
        <f t="shared" si="1"/>
        <v>34</v>
      </c>
      <c r="L83" s="12"/>
    </row>
    <row r="84" spans="1:12" ht="14.25" customHeight="1" x14ac:dyDescent="0.3">
      <c r="A84" s="150" t="s">
        <v>507</v>
      </c>
      <c r="B84" s="58">
        <v>7</v>
      </c>
      <c r="C84" s="58">
        <v>17.59</v>
      </c>
      <c r="D84" s="58">
        <v>1</v>
      </c>
      <c r="E84" s="82">
        <v>81</v>
      </c>
      <c r="F84" s="12" t="str">
        <f>+VLOOKUP(E84,Participants!$A$1:$F$678,2,FALSE)</f>
        <v>Mila Fuerst</v>
      </c>
      <c r="G84" s="12" t="str">
        <f>+VLOOKUP(E84,Participants!$A$1:$F$678,4,FALSE)</f>
        <v>AMA</v>
      </c>
      <c r="H84" s="12" t="str">
        <f>+VLOOKUP(E84,Participants!$A$1:$F$678,5,FALSE)</f>
        <v>Female</v>
      </c>
      <c r="I84" s="12">
        <f>+VLOOKUP(E84,Participants!$A$1:$F$678,3,FALSE)</f>
        <v>6</v>
      </c>
      <c r="J84" s="12" t="str">
        <f>+VLOOKUP(E84,Participants!$A$1:$G$678,7,FALSE)</f>
        <v>JV Girls</v>
      </c>
      <c r="K84" s="12">
        <f t="shared" si="1"/>
        <v>35</v>
      </c>
      <c r="L84" s="12"/>
    </row>
    <row r="85" spans="1:12" ht="14.25" customHeight="1" x14ac:dyDescent="0.3">
      <c r="A85" s="150" t="s">
        <v>507</v>
      </c>
      <c r="B85" s="58">
        <v>4</v>
      </c>
      <c r="C85" s="58">
        <v>17.82</v>
      </c>
      <c r="D85" s="58">
        <v>2</v>
      </c>
      <c r="E85" s="82">
        <v>64</v>
      </c>
      <c r="F85" s="12" t="str">
        <f>+VLOOKUP(E85,Participants!$A$1:$F$678,2,FALSE)</f>
        <v>Nicole Paschke</v>
      </c>
      <c r="G85" s="12" t="str">
        <f>+VLOOKUP(E85,Participants!$A$1:$F$678,4,FALSE)</f>
        <v>AMA</v>
      </c>
      <c r="H85" s="12" t="str">
        <f>+VLOOKUP(E85,Participants!$A$1:$F$678,5,FALSE)</f>
        <v>Female</v>
      </c>
      <c r="I85" s="12">
        <f>+VLOOKUP(E85,Participants!$A$1:$F$678,3,FALSE)</f>
        <v>5</v>
      </c>
      <c r="J85" s="12" t="str">
        <f>+VLOOKUP(E85,Participants!$A$1:$G$678,7,FALSE)</f>
        <v>JV Girls</v>
      </c>
      <c r="K85" s="12">
        <f t="shared" si="1"/>
        <v>36</v>
      </c>
      <c r="L85" s="12"/>
    </row>
    <row r="86" spans="1:12" ht="14.25" customHeight="1" x14ac:dyDescent="0.3">
      <c r="A86" s="150" t="s">
        <v>507</v>
      </c>
      <c r="B86" s="58">
        <v>5</v>
      </c>
      <c r="C86" s="58">
        <v>17.84</v>
      </c>
      <c r="D86" s="58">
        <v>4</v>
      </c>
      <c r="E86" s="82">
        <v>1177</v>
      </c>
      <c r="F86" s="12" t="str">
        <f>+VLOOKUP(E86,Participants!$A$1:$F$678,2,FALSE)</f>
        <v>Pippa Larmi</v>
      </c>
      <c r="G86" s="12" t="str">
        <f>+VLOOKUP(E86,Participants!$A$1:$F$678,4,FALSE)</f>
        <v>DMA</v>
      </c>
      <c r="H86" s="12" t="str">
        <f>+VLOOKUP(E86,Participants!$A$1:$F$678,5,FALSE)</f>
        <v>Female</v>
      </c>
      <c r="I86" s="12">
        <f>+VLOOKUP(E86,Participants!$A$1:$F$678,3,FALSE)</f>
        <v>6</v>
      </c>
      <c r="J86" s="12" t="str">
        <f>+VLOOKUP(E86,Participants!$A$1:$G$678,7,FALSE)</f>
        <v>JV Girls</v>
      </c>
      <c r="K86" s="12">
        <f t="shared" si="1"/>
        <v>37</v>
      </c>
      <c r="L86" s="12"/>
    </row>
    <row r="87" spans="1:12" ht="14.25" customHeight="1" x14ac:dyDescent="0.3">
      <c r="A87" s="150" t="s">
        <v>507</v>
      </c>
      <c r="B87" s="58">
        <v>5</v>
      </c>
      <c r="C87" s="58">
        <v>18.05</v>
      </c>
      <c r="D87" s="58">
        <v>3</v>
      </c>
      <c r="E87" s="82">
        <v>63</v>
      </c>
      <c r="F87" s="12" t="str">
        <f>+VLOOKUP(E87,Participants!$A$1:$F$678,2,FALSE)</f>
        <v>Olivia Evans</v>
      </c>
      <c r="G87" s="12" t="str">
        <f>+VLOOKUP(E87,Participants!$A$1:$F$678,4,FALSE)</f>
        <v>AMA</v>
      </c>
      <c r="H87" s="12" t="str">
        <f>+VLOOKUP(E87,Participants!$A$1:$F$678,5,FALSE)</f>
        <v>Female</v>
      </c>
      <c r="I87" s="12">
        <f>+VLOOKUP(E87,Participants!$A$1:$F$678,3,FALSE)</f>
        <v>5</v>
      </c>
      <c r="J87" s="12" t="str">
        <f>+VLOOKUP(E87,Participants!$A$1:$G$678,7,FALSE)</f>
        <v>JV Girls</v>
      </c>
      <c r="K87" s="12">
        <f t="shared" si="1"/>
        <v>38</v>
      </c>
      <c r="L87" s="12"/>
    </row>
    <row r="88" spans="1:12" ht="14.25" customHeight="1" x14ac:dyDescent="0.3">
      <c r="A88" s="150" t="s">
        <v>507</v>
      </c>
      <c r="B88" s="58">
        <v>6</v>
      </c>
      <c r="C88" s="58">
        <v>18.12</v>
      </c>
      <c r="D88" s="58">
        <v>2</v>
      </c>
      <c r="E88" s="82">
        <v>271</v>
      </c>
      <c r="F88" s="12" t="str">
        <f>+VLOOKUP(E88,Participants!$A$1:$F$678,2,FALSE)</f>
        <v>Arden Wyke-Shiring</v>
      </c>
      <c r="G88" s="12" t="str">
        <f>+VLOOKUP(E88,Participants!$A$1:$F$678,4,FALSE)</f>
        <v>AGS</v>
      </c>
      <c r="H88" s="12" t="str">
        <f>+VLOOKUP(E88,Participants!$A$1:$F$678,5,FALSE)</f>
        <v>Female</v>
      </c>
      <c r="I88" s="12">
        <f>+VLOOKUP(E88,Participants!$A$1:$F$678,3,FALSE)</f>
        <v>5</v>
      </c>
      <c r="J88" s="12" t="str">
        <f>+VLOOKUP(E88,Participants!$A$1:$G$678,7,FALSE)</f>
        <v>JV Girls</v>
      </c>
      <c r="K88" s="12">
        <f t="shared" si="1"/>
        <v>39</v>
      </c>
      <c r="L88" s="12"/>
    </row>
    <row r="89" spans="1:12" ht="14.25" customHeight="1" x14ac:dyDescent="0.3">
      <c r="A89" s="150" t="s">
        <v>507</v>
      </c>
      <c r="B89" s="58">
        <v>5</v>
      </c>
      <c r="C89" s="58">
        <v>18.21</v>
      </c>
      <c r="D89" s="58">
        <v>5</v>
      </c>
      <c r="E89" s="82">
        <v>1079</v>
      </c>
      <c r="F89" s="12" t="str">
        <f>+VLOOKUP(E89,Participants!$A$1:$F$678,2,FALSE)</f>
        <v>Olivia Costigan</v>
      </c>
      <c r="G89" s="12" t="str">
        <f>+VLOOKUP(E89,Participants!$A$1:$F$678,4,FALSE)</f>
        <v>KIL</v>
      </c>
      <c r="H89" s="12" t="str">
        <f>+VLOOKUP(E89,Participants!$A$1:$F$678,5,FALSE)</f>
        <v>Female</v>
      </c>
      <c r="I89" s="12">
        <f>+VLOOKUP(E89,Participants!$A$1:$F$678,3,FALSE)</f>
        <v>6</v>
      </c>
      <c r="J89" s="12" t="str">
        <f>+VLOOKUP(E89,Participants!$A$1:$G$678,7,FALSE)</f>
        <v>JV Girls</v>
      </c>
      <c r="K89" s="12">
        <f t="shared" si="1"/>
        <v>40</v>
      </c>
      <c r="L89" s="12"/>
    </row>
    <row r="90" spans="1:12" ht="14.25" customHeight="1" x14ac:dyDescent="0.3">
      <c r="A90" s="150" t="s">
        <v>507</v>
      </c>
      <c r="B90" s="58">
        <v>4</v>
      </c>
      <c r="C90" s="58">
        <v>18.47</v>
      </c>
      <c r="D90" s="58">
        <v>8</v>
      </c>
      <c r="E90" s="82">
        <v>71</v>
      </c>
      <c r="F90" s="12" t="str">
        <f>+VLOOKUP(E90,Participants!$A$1:$F$678,2,FALSE)</f>
        <v>Cecilia D'Alo</v>
      </c>
      <c r="G90" s="12" t="str">
        <f>+VLOOKUP(E90,Participants!$A$1:$F$678,4,FALSE)</f>
        <v>AMA</v>
      </c>
      <c r="H90" s="12" t="str">
        <f>+VLOOKUP(E90,Participants!$A$1:$F$678,5,FALSE)</f>
        <v>Female</v>
      </c>
      <c r="I90" s="12">
        <f>+VLOOKUP(E90,Participants!$A$1:$F$678,3,FALSE)</f>
        <v>5</v>
      </c>
      <c r="J90" s="12" t="str">
        <f>+VLOOKUP(E90,Participants!$A$1:$G$678,7,FALSE)</f>
        <v>JV Girls</v>
      </c>
      <c r="K90" s="12">
        <f t="shared" si="1"/>
        <v>41</v>
      </c>
      <c r="L90" s="12"/>
    </row>
    <row r="91" spans="1:12" ht="14.25" customHeight="1" x14ac:dyDescent="0.3">
      <c r="A91" s="150" t="s">
        <v>507</v>
      </c>
      <c r="B91" s="58">
        <v>3</v>
      </c>
      <c r="C91" s="58">
        <v>18.52</v>
      </c>
      <c r="D91" s="58">
        <v>6</v>
      </c>
      <c r="E91" s="82">
        <v>1230</v>
      </c>
      <c r="F91" s="12" t="str">
        <f>+VLOOKUP(E91,Participants!$A$1:$F$678,2,FALSE)</f>
        <v>Londyn Daniel</v>
      </c>
      <c r="G91" s="12" t="str">
        <f>+VLOOKUP(E91,Participants!$A$1:$F$678,4,FALSE)</f>
        <v>OLF</v>
      </c>
      <c r="H91" s="12" t="str">
        <f>+VLOOKUP(E91,Participants!$A$1:$F$678,5,FALSE)</f>
        <v>Female</v>
      </c>
      <c r="I91" s="12">
        <f>+VLOOKUP(E91,Participants!$A$1:$F$678,3,FALSE)</f>
        <v>5</v>
      </c>
      <c r="J91" s="12" t="str">
        <f>+VLOOKUP(E91,Participants!$A$1:$G$678,7,FALSE)</f>
        <v>JV Girls</v>
      </c>
      <c r="K91" s="12">
        <f t="shared" si="1"/>
        <v>42</v>
      </c>
      <c r="L91" s="12"/>
    </row>
    <row r="92" spans="1:12" ht="14.25" customHeight="1" x14ac:dyDescent="0.3">
      <c r="A92" s="150" t="s">
        <v>507</v>
      </c>
      <c r="B92" s="58">
        <v>3</v>
      </c>
      <c r="C92" s="58">
        <v>18.649999999999999</v>
      </c>
      <c r="D92" s="58">
        <v>7</v>
      </c>
      <c r="E92" s="82">
        <v>869</v>
      </c>
      <c r="F92" s="12" t="str">
        <f>+VLOOKUP(E92,Participants!$A$1:$F$678,2,FALSE)</f>
        <v>Mia Ledgerwood</v>
      </c>
      <c r="G92" s="12" t="str">
        <f>+VLOOKUP(E92,Participants!$A$1:$F$678,4,FALSE)</f>
        <v>AAG</v>
      </c>
      <c r="H92" s="12" t="str">
        <f>+VLOOKUP(E92,Participants!$A$1:$F$678,5,FALSE)</f>
        <v>Female</v>
      </c>
      <c r="I92" s="12">
        <f>+VLOOKUP(E92,Participants!$A$1:$F$678,3,FALSE)</f>
        <v>5</v>
      </c>
      <c r="J92" s="12" t="str">
        <f>+VLOOKUP(E92,Participants!$A$1:$G$678,7,FALSE)</f>
        <v>JV Girls</v>
      </c>
      <c r="K92" s="12">
        <f t="shared" si="1"/>
        <v>43</v>
      </c>
      <c r="L92" s="12"/>
    </row>
    <row r="93" spans="1:12" ht="14.25" customHeight="1" x14ac:dyDescent="0.3">
      <c r="A93" s="150" t="s">
        <v>507</v>
      </c>
      <c r="B93" s="58">
        <v>7</v>
      </c>
      <c r="C93" s="58">
        <v>18.78</v>
      </c>
      <c r="D93" s="58">
        <v>2</v>
      </c>
      <c r="E93" s="82">
        <v>1077</v>
      </c>
      <c r="F93" s="12" t="str">
        <f>+VLOOKUP(E93,Participants!$A$1:$F$678,2,FALSE)</f>
        <v>Cora Cole</v>
      </c>
      <c r="G93" s="12" t="str">
        <f>+VLOOKUP(E93,Participants!$A$1:$F$678,4,FALSE)</f>
        <v>KIL</v>
      </c>
      <c r="H93" s="12" t="str">
        <f>+VLOOKUP(E93,Participants!$A$1:$F$678,5,FALSE)</f>
        <v>Female</v>
      </c>
      <c r="I93" s="12">
        <f>+VLOOKUP(E93,Participants!$A$1:$F$678,3,FALSE)</f>
        <v>5</v>
      </c>
      <c r="J93" s="12" t="str">
        <f>+VLOOKUP(E93,Participants!$A$1:$G$678,7,FALSE)</f>
        <v>JV Girls</v>
      </c>
      <c r="K93" s="12">
        <f t="shared" si="1"/>
        <v>44</v>
      </c>
      <c r="L93" s="12"/>
    </row>
    <row r="94" spans="1:12" ht="14.25" customHeight="1" x14ac:dyDescent="0.3">
      <c r="A94" s="150" t="s">
        <v>507</v>
      </c>
      <c r="B94" s="58">
        <v>2</v>
      </c>
      <c r="C94" s="58">
        <v>18.809999999999999</v>
      </c>
      <c r="D94" s="58">
        <v>8</v>
      </c>
      <c r="E94" s="82">
        <v>1227</v>
      </c>
      <c r="F94" s="12" t="str">
        <f>+VLOOKUP(E94,Participants!$A$1:$F$678,2,FALSE)</f>
        <v>Taylor Rigby</v>
      </c>
      <c r="G94" s="12" t="str">
        <f>+VLOOKUP(E94,Participants!$A$1:$F$678,4,FALSE)</f>
        <v>OLF</v>
      </c>
      <c r="H94" s="12" t="str">
        <f>+VLOOKUP(E94,Participants!$A$1:$F$678,5,FALSE)</f>
        <v>Female</v>
      </c>
      <c r="I94" s="12">
        <f>+VLOOKUP(E94,Participants!$A$1:$F$678,3,FALSE)</f>
        <v>5</v>
      </c>
      <c r="J94" s="12" t="str">
        <f>+VLOOKUP(E94,Participants!$A$1:$G$678,7,FALSE)</f>
        <v>JV Girls</v>
      </c>
      <c r="K94" s="12">
        <f t="shared" si="1"/>
        <v>45</v>
      </c>
      <c r="L94" s="12"/>
    </row>
    <row r="95" spans="1:12" ht="14.25" customHeight="1" x14ac:dyDescent="0.3">
      <c r="A95" s="150" t="s">
        <v>507</v>
      </c>
      <c r="B95" s="58">
        <v>4</v>
      </c>
      <c r="C95" s="58">
        <v>18.88</v>
      </c>
      <c r="D95" s="58">
        <v>4</v>
      </c>
      <c r="E95" s="82">
        <v>1089</v>
      </c>
      <c r="F95" s="12" t="str">
        <f>+VLOOKUP(E95,Participants!$A$1:$F$678,2,FALSE)</f>
        <v>Annalise Wyant</v>
      </c>
      <c r="G95" s="12" t="str">
        <f>+VLOOKUP(E95,Participants!$A$1:$F$678,4,FALSE)</f>
        <v>KIL</v>
      </c>
      <c r="H95" s="12" t="str">
        <f>+VLOOKUP(E95,Participants!$A$1:$F$678,5,FALSE)</f>
        <v>Female</v>
      </c>
      <c r="I95" s="12">
        <f>+VLOOKUP(E95,Participants!$A$1:$F$678,3,FALSE)</f>
        <v>6</v>
      </c>
      <c r="J95" s="12" t="str">
        <f>+VLOOKUP(E95,Participants!$A$1:$G$678,7,FALSE)</f>
        <v>JV Girls</v>
      </c>
      <c r="K95" s="12">
        <f t="shared" si="1"/>
        <v>46</v>
      </c>
      <c r="L95" s="12"/>
    </row>
    <row r="96" spans="1:12" ht="14.25" customHeight="1" x14ac:dyDescent="0.3">
      <c r="A96" s="150" t="s">
        <v>507</v>
      </c>
      <c r="B96" s="58">
        <v>5</v>
      </c>
      <c r="C96" s="58">
        <v>19.03</v>
      </c>
      <c r="D96" s="58">
        <v>7</v>
      </c>
      <c r="E96" s="82">
        <v>68</v>
      </c>
      <c r="F96" s="12" t="str">
        <f>+VLOOKUP(E96,Participants!$A$1:$F$678,2,FALSE)</f>
        <v>Gia Baldonieri</v>
      </c>
      <c r="G96" s="12" t="str">
        <f>+VLOOKUP(E96,Participants!$A$1:$F$678,4,FALSE)</f>
        <v>AMA</v>
      </c>
      <c r="H96" s="12" t="str">
        <f>+VLOOKUP(E96,Participants!$A$1:$F$678,5,FALSE)</f>
        <v>Female</v>
      </c>
      <c r="I96" s="12">
        <f>+VLOOKUP(E96,Participants!$A$1:$F$678,3,FALSE)</f>
        <v>5</v>
      </c>
      <c r="J96" s="12" t="str">
        <f>+VLOOKUP(E96,Participants!$A$1:$G$678,7,FALSE)</f>
        <v>JV Girls</v>
      </c>
      <c r="K96" s="12">
        <f t="shared" si="1"/>
        <v>47</v>
      </c>
      <c r="L96" s="12"/>
    </row>
    <row r="97" spans="1:12" ht="14.25" customHeight="1" x14ac:dyDescent="0.3">
      <c r="A97" s="150" t="s">
        <v>507</v>
      </c>
      <c r="B97" s="58">
        <v>6</v>
      </c>
      <c r="C97" s="58">
        <v>19.5</v>
      </c>
      <c r="D97" s="58">
        <v>8</v>
      </c>
      <c r="E97" s="82">
        <v>598</v>
      </c>
      <c r="F97" s="12" t="str">
        <f>+VLOOKUP(E97,Participants!$A$1:$F$678,2,FALSE)</f>
        <v>Sloane Masula</v>
      </c>
      <c r="G97" s="12" t="str">
        <f>+VLOOKUP(E97,Participants!$A$1:$F$678,4,FALSE)</f>
        <v>BFS</v>
      </c>
      <c r="H97" s="12" t="str">
        <f>+VLOOKUP(E97,Participants!$A$1:$F$678,5,FALSE)</f>
        <v>Female</v>
      </c>
      <c r="I97" s="12">
        <f>+VLOOKUP(E97,Participants!$A$1:$F$678,3,FALSE)</f>
        <v>5</v>
      </c>
      <c r="J97" s="12" t="str">
        <f>+VLOOKUP(E97,Participants!$A$1:$G$678,7,FALSE)</f>
        <v>JV GIRLS</v>
      </c>
      <c r="K97" s="12">
        <f t="shared" si="1"/>
        <v>48</v>
      </c>
      <c r="L97" s="12"/>
    </row>
    <row r="98" spans="1:12" ht="14.25" customHeight="1" x14ac:dyDescent="0.3">
      <c r="A98" s="150" t="s">
        <v>507</v>
      </c>
      <c r="B98" s="58">
        <v>6</v>
      </c>
      <c r="C98" s="58">
        <v>19.739999999999998</v>
      </c>
      <c r="D98" s="58">
        <v>4</v>
      </c>
      <c r="E98" s="82">
        <v>1078</v>
      </c>
      <c r="F98" s="12" t="str">
        <f>+VLOOKUP(E98,Participants!$A$1:$F$678,2,FALSE)</f>
        <v>Audrey Costigan</v>
      </c>
      <c r="G98" s="12" t="str">
        <f>+VLOOKUP(E98,Participants!$A$1:$F$678,4,FALSE)</f>
        <v>KIL</v>
      </c>
      <c r="H98" s="12" t="str">
        <f>+VLOOKUP(E98,Participants!$A$1:$F$678,5,FALSE)</f>
        <v>Female</v>
      </c>
      <c r="I98" s="12">
        <f>+VLOOKUP(E98,Participants!$A$1:$F$678,3,FALSE)</f>
        <v>6</v>
      </c>
      <c r="J98" s="12" t="str">
        <f>+VLOOKUP(E98,Participants!$A$1:$G$678,7,FALSE)</f>
        <v>JV Girls</v>
      </c>
      <c r="K98" s="12">
        <f t="shared" si="1"/>
        <v>49</v>
      </c>
      <c r="L98" s="12"/>
    </row>
    <row r="99" spans="1:12" ht="14.25" customHeight="1" x14ac:dyDescent="0.3">
      <c r="A99" s="150" t="s">
        <v>507</v>
      </c>
      <c r="B99" s="58">
        <v>6</v>
      </c>
      <c r="C99" s="58">
        <v>19.78</v>
      </c>
      <c r="D99" s="58">
        <v>7</v>
      </c>
      <c r="E99" s="82">
        <v>1082</v>
      </c>
      <c r="F99" s="12" t="str">
        <f>+VLOOKUP(E99,Participants!$A$1:$F$678,2,FALSE)</f>
        <v>Gabriella McDonough</v>
      </c>
      <c r="G99" s="12" t="str">
        <f>+VLOOKUP(E99,Participants!$A$1:$F$678,4,FALSE)</f>
        <v>KIL</v>
      </c>
      <c r="H99" s="12" t="str">
        <f>+VLOOKUP(E99,Participants!$A$1:$F$678,5,FALSE)</f>
        <v>Female</v>
      </c>
      <c r="I99" s="12">
        <f>+VLOOKUP(E99,Participants!$A$1:$F$678,3,FALSE)</f>
        <v>5</v>
      </c>
      <c r="J99" s="12" t="str">
        <f>+VLOOKUP(E99,Participants!$A$1:$G$678,7,FALSE)</f>
        <v>JV Girls</v>
      </c>
      <c r="K99" s="12">
        <f t="shared" si="1"/>
        <v>50</v>
      </c>
      <c r="L99" s="12"/>
    </row>
    <row r="100" spans="1:12" ht="14.25" customHeight="1" x14ac:dyDescent="0.3">
      <c r="A100" s="150" t="s">
        <v>507</v>
      </c>
      <c r="B100" s="58">
        <v>6</v>
      </c>
      <c r="C100" s="58">
        <v>19.84</v>
      </c>
      <c r="D100" s="58">
        <v>5</v>
      </c>
      <c r="E100" s="82">
        <v>1168</v>
      </c>
      <c r="F100" s="12" t="str">
        <f>+VLOOKUP(E100,Participants!$A$1:$F$678,2,FALSE)</f>
        <v>Anna Estes</v>
      </c>
      <c r="G100" s="12" t="str">
        <f>+VLOOKUP(E100,Participants!$A$1:$F$678,4,FALSE)</f>
        <v>DMA</v>
      </c>
      <c r="H100" s="12" t="str">
        <f>+VLOOKUP(E100,Participants!$A$1:$F$678,5,FALSE)</f>
        <v>Female</v>
      </c>
      <c r="I100" s="12">
        <f>+VLOOKUP(E100,Participants!$A$1:$F$678,3,FALSE)</f>
        <v>5</v>
      </c>
      <c r="J100" s="12" t="str">
        <f>+VLOOKUP(E100,Participants!$A$1:$G$678,7,FALSE)</f>
        <v>JV Girls</v>
      </c>
      <c r="K100" s="12">
        <f t="shared" si="1"/>
        <v>51</v>
      </c>
      <c r="L100" s="12"/>
    </row>
    <row r="101" spans="1:12" ht="14.25" customHeight="1" x14ac:dyDescent="0.3">
      <c r="A101" s="150" t="s">
        <v>507</v>
      </c>
      <c r="B101" s="58">
        <v>7</v>
      </c>
      <c r="C101" s="58">
        <v>20.059999999999999</v>
      </c>
      <c r="D101" s="58">
        <v>4</v>
      </c>
      <c r="E101" s="82">
        <v>1074</v>
      </c>
      <c r="F101" s="12" t="str">
        <f>+VLOOKUP(E101,Participants!$A$1:$F$678,2,FALSE)</f>
        <v>Morgan Blevins</v>
      </c>
      <c r="G101" s="12" t="str">
        <f>+VLOOKUP(E101,Participants!$A$1:$F$678,4,FALSE)</f>
        <v>KIL</v>
      </c>
      <c r="H101" s="12" t="str">
        <f>+VLOOKUP(E101,Participants!$A$1:$F$678,5,FALSE)</f>
        <v>Female</v>
      </c>
      <c r="I101" s="12">
        <f>+VLOOKUP(E101,Participants!$A$1:$F$678,3,FALSE)</f>
        <v>5</v>
      </c>
      <c r="J101" s="12" t="str">
        <f>+VLOOKUP(E101,Participants!$A$1:$G$678,7,FALSE)</f>
        <v>JV Girls</v>
      </c>
      <c r="K101" s="12">
        <f t="shared" si="1"/>
        <v>52</v>
      </c>
      <c r="L101" s="12"/>
    </row>
    <row r="102" spans="1:12" ht="14.25" customHeight="1" x14ac:dyDescent="0.3">
      <c r="A102" s="150" t="s">
        <v>507</v>
      </c>
      <c r="B102" s="58">
        <v>7</v>
      </c>
      <c r="C102" s="58">
        <v>20.350000000000001</v>
      </c>
      <c r="D102" s="58">
        <v>3</v>
      </c>
      <c r="E102" s="82">
        <v>605</v>
      </c>
      <c r="F102" s="12" t="str">
        <f>+VLOOKUP(E102,Participants!$A$1:$F$678,2,FALSE)</f>
        <v>Daniella Julian</v>
      </c>
      <c r="G102" s="12" t="str">
        <f>+VLOOKUP(E102,Participants!$A$1:$F$678,4,FALSE)</f>
        <v>BFS</v>
      </c>
      <c r="H102" s="12" t="str">
        <f>+VLOOKUP(E102,Participants!$A$1:$F$678,5,FALSE)</f>
        <v>Female</v>
      </c>
      <c r="I102" s="12">
        <f>+VLOOKUP(E102,Participants!$A$1:$F$678,3,FALSE)</f>
        <v>6</v>
      </c>
      <c r="J102" s="12" t="str">
        <f>+VLOOKUP(E102,Participants!$A$1:$G$678,7,FALSE)</f>
        <v>JV GIRLS</v>
      </c>
      <c r="K102" s="12">
        <f t="shared" si="1"/>
        <v>53</v>
      </c>
      <c r="L102" s="12"/>
    </row>
    <row r="103" spans="1:12" ht="14.25" customHeight="1" x14ac:dyDescent="0.3">
      <c r="A103" s="150" t="s">
        <v>507</v>
      </c>
      <c r="B103" s="58">
        <v>6</v>
      </c>
      <c r="C103" s="58">
        <v>21.52</v>
      </c>
      <c r="D103" s="58">
        <v>3</v>
      </c>
      <c r="E103" s="82">
        <v>77</v>
      </c>
      <c r="F103" s="12" t="str">
        <f>+VLOOKUP(E103,Participants!$A$1:$F$678,2,FALSE)</f>
        <v>Helena Mercolini</v>
      </c>
      <c r="G103" s="12" t="str">
        <f>+VLOOKUP(E103,Participants!$A$1:$F$678,4,FALSE)</f>
        <v>AMA</v>
      </c>
      <c r="H103" s="12" t="str">
        <f>+VLOOKUP(E103,Participants!$A$1:$F$678,5,FALSE)</f>
        <v>Female</v>
      </c>
      <c r="I103" s="12">
        <f>+VLOOKUP(E103,Participants!$A$1:$F$678,3,FALSE)</f>
        <v>6</v>
      </c>
      <c r="J103" s="12" t="str">
        <f>+VLOOKUP(E103,Participants!$A$1:$G$678,7,FALSE)</f>
        <v>JV Girls</v>
      </c>
      <c r="K103" s="12">
        <f t="shared" si="1"/>
        <v>54</v>
      </c>
      <c r="L103" s="12"/>
    </row>
    <row r="104" spans="1:12" ht="14.25" customHeight="1" x14ac:dyDescent="0.3">
      <c r="A104" s="150" t="s">
        <v>507</v>
      </c>
      <c r="B104" s="58">
        <v>7</v>
      </c>
      <c r="C104" s="58"/>
      <c r="D104" s="58">
        <v>7</v>
      </c>
      <c r="E104" s="82"/>
      <c r="F104" s="12" t="e">
        <f>+VLOOKUP(E104,Participants!$A$1:$F$678,2,FALSE)</f>
        <v>#N/A</v>
      </c>
      <c r="G104" s="12" t="e">
        <f>+VLOOKUP(E104,Participants!$A$1:$F$678,4,FALSE)</f>
        <v>#N/A</v>
      </c>
      <c r="H104" s="12" t="e">
        <f>+VLOOKUP(E104,Participants!$A$1:$F$678,5,FALSE)</f>
        <v>#N/A</v>
      </c>
      <c r="I104" s="12" t="e">
        <f>+VLOOKUP(E104,Participants!$A$1:$F$678,3,FALSE)</f>
        <v>#N/A</v>
      </c>
      <c r="J104" s="12" t="e">
        <f>+VLOOKUP(E104,Participants!$A$1:$G$678,7,FALSE)</f>
        <v>#N/A</v>
      </c>
      <c r="K104" s="12"/>
      <c r="L104" s="12"/>
    </row>
    <row r="105" spans="1:12" ht="14.25" customHeight="1" x14ac:dyDescent="0.3">
      <c r="A105" s="150" t="s">
        <v>507</v>
      </c>
      <c r="B105" s="58">
        <v>7</v>
      </c>
      <c r="C105" s="58"/>
      <c r="D105" s="58">
        <v>8</v>
      </c>
      <c r="E105" s="82"/>
      <c r="F105" s="12" t="e">
        <f>+VLOOKUP(E105,Participants!$A$1:$F$678,2,FALSE)</f>
        <v>#N/A</v>
      </c>
      <c r="G105" s="12" t="e">
        <f>+VLOOKUP(E105,Participants!$A$1:$F$678,4,FALSE)</f>
        <v>#N/A</v>
      </c>
      <c r="H105" s="12" t="e">
        <f>+VLOOKUP(E105,Participants!$A$1:$F$678,5,FALSE)</f>
        <v>#N/A</v>
      </c>
      <c r="I105" s="12" t="e">
        <f>+VLOOKUP(E105,Participants!$A$1:$F$678,3,FALSE)</f>
        <v>#N/A</v>
      </c>
      <c r="J105" s="12" t="e">
        <f>+VLOOKUP(E105,Participants!$A$1:$G$678,7,FALSE)</f>
        <v>#N/A</v>
      </c>
      <c r="K105" s="12"/>
      <c r="L105" s="12"/>
    </row>
    <row r="106" spans="1:12" ht="14.25" customHeight="1" x14ac:dyDescent="0.3">
      <c r="A106" s="150" t="s">
        <v>507</v>
      </c>
      <c r="B106" s="58">
        <v>13</v>
      </c>
      <c r="C106" s="58"/>
      <c r="D106" s="58">
        <v>8</v>
      </c>
      <c r="E106" s="82"/>
      <c r="F106" s="12" t="e">
        <f>+VLOOKUP(E106,Participants!$A$1:$F$678,2,FALSE)</f>
        <v>#N/A</v>
      </c>
      <c r="G106" s="12" t="e">
        <f>+VLOOKUP(E106,Participants!$A$1:$F$678,4,FALSE)</f>
        <v>#N/A</v>
      </c>
      <c r="H106" s="12" t="e">
        <f>+VLOOKUP(E106,Participants!$A$1:$F$678,5,FALSE)</f>
        <v>#N/A</v>
      </c>
      <c r="I106" s="12" t="e">
        <f>+VLOOKUP(E106,Participants!$A$1:$F$678,3,FALSE)</f>
        <v>#N/A</v>
      </c>
      <c r="J106" s="12" t="e">
        <f>+VLOOKUP(E106,Participants!$A$1:$G$678,7,FALSE)</f>
        <v>#N/A</v>
      </c>
      <c r="K106" s="12"/>
      <c r="L106" s="12"/>
    </row>
    <row r="107" spans="1:12" ht="14.25" customHeight="1" x14ac:dyDescent="0.3">
      <c r="A107" s="150" t="s">
        <v>507</v>
      </c>
      <c r="B107" s="58">
        <v>21</v>
      </c>
      <c r="C107" s="58">
        <v>12.75</v>
      </c>
      <c r="D107" s="58">
        <v>6</v>
      </c>
      <c r="E107" s="82">
        <v>669</v>
      </c>
      <c r="F107" s="12" t="str">
        <f>+VLOOKUP(E107,Participants!$A$1:$F$678,2,FALSE)</f>
        <v>Xiah Ninehouser</v>
      </c>
      <c r="G107" s="12" t="str">
        <f>+VLOOKUP(E107,Participants!$A$1:$F$678,4,FALSE)</f>
        <v>BFS</v>
      </c>
      <c r="H107" s="12" t="str">
        <f>+VLOOKUP(E107,Participants!$A$1:$F$678,5,FALSE)</f>
        <v>Male</v>
      </c>
      <c r="I107" s="12">
        <f>+VLOOKUP(E107,Participants!$A$1:$F$678,3,FALSE)</f>
        <v>8</v>
      </c>
      <c r="J107" s="12" t="str">
        <f>+VLOOKUP(E107,Participants!$A$1:$G$678,7,FALSE)</f>
        <v>VARSITY Boys</v>
      </c>
      <c r="K107" s="12">
        <v>1</v>
      </c>
      <c r="L107" s="12">
        <v>10</v>
      </c>
    </row>
    <row r="108" spans="1:12" ht="14.25" customHeight="1" x14ac:dyDescent="0.3">
      <c r="A108" s="150" t="s">
        <v>507</v>
      </c>
      <c r="B108" s="58">
        <v>21</v>
      </c>
      <c r="C108" s="58">
        <v>13.12</v>
      </c>
      <c r="D108" s="58">
        <v>3</v>
      </c>
      <c r="E108" s="82">
        <v>170</v>
      </c>
      <c r="F108" s="12" t="str">
        <f>+VLOOKUP(E108,Participants!$A$1:$F$678,2,FALSE)</f>
        <v>Tony Montgomery</v>
      </c>
      <c r="G108" s="12" t="str">
        <f>+VLOOKUP(E108,Participants!$A$1:$F$678,4,FALSE)</f>
        <v>NCA</v>
      </c>
      <c r="H108" s="12" t="str">
        <f>+VLOOKUP(E108,Participants!$A$1:$F$678,5,FALSE)</f>
        <v>Male</v>
      </c>
      <c r="I108" s="12">
        <f>+VLOOKUP(E108,Participants!$A$1:$F$678,3,FALSE)</f>
        <v>8</v>
      </c>
      <c r="J108" s="12" t="str">
        <f>+VLOOKUP(E108,Participants!$A$1:$G$678,7,FALSE)</f>
        <v>VARSITY Boys</v>
      </c>
      <c r="K108" s="12">
        <f>K107+1</f>
        <v>2</v>
      </c>
      <c r="L108" s="12">
        <v>8</v>
      </c>
    </row>
    <row r="109" spans="1:12" ht="14.25" customHeight="1" x14ac:dyDescent="0.3">
      <c r="A109" s="150" t="s">
        <v>507</v>
      </c>
      <c r="B109" s="58">
        <v>21</v>
      </c>
      <c r="C109" s="58">
        <v>13.13</v>
      </c>
      <c r="D109" s="58">
        <v>5</v>
      </c>
      <c r="E109" s="82">
        <v>1134</v>
      </c>
      <c r="F109" s="12" t="str">
        <f>+VLOOKUP(E109,Participants!$A$1:$F$678,2,FALSE)</f>
        <v>Quentin Peterson</v>
      </c>
      <c r="G109" s="12" t="str">
        <f>+VLOOKUP(E109,Participants!$A$1:$F$678,4,FALSE)</f>
        <v>KIL</v>
      </c>
      <c r="H109" s="12" t="str">
        <f>+VLOOKUP(E109,Participants!$A$1:$F$678,5,FALSE)</f>
        <v>Male</v>
      </c>
      <c r="I109" s="12">
        <f>+VLOOKUP(E109,Participants!$A$1:$F$678,3,FALSE)</f>
        <v>7</v>
      </c>
      <c r="J109" s="12" t="str">
        <f>+VLOOKUP(E109,Participants!$A$1:$G$678,7,FALSE)</f>
        <v>VARSITY Boys</v>
      </c>
      <c r="K109" s="12">
        <f t="shared" ref="K109:K138" si="2">K108+1</f>
        <v>3</v>
      </c>
      <c r="L109" s="12">
        <v>6</v>
      </c>
    </row>
    <row r="110" spans="1:12" ht="14.25" customHeight="1" x14ac:dyDescent="0.3">
      <c r="A110" s="150" t="s">
        <v>507</v>
      </c>
      <c r="B110" s="58">
        <v>21</v>
      </c>
      <c r="C110" s="58">
        <v>13.44</v>
      </c>
      <c r="D110" s="58">
        <v>8</v>
      </c>
      <c r="E110" s="82">
        <v>1133</v>
      </c>
      <c r="F110" s="12" t="str">
        <f>+VLOOKUP(E110,Participants!$A$1:$F$678,2,FALSE)</f>
        <v>Quinn O’Hara</v>
      </c>
      <c r="G110" s="12" t="str">
        <f>+VLOOKUP(E110,Participants!$A$1:$F$678,4,FALSE)</f>
        <v>KIL</v>
      </c>
      <c r="H110" s="12" t="str">
        <f>+VLOOKUP(E110,Participants!$A$1:$F$678,5,FALSE)</f>
        <v>Male</v>
      </c>
      <c r="I110" s="12">
        <f>+VLOOKUP(E110,Participants!$A$1:$F$678,3,FALSE)</f>
        <v>8</v>
      </c>
      <c r="J110" s="12" t="str">
        <f>+VLOOKUP(E110,Participants!$A$1:$G$678,7,FALSE)</f>
        <v>VARSITY Boys</v>
      </c>
      <c r="K110" s="12">
        <f t="shared" si="2"/>
        <v>4</v>
      </c>
      <c r="L110" s="12">
        <v>5</v>
      </c>
    </row>
    <row r="111" spans="1:12" ht="14.25" customHeight="1" x14ac:dyDescent="0.3">
      <c r="A111" s="150" t="s">
        <v>507</v>
      </c>
      <c r="B111" s="58">
        <v>22</v>
      </c>
      <c r="C111" s="58">
        <v>13.46</v>
      </c>
      <c r="D111" s="58">
        <v>3</v>
      </c>
      <c r="E111" s="82">
        <v>670</v>
      </c>
      <c r="F111" s="12" t="str">
        <f>+VLOOKUP(E111,Participants!$A$1:$F$678,2,FALSE)</f>
        <v>Michael Pierro</v>
      </c>
      <c r="G111" s="12" t="str">
        <f>+VLOOKUP(E111,Participants!$A$1:$F$678,4,FALSE)</f>
        <v>BFS</v>
      </c>
      <c r="H111" s="12" t="str">
        <f>+VLOOKUP(E111,Participants!$A$1:$F$678,5,FALSE)</f>
        <v>Male</v>
      </c>
      <c r="I111" s="12">
        <f>+VLOOKUP(E111,Participants!$A$1:$F$678,3,FALSE)</f>
        <v>8</v>
      </c>
      <c r="J111" s="12" t="str">
        <f>+VLOOKUP(E111,Participants!$A$1:$G$678,7,FALSE)</f>
        <v>VARSITY Boys</v>
      </c>
      <c r="K111" s="12">
        <f t="shared" si="2"/>
        <v>5</v>
      </c>
      <c r="L111" s="12">
        <v>4</v>
      </c>
    </row>
    <row r="112" spans="1:12" ht="14.25" customHeight="1" x14ac:dyDescent="0.3">
      <c r="A112" s="150" t="s">
        <v>507</v>
      </c>
      <c r="B112" s="58">
        <v>22</v>
      </c>
      <c r="C112" s="58">
        <v>13.75</v>
      </c>
      <c r="D112" s="58">
        <v>1</v>
      </c>
      <c r="E112" s="82">
        <v>985</v>
      </c>
      <c r="F112" s="12" t="str">
        <f>+VLOOKUP(E112,Participants!$A$1:$F$678,2,FALSE)</f>
        <v>Ethan Engel</v>
      </c>
      <c r="G112" s="12" t="str">
        <f>+VLOOKUP(E112,Participants!$A$1:$F$678,4,FALSE)</f>
        <v>SJS</v>
      </c>
      <c r="H112" s="12" t="str">
        <f>+VLOOKUP(E112,Participants!$A$1:$F$678,5,FALSE)</f>
        <v>Male</v>
      </c>
      <c r="I112" s="12">
        <f>+VLOOKUP(E112,Participants!$A$1:$F$678,3,FALSE)</f>
        <v>8</v>
      </c>
      <c r="J112" s="12" t="str">
        <f>+VLOOKUP(E112,Participants!$A$1:$G$678,7,FALSE)</f>
        <v>VARSITY Boys</v>
      </c>
      <c r="K112" s="12">
        <f t="shared" si="2"/>
        <v>6</v>
      </c>
      <c r="L112" s="12">
        <v>3</v>
      </c>
    </row>
    <row r="113" spans="1:12" ht="14.25" customHeight="1" x14ac:dyDescent="0.3">
      <c r="A113" s="150" t="s">
        <v>507</v>
      </c>
      <c r="B113" s="58">
        <v>23</v>
      </c>
      <c r="C113" s="58">
        <v>13.84</v>
      </c>
      <c r="D113" s="58">
        <v>2</v>
      </c>
      <c r="E113" s="82">
        <v>1136</v>
      </c>
      <c r="F113" s="12" t="str">
        <f>+VLOOKUP(E113,Participants!$A$1:$F$678,2,FALSE)</f>
        <v>Dominic Verdi</v>
      </c>
      <c r="G113" s="12" t="str">
        <f>+VLOOKUP(E113,Participants!$A$1:$F$678,4,FALSE)</f>
        <v>KIL</v>
      </c>
      <c r="H113" s="12" t="str">
        <f>+VLOOKUP(E113,Participants!$A$1:$F$678,5,FALSE)</f>
        <v>Male</v>
      </c>
      <c r="I113" s="12">
        <f>+VLOOKUP(E113,Participants!$A$1:$F$678,3,FALSE)</f>
        <v>8</v>
      </c>
      <c r="J113" s="12" t="str">
        <f>+VLOOKUP(E113,Participants!$A$1:$G$678,7,FALSE)</f>
        <v>VARSITY Boys</v>
      </c>
      <c r="K113" s="12">
        <f t="shared" si="2"/>
        <v>7</v>
      </c>
      <c r="L113" s="12">
        <v>2</v>
      </c>
    </row>
    <row r="114" spans="1:12" ht="14.25" customHeight="1" x14ac:dyDescent="0.3">
      <c r="A114" s="150" t="s">
        <v>507</v>
      </c>
      <c r="B114" s="58">
        <v>21</v>
      </c>
      <c r="C114" s="58">
        <v>13.87</v>
      </c>
      <c r="D114" s="58">
        <v>1</v>
      </c>
      <c r="E114" s="82">
        <v>130</v>
      </c>
      <c r="F114" s="12" t="str">
        <f>+VLOOKUP(E114,Participants!$A$1:$F$678,2,FALSE)</f>
        <v>Marcus Gerber</v>
      </c>
      <c r="G114" s="12" t="str">
        <f>+VLOOKUP(E114,Participants!$A$1:$F$678,4,FALSE)</f>
        <v>AMA</v>
      </c>
      <c r="H114" s="12" t="str">
        <f>+VLOOKUP(E114,Participants!$A$1:$F$678,5,FALSE)</f>
        <v>Male</v>
      </c>
      <c r="I114" s="12">
        <f>+VLOOKUP(E114,Participants!$A$1:$F$678,3,FALSE)</f>
        <v>8</v>
      </c>
      <c r="J114" s="12" t="str">
        <f>+VLOOKUP(E114,Participants!$A$1:$G$678,7,FALSE)</f>
        <v>VARSITY Boys</v>
      </c>
      <c r="K114" s="12">
        <f t="shared" si="2"/>
        <v>8</v>
      </c>
      <c r="L114" s="12">
        <v>1</v>
      </c>
    </row>
    <row r="115" spans="1:12" ht="14.25" customHeight="1" x14ac:dyDescent="0.3">
      <c r="A115" s="150" t="s">
        <v>507</v>
      </c>
      <c r="B115" s="58">
        <v>23</v>
      </c>
      <c r="C115" s="58">
        <v>14.4</v>
      </c>
      <c r="D115" s="58">
        <v>6</v>
      </c>
      <c r="E115" s="82">
        <v>133</v>
      </c>
      <c r="F115" s="12" t="str">
        <f>+VLOOKUP(E115,Participants!$A$1:$F$678,2,FALSE)</f>
        <v>William Brown</v>
      </c>
      <c r="G115" s="12" t="str">
        <f>+VLOOKUP(E115,Participants!$A$1:$F$678,4,FALSE)</f>
        <v>AMA</v>
      </c>
      <c r="H115" s="12" t="str">
        <f>+VLOOKUP(E115,Participants!$A$1:$F$678,5,FALSE)</f>
        <v>Male</v>
      </c>
      <c r="I115" s="12">
        <f>+VLOOKUP(E115,Participants!$A$1:$F$678,3,FALSE)</f>
        <v>8</v>
      </c>
      <c r="J115" s="12" t="str">
        <f>+VLOOKUP(E115,Participants!$A$1:$G$678,7,FALSE)</f>
        <v>VARSITY Boys</v>
      </c>
      <c r="K115" s="12">
        <f t="shared" si="2"/>
        <v>9</v>
      </c>
      <c r="L115" s="12"/>
    </row>
    <row r="116" spans="1:12" ht="14.25" customHeight="1" x14ac:dyDescent="0.3">
      <c r="A116" s="150" t="s">
        <v>507</v>
      </c>
      <c r="B116" s="58">
        <v>24</v>
      </c>
      <c r="C116" s="58">
        <v>14.62</v>
      </c>
      <c r="D116" s="58">
        <v>2</v>
      </c>
      <c r="E116" s="82">
        <v>275</v>
      </c>
      <c r="F116" s="12" t="str">
        <f>+VLOOKUP(E116,Participants!$A$1:$F$678,2,FALSE)</f>
        <v>Jeremey Ye</v>
      </c>
      <c r="G116" s="12" t="str">
        <f>+VLOOKUP(E116,Participants!$A$1:$F$678,4,FALSE)</f>
        <v>AGS</v>
      </c>
      <c r="H116" s="12" t="str">
        <f>+VLOOKUP(E116,Participants!$A$1:$F$678,5,FALSE)</f>
        <v>Male</v>
      </c>
      <c r="I116" s="12">
        <f>+VLOOKUP(E116,Participants!$A$1:$F$678,3,FALSE)</f>
        <v>8</v>
      </c>
      <c r="J116" s="12" t="str">
        <f>+VLOOKUP(E116,Participants!$A$1:$G$678,7,FALSE)</f>
        <v>VARSITY Boys</v>
      </c>
      <c r="K116" s="12">
        <f t="shared" si="2"/>
        <v>10</v>
      </c>
      <c r="L116" s="12"/>
    </row>
    <row r="117" spans="1:12" ht="14.25" customHeight="1" x14ac:dyDescent="0.3">
      <c r="A117" s="150" t="s">
        <v>507</v>
      </c>
      <c r="B117" s="58">
        <v>23</v>
      </c>
      <c r="C117" s="58">
        <v>14.66</v>
      </c>
      <c r="D117" s="58">
        <v>7</v>
      </c>
      <c r="E117" s="82">
        <v>979</v>
      </c>
      <c r="F117" s="12" t="str">
        <f>+VLOOKUP(E117,Participants!$A$1:$F$678,2,FALSE)</f>
        <v>Declan McCullough</v>
      </c>
      <c r="G117" s="12" t="str">
        <f>+VLOOKUP(E117,Participants!$A$1:$F$678,4,FALSE)</f>
        <v>SJS</v>
      </c>
      <c r="H117" s="12" t="str">
        <f>+VLOOKUP(E117,Participants!$A$1:$F$678,5,FALSE)</f>
        <v>Male</v>
      </c>
      <c r="I117" s="12">
        <f>+VLOOKUP(E117,Participants!$A$1:$F$678,3,FALSE)</f>
        <v>7</v>
      </c>
      <c r="J117" s="12" t="str">
        <f>+VLOOKUP(E117,Participants!$A$1:$G$678,7,FALSE)</f>
        <v>VARSITY Boys</v>
      </c>
      <c r="K117" s="12">
        <f t="shared" si="2"/>
        <v>11</v>
      </c>
      <c r="L117" s="12"/>
    </row>
    <row r="118" spans="1:12" ht="14.25" customHeight="1" x14ac:dyDescent="0.3">
      <c r="A118" s="150" t="s">
        <v>507</v>
      </c>
      <c r="B118" s="58">
        <v>21</v>
      </c>
      <c r="C118" s="58">
        <v>14.81</v>
      </c>
      <c r="D118" s="58">
        <v>7</v>
      </c>
      <c r="E118" s="82">
        <v>986</v>
      </c>
      <c r="F118" s="12" t="str">
        <f>+VLOOKUP(E118,Participants!$A$1:$F$678,2,FALSE)</f>
        <v>Leo Mosca</v>
      </c>
      <c r="G118" s="12" t="str">
        <f>+VLOOKUP(E118,Participants!$A$1:$F$678,4,FALSE)</f>
        <v>SJS</v>
      </c>
      <c r="H118" s="12" t="str">
        <f>+VLOOKUP(E118,Participants!$A$1:$F$678,5,FALSE)</f>
        <v>Male</v>
      </c>
      <c r="I118" s="12">
        <f>+VLOOKUP(E118,Participants!$A$1:$F$678,3,FALSE)</f>
        <v>8</v>
      </c>
      <c r="J118" s="12" t="str">
        <f>+VLOOKUP(E118,Participants!$A$1:$G$678,7,FALSE)</f>
        <v>VARSITY Boys</v>
      </c>
      <c r="K118" s="12">
        <f t="shared" si="2"/>
        <v>12</v>
      </c>
      <c r="L118" s="12"/>
    </row>
    <row r="119" spans="1:12" ht="14.25" customHeight="1" x14ac:dyDescent="0.3">
      <c r="A119" s="150" t="s">
        <v>507</v>
      </c>
      <c r="B119" s="58">
        <v>22</v>
      </c>
      <c r="C119" s="58">
        <v>14.81</v>
      </c>
      <c r="D119" s="58">
        <v>7</v>
      </c>
      <c r="E119" s="82">
        <v>114</v>
      </c>
      <c r="F119" s="12" t="str">
        <f>+VLOOKUP(E119,Participants!$A$1:$F$678,2,FALSE)</f>
        <v>Colton Nanz</v>
      </c>
      <c r="G119" s="12" t="str">
        <f>+VLOOKUP(E119,Participants!$A$1:$F$678,4,FALSE)</f>
        <v>AMA</v>
      </c>
      <c r="H119" s="12" t="str">
        <f>+VLOOKUP(E119,Participants!$A$1:$F$678,5,FALSE)</f>
        <v>Male</v>
      </c>
      <c r="I119" s="12">
        <f>+VLOOKUP(E119,Participants!$A$1:$F$678,3,FALSE)</f>
        <v>7</v>
      </c>
      <c r="J119" s="12" t="str">
        <f>+VLOOKUP(E119,Participants!$A$1:$G$678,7,FALSE)</f>
        <v>VARSITY Boys</v>
      </c>
      <c r="K119" s="12">
        <f t="shared" si="2"/>
        <v>13</v>
      </c>
      <c r="L119" s="12"/>
    </row>
    <row r="120" spans="1:12" ht="14.25" customHeight="1" x14ac:dyDescent="0.3">
      <c r="A120" s="150" t="s">
        <v>507</v>
      </c>
      <c r="B120" s="58">
        <v>24</v>
      </c>
      <c r="C120" s="58">
        <v>14.91</v>
      </c>
      <c r="D120" s="58">
        <v>5</v>
      </c>
      <c r="E120" s="82">
        <v>115</v>
      </c>
      <c r="F120" s="12" t="str">
        <f>+VLOOKUP(E120,Participants!$A$1:$F$678,2,FALSE)</f>
        <v>Jack Conquest</v>
      </c>
      <c r="G120" s="12" t="str">
        <f>+VLOOKUP(E120,Participants!$A$1:$F$678,4,FALSE)</f>
        <v>AMA</v>
      </c>
      <c r="H120" s="12" t="str">
        <f>+VLOOKUP(E120,Participants!$A$1:$F$678,5,FALSE)</f>
        <v>Male</v>
      </c>
      <c r="I120" s="12">
        <f>+VLOOKUP(E120,Participants!$A$1:$F$678,3,FALSE)</f>
        <v>7</v>
      </c>
      <c r="J120" s="12" t="str">
        <f>+VLOOKUP(E120,Participants!$A$1:$G$678,7,FALSE)</f>
        <v>VARSITY Boys</v>
      </c>
      <c r="K120" s="12">
        <f t="shared" si="2"/>
        <v>14</v>
      </c>
      <c r="L120" s="12"/>
    </row>
    <row r="121" spans="1:12" ht="14.25" customHeight="1" x14ac:dyDescent="0.3">
      <c r="A121" s="150" t="s">
        <v>507</v>
      </c>
      <c r="B121" s="58">
        <v>23</v>
      </c>
      <c r="C121" s="58">
        <v>15.02</v>
      </c>
      <c r="D121" s="58">
        <v>1</v>
      </c>
      <c r="E121" s="82">
        <v>661</v>
      </c>
      <c r="F121" s="12" t="str">
        <f>+VLOOKUP(E121,Participants!$A$1:$F$678,2,FALSE)</f>
        <v>Enzo Pecoraro</v>
      </c>
      <c r="G121" s="12" t="str">
        <f>+VLOOKUP(E121,Participants!$A$1:$F$678,4,FALSE)</f>
        <v>BFS</v>
      </c>
      <c r="H121" s="12" t="str">
        <f>+VLOOKUP(E121,Participants!$A$1:$F$678,5,FALSE)</f>
        <v>Male</v>
      </c>
      <c r="I121" s="12">
        <f>+VLOOKUP(E121,Participants!$A$1:$F$678,3,FALSE)</f>
        <v>7</v>
      </c>
      <c r="J121" s="12" t="str">
        <f>+VLOOKUP(E121,Participants!$A$1:$G$678,7,FALSE)</f>
        <v>VARSITY Boys</v>
      </c>
      <c r="K121" s="12">
        <f t="shared" si="2"/>
        <v>15</v>
      </c>
      <c r="L121" s="12"/>
    </row>
    <row r="122" spans="1:12" ht="14.25" customHeight="1" x14ac:dyDescent="0.3">
      <c r="A122" s="150" t="s">
        <v>507</v>
      </c>
      <c r="B122" s="58">
        <v>23</v>
      </c>
      <c r="C122" s="58">
        <v>15.02</v>
      </c>
      <c r="D122" s="58">
        <v>4</v>
      </c>
      <c r="E122" s="82">
        <v>921</v>
      </c>
      <c r="F122" s="12" t="str">
        <f>+VLOOKUP(E122,Participants!$A$1:$F$678,2,FALSE)</f>
        <v>Rizalino Domasig</v>
      </c>
      <c r="G122" s="12" t="str">
        <f>+VLOOKUP(E122,Participants!$A$1:$F$678,4,FALSE)</f>
        <v>HFS</v>
      </c>
      <c r="H122" s="12" t="str">
        <f>+VLOOKUP(E122,Participants!$A$1:$F$678,5,FALSE)</f>
        <v>Male</v>
      </c>
      <c r="I122" s="12">
        <f>+VLOOKUP(E122,Participants!$A$1:$F$678,3,FALSE)</f>
        <v>7</v>
      </c>
      <c r="J122" s="12" t="str">
        <f>+VLOOKUP(E122,Participants!$A$1:$G$678,7,FALSE)</f>
        <v>VARSITY Boys</v>
      </c>
      <c r="K122" s="12">
        <f t="shared" si="2"/>
        <v>16</v>
      </c>
      <c r="L122" s="12"/>
    </row>
    <row r="123" spans="1:12" ht="14.25" customHeight="1" x14ac:dyDescent="0.3">
      <c r="A123" s="150" t="s">
        <v>507</v>
      </c>
      <c r="B123" s="58">
        <v>24</v>
      </c>
      <c r="C123" s="58">
        <v>15.04</v>
      </c>
      <c r="D123" s="58">
        <v>4</v>
      </c>
      <c r="E123" s="82">
        <v>1131</v>
      </c>
      <c r="F123" s="12" t="str">
        <f>+VLOOKUP(E123,Participants!$A$1:$F$678,2,FALSE)</f>
        <v>Jack Masuga</v>
      </c>
      <c r="G123" s="12" t="str">
        <f>+VLOOKUP(E123,Participants!$A$1:$F$678,4,FALSE)</f>
        <v>KIL</v>
      </c>
      <c r="H123" s="12" t="str">
        <f>+VLOOKUP(E123,Participants!$A$1:$F$678,5,FALSE)</f>
        <v>Male</v>
      </c>
      <c r="I123" s="12">
        <f>+VLOOKUP(E123,Participants!$A$1:$F$678,3,FALSE)</f>
        <v>7</v>
      </c>
      <c r="J123" s="12" t="str">
        <f>+VLOOKUP(E123,Participants!$A$1:$G$678,7,FALSE)</f>
        <v>VARSITY Boys</v>
      </c>
      <c r="K123" s="12">
        <f t="shared" si="2"/>
        <v>17</v>
      </c>
      <c r="L123" s="12"/>
    </row>
    <row r="124" spans="1:12" ht="14.25" customHeight="1" x14ac:dyDescent="0.3">
      <c r="A124" s="150" t="s">
        <v>507</v>
      </c>
      <c r="B124" s="58">
        <v>22</v>
      </c>
      <c r="C124" s="58">
        <v>15.1</v>
      </c>
      <c r="D124" s="58">
        <v>2</v>
      </c>
      <c r="E124" s="82">
        <v>132</v>
      </c>
      <c r="F124" s="12" t="str">
        <f>+VLOOKUP(E124,Participants!$A$1:$F$678,2,FALSE)</f>
        <v>Nathan Hannan</v>
      </c>
      <c r="G124" s="12" t="str">
        <f>+VLOOKUP(E124,Participants!$A$1:$F$678,4,FALSE)</f>
        <v>AMA</v>
      </c>
      <c r="H124" s="12" t="str">
        <f>+VLOOKUP(E124,Participants!$A$1:$F$678,5,FALSE)</f>
        <v>Male</v>
      </c>
      <c r="I124" s="12">
        <f>+VLOOKUP(E124,Participants!$A$1:$F$678,3,FALSE)</f>
        <v>8</v>
      </c>
      <c r="J124" s="12" t="str">
        <f>+VLOOKUP(E124,Participants!$A$1:$G$678,7,FALSE)</f>
        <v>VARSITY Boys</v>
      </c>
      <c r="K124" s="12">
        <f t="shared" si="2"/>
        <v>18</v>
      </c>
      <c r="L124" s="12"/>
    </row>
    <row r="125" spans="1:12" ht="14.25" customHeight="1" x14ac:dyDescent="0.3">
      <c r="A125" s="150" t="s">
        <v>507</v>
      </c>
      <c r="B125" s="58">
        <v>22</v>
      </c>
      <c r="C125" s="58">
        <v>15.1</v>
      </c>
      <c r="D125" s="58">
        <v>5</v>
      </c>
      <c r="E125" s="82">
        <v>1129</v>
      </c>
      <c r="F125" s="12" t="str">
        <f>+VLOOKUP(E125,Participants!$A$1:$F$678,2,FALSE)</f>
        <v>Shaun Guyton Jr</v>
      </c>
      <c r="G125" s="12" t="str">
        <f>+VLOOKUP(E125,Participants!$A$1:$F$678,4,FALSE)</f>
        <v>KIL</v>
      </c>
      <c r="H125" s="12" t="str">
        <f>+VLOOKUP(E125,Participants!$A$1:$F$678,5,FALSE)</f>
        <v>Male</v>
      </c>
      <c r="I125" s="12">
        <f>+VLOOKUP(E125,Participants!$A$1:$F$678,3,FALSE)</f>
        <v>7</v>
      </c>
      <c r="J125" s="12" t="str">
        <f>+VLOOKUP(E125,Participants!$A$1:$G$678,7,FALSE)</f>
        <v>VARSITY Boys</v>
      </c>
      <c r="K125" s="12">
        <f t="shared" si="2"/>
        <v>19</v>
      </c>
      <c r="L125" s="12"/>
    </row>
    <row r="126" spans="1:12" ht="14.25" customHeight="1" x14ac:dyDescent="0.3">
      <c r="A126" s="150" t="s">
        <v>507</v>
      </c>
      <c r="B126" s="58">
        <v>22</v>
      </c>
      <c r="C126" s="58">
        <v>15.11</v>
      </c>
      <c r="D126" s="58">
        <v>6</v>
      </c>
      <c r="E126" s="82">
        <v>664</v>
      </c>
      <c r="F126" s="12" t="str">
        <f>+VLOOKUP(E126,Participants!$A$1:$F$678,2,FALSE)</f>
        <v>Eric Wheeler</v>
      </c>
      <c r="G126" s="12" t="str">
        <f>+VLOOKUP(E126,Participants!$A$1:$F$678,4,FALSE)</f>
        <v>BFS</v>
      </c>
      <c r="H126" s="12" t="str">
        <f>+VLOOKUP(E126,Participants!$A$1:$F$678,5,FALSE)</f>
        <v>Male</v>
      </c>
      <c r="I126" s="12">
        <f>+VLOOKUP(E126,Participants!$A$1:$F$678,3,FALSE)</f>
        <v>7</v>
      </c>
      <c r="J126" s="12" t="str">
        <f>+VLOOKUP(E126,Participants!$A$1:$G$678,7,FALSE)</f>
        <v>VARSITY Boys</v>
      </c>
      <c r="K126" s="12">
        <f t="shared" si="2"/>
        <v>20</v>
      </c>
      <c r="L126" s="12"/>
    </row>
    <row r="127" spans="1:12" ht="14.25" customHeight="1" x14ac:dyDescent="0.3">
      <c r="A127" s="150" t="s">
        <v>507</v>
      </c>
      <c r="B127" s="58">
        <v>23</v>
      </c>
      <c r="C127" s="58">
        <v>15.12</v>
      </c>
      <c r="D127" s="58">
        <v>3</v>
      </c>
      <c r="E127" s="82">
        <v>109</v>
      </c>
      <c r="F127" s="12" t="str">
        <f>+VLOOKUP(E127,Participants!$A$1:$F$678,2,FALSE)</f>
        <v>Miracle Onyiriamoi</v>
      </c>
      <c r="G127" s="12" t="str">
        <f>+VLOOKUP(E127,Participants!$A$1:$F$678,4,FALSE)</f>
        <v>AMA</v>
      </c>
      <c r="H127" s="12" t="str">
        <f>+VLOOKUP(E127,Participants!$A$1:$F$678,5,FALSE)</f>
        <v>Male</v>
      </c>
      <c r="I127" s="12">
        <f>+VLOOKUP(E127,Participants!$A$1:$F$678,3,FALSE)</f>
        <v>7</v>
      </c>
      <c r="J127" s="12" t="str">
        <f>+VLOOKUP(E127,Participants!$A$1:$G$678,7,FALSE)</f>
        <v>VARSITY Boys</v>
      </c>
      <c r="K127" s="12">
        <f t="shared" si="2"/>
        <v>21</v>
      </c>
      <c r="L127" s="12"/>
    </row>
    <row r="128" spans="1:12" ht="14.25" customHeight="1" x14ac:dyDescent="0.3">
      <c r="A128" s="150" t="s">
        <v>507</v>
      </c>
      <c r="B128" s="58">
        <v>24</v>
      </c>
      <c r="C128" s="58">
        <v>15.38</v>
      </c>
      <c r="D128" s="58">
        <v>7</v>
      </c>
      <c r="E128" s="82">
        <v>1124</v>
      </c>
      <c r="F128" s="12" t="str">
        <f>+VLOOKUP(E128,Participants!$A$1:$F$678,2,FALSE)</f>
        <v>Thomas Baier</v>
      </c>
      <c r="G128" s="12" t="str">
        <f>+VLOOKUP(E128,Participants!$A$1:$F$678,4,FALSE)</f>
        <v>KIL</v>
      </c>
      <c r="H128" s="12" t="str">
        <f>+VLOOKUP(E128,Participants!$A$1:$F$678,5,FALSE)</f>
        <v>Male</v>
      </c>
      <c r="I128" s="12">
        <f>+VLOOKUP(E128,Participants!$A$1:$F$678,3,FALSE)</f>
        <v>7</v>
      </c>
      <c r="J128" s="12" t="str">
        <f>+VLOOKUP(E128,Participants!$A$1:$G$678,7,FALSE)</f>
        <v>VARSITY Boys</v>
      </c>
      <c r="K128" s="12">
        <f t="shared" si="2"/>
        <v>22</v>
      </c>
      <c r="L128" s="12"/>
    </row>
    <row r="129" spans="1:13" ht="14.25" customHeight="1" x14ac:dyDescent="0.3">
      <c r="A129" s="150" t="s">
        <v>507</v>
      </c>
      <c r="B129" s="58">
        <v>22</v>
      </c>
      <c r="C129" s="58">
        <v>15.62</v>
      </c>
      <c r="D129" s="58">
        <v>4</v>
      </c>
      <c r="E129" s="82">
        <v>292</v>
      </c>
      <c r="F129" s="12" t="str">
        <f>+VLOOKUP(E129,Participants!$A$1:$F$678,2,FALSE)</f>
        <v>Draven Trump</v>
      </c>
      <c r="G129" s="12" t="str">
        <f>+VLOOKUP(E129,Participants!$A$1:$F$678,4,FALSE)</f>
        <v>AGS</v>
      </c>
      <c r="H129" s="12" t="str">
        <f>+VLOOKUP(E129,Participants!$A$1:$F$678,5,FALSE)</f>
        <v>Male</v>
      </c>
      <c r="I129" s="12">
        <f>+VLOOKUP(E129,Participants!$A$1:$F$678,3,FALSE)</f>
        <v>8</v>
      </c>
      <c r="J129" s="12" t="str">
        <f>+VLOOKUP(E129,Participants!$A$1:$G$678,7,FALSE)</f>
        <v>VARSITY Boys</v>
      </c>
      <c r="K129" s="12">
        <f t="shared" si="2"/>
        <v>23</v>
      </c>
      <c r="L129" s="12"/>
      <c r="M129" s="131" t="s">
        <v>873</v>
      </c>
    </row>
    <row r="130" spans="1:13" ht="14.25" customHeight="1" x14ac:dyDescent="0.3">
      <c r="A130" s="150" t="s">
        <v>507</v>
      </c>
      <c r="B130" s="58">
        <v>21</v>
      </c>
      <c r="C130" s="58">
        <v>15.73</v>
      </c>
      <c r="D130" s="58">
        <v>4</v>
      </c>
      <c r="E130" s="82">
        <v>276</v>
      </c>
      <c r="F130" s="12" t="str">
        <f>+VLOOKUP(E130,Participants!$A$1:$F$678,2,FALSE)</f>
        <v>Sebastian James</v>
      </c>
      <c r="G130" s="12" t="str">
        <f>+VLOOKUP(E130,Participants!$A$1:$F$678,4,FALSE)</f>
        <v>AGS</v>
      </c>
      <c r="H130" s="12" t="str">
        <f>+VLOOKUP(E130,Participants!$A$1:$F$678,5,FALSE)</f>
        <v>Male</v>
      </c>
      <c r="I130" s="12">
        <f>+VLOOKUP(E130,Participants!$A$1:$F$678,3,FALSE)</f>
        <v>8</v>
      </c>
      <c r="J130" s="12" t="str">
        <f>+VLOOKUP(E130,Participants!$A$1:$G$678,7,FALSE)</f>
        <v>VARSITY Boys</v>
      </c>
      <c r="K130" s="12">
        <f t="shared" si="2"/>
        <v>24</v>
      </c>
      <c r="L130" s="12"/>
    </row>
    <row r="131" spans="1:13" ht="14.25" customHeight="1" x14ac:dyDescent="0.3">
      <c r="A131" s="150" t="s">
        <v>507</v>
      </c>
      <c r="B131" s="58">
        <v>24</v>
      </c>
      <c r="C131" s="58">
        <v>16.309999999999999</v>
      </c>
      <c r="D131" s="58">
        <v>3</v>
      </c>
      <c r="E131" s="82">
        <v>111</v>
      </c>
      <c r="F131" s="12" t="str">
        <f>+VLOOKUP(E131,Participants!$A$1:$F$678,2,FALSE)</f>
        <v>Finn ODonoghue</v>
      </c>
      <c r="G131" s="12" t="str">
        <f>+VLOOKUP(E131,Participants!$A$1:$F$678,4,FALSE)</f>
        <v>AMA</v>
      </c>
      <c r="H131" s="12" t="str">
        <f>+VLOOKUP(E131,Participants!$A$1:$F$678,5,FALSE)</f>
        <v>Male</v>
      </c>
      <c r="I131" s="12">
        <f>+VLOOKUP(E131,Participants!$A$1:$F$678,3,FALSE)</f>
        <v>7</v>
      </c>
      <c r="J131" s="12" t="str">
        <f>+VLOOKUP(E131,Participants!$A$1:$G$678,7,FALSE)</f>
        <v>VARSITY Boys</v>
      </c>
      <c r="K131" s="12">
        <f t="shared" si="2"/>
        <v>25</v>
      </c>
      <c r="L131" s="12"/>
    </row>
    <row r="132" spans="1:13" ht="14.25" customHeight="1" x14ac:dyDescent="0.3">
      <c r="A132" s="150" t="s">
        <v>507</v>
      </c>
      <c r="B132" s="58">
        <v>21</v>
      </c>
      <c r="C132" s="58">
        <v>16.8</v>
      </c>
      <c r="D132" s="58">
        <v>2</v>
      </c>
      <c r="E132" s="82">
        <v>1255</v>
      </c>
      <c r="F132" s="12" t="str">
        <f>+VLOOKUP(E132,Participants!$A$1:$F$678,2,FALSE)</f>
        <v>Levi Soriano-Clark</v>
      </c>
      <c r="G132" s="12" t="str">
        <f>+VLOOKUP(E132,Participants!$A$1:$F$678,4,FALSE)</f>
        <v>SSPP</v>
      </c>
      <c r="H132" s="12" t="str">
        <f>+VLOOKUP(E132,Participants!$A$1:$F$678,5,FALSE)</f>
        <v>Male</v>
      </c>
      <c r="I132" s="12">
        <f>+VLOOKUP(E132,Participants!$A$1:$F$678,3,FALSE)</f>
        <v>7</v>
      </c>
      <c r="J132" s="12" t="str">
        <f>+VLOOKUP(E132,Participants!$A$1:$G$678,7,FALSE)</f>
        <v>VARSITY Boys</v>
      </c>
      <c r="K132" s="12">
        <f t="shared" si="2"/>
        <v>26</v>
      </c>
      <c r="L132" s="12"/>
    </row>
    <row r="133" spans="1:13" ht="14.25" customHeight="1" x14ac:dyDescent="0.3">
      <c r="A133" s="150" t="s">
        <v>507</v>
      </c>
      <c r="B133" s="58">
        <v>22</v>
      </c>
      <c r="C133" s="58">
        <v>17.149999999999999</v>
      </c>
      <c r="D133" s="58">
        <v>8</v>
      </c>
      <c r="E133" s="82">
        <v>278</v>
      </c>
      <c r="F133" s="12" t="str">
        <f>+VLOOKUP(E133,Participants!$A$1:$F$678,2,FALSE)</f>
        <v>Luke Blatt</v>
      </c>
      <c r="G133" s="12" t="str">
        <f>+VLOOKUP(E133,Participants!$A$1:$F$678,4,FALSE)</f>
        <v>AGS</v>
      </c>
      <c r="H133" s="12" t="str">
        <f>+VLOOKUP(E133,Participants!$A$1:$F$678,5,FALSE)</f>
        <v>Male</v>
      </c>
      <c r="I133" s="12">
        <f>+VLOOKUP(E133,Participants!$A$1:$F$678,3,FALSE)</f>
        <v>7</v>
      </c>
      <c r="J133" s="12" t="str">
        <f>+VLOOKUP(E133,Participants!$A$1:$G$678,7,FALSE)</f>
        <v>VARSITY Boys</v>
      </c>
      <c r="K133" s="12">
        <f t="shared" si="2"/>
        <v>27</v>
      </c>
      <c r="L133" s="12"/>
    </row>
    <row r="134" spans="1:13" ht="14.25" customHeight="1" x14ac:dyDescent="0.3">
      <c r="A134" s="150" t="s">
        <v>507</v>
      </c>
      <c r="B134" s="58">
        <v>23</v>
      </c>
      <c r="C134" s="58">
        <v>17.43</v>
      </c>
      <c r="D134" s="58">
        <v>5</v>
      </c>
      <c r="E134" s="82">
        <v>116</v>
      </c>
      <c r="F134" s="12" t="str">
        <f>+VLOOKUP(E134,Participants!$A$1:$F$678,2,FALSE)</f>
        <v>Daniel D'Alo</v>
      </c>
      <c r="G134" s="12" t="str">
        <f>+VLOOKUP(E134,Participants!$A$1:$F$678,4,FALSE)</f>
        <v>AMA</v>
      </c>
      <c r="H134" s="12" t="str">
        <f>+VLOOKUP(E134,Participants!$A$1:$F$678,5,FALSE)</f>
        <v>Male</v>
      </c>
      <c r="I134" s="12">
        <f>+VLOOKUP(E134,Participants!$A$1:$F$678,3,FALSE)</f>
        <v>7</v>
      </c>
      <c r="J134" s="12" t="str">
        <f>+VLOOKUP(E134,Participants!$A$1:$G$678,7,FALSE)</f>
        <v>VARSITY Boys</v>
      </c>
      <c r="K134" s="12">
        <f t="shared" si="2"/>
        <v>28</v>
      </c>
      <c r="L134" s="12"/>
    </row>
    <row r="135" spans="1:13" ht="14.25" customHeight="1" x14ac:dyDescent="0.3">
      <c r="A135" s="150" t="s">
        <v>507</v>
      </c>
      <c r="B135" s="58">
        <v>24</v>
      </c>
      <c r="C135" s="58">
        <v>17.510000000000002</v>
      </c>
      <c r="D135" s="58">
        <v>1</v>
      </c>
      <c r="E135" s="82">
        <v>112</v>
      </c>
      <c r="F135" s="12" t="str">
        <f>+VLOOKUP(E135,Participants!$A$1:$F$678,2,FALSE)</f>
        <v>Jack Rattigan</v>
      </c>
      <c r="G135" s="12" t="str">
        <f>+VLOOKUP(E135,Participants!$A$1:$F$678,4,FALSE)</f>
        <v>AMA</v>
      </c>
      <c r="H135" s="12" t="str">
        <f>+VLOOKUP(E135,Participants!$A$1:$F$678,5,FALSE)</f>
        <v>Male</v>
      </c>
      <c r="I135" s="12">
        <f>+VLOOKUP(E135,Participants!$A$1:$F$678,3,FALSE)</f>
        <v>7</v>
      </c>
      <c r="J135" s="12" t="str">
        <f>+VLOOKUP(E135,Participants!$A$1:$G$678,7,FALSE)</f>
        <v>VARSITY Boys</v>
      </c>
      <c r="K135" s="12">
        <f t="shared" si="2"/>
        <v>29</v>
      </c>
      <c r="L135" s="12"/>
    </row>
    <row r="136" spans="1:13" ht="14.25" customHeight="1" x14ac:dyDescent="0.3">
      <c r="A136" s="150" t="s">
        <v>507</v>
      </c>
      <c r="B136" s="58">
        <v>24</v>
      </c>
      <c r="C136" s="58">
        <v>17.62</v>
      </c>
      <c r="D136" s="58">
        <v>6</v>
      </c>
      <c r="E136" s="82">
        <v>660</v>
      </c>
      <c r="F136" s="12" t="str">
        <f>+VLOOKUP(E136,Participants!$A$1:$F$678,2,FALSE)</f>
        <v>Zachary Lehman</v>
      </c>
      <c r="G136" s="12" t="str">
        <f>+VLOOKUP(E136,Participants!$A$1:$F$678,4,FALSE)</f>
        <v>BFS</v>
      </c>
      <c r="H136" s="12" t="str">
        <f>+VLOOKUP(E136,Participants!$A$1:$F$678,5,FALSE)</f>
        <v>Male</v>
      </c>
      <c r="I136" s="12">
        <f>+VLOOKUP(E136,Participants!$A$1:$F$678,3,FALSE)</f>
        <v>7</v>
      </c>
      <c r="J136" s="12" t="str">
        <f>+VLOOKUP(E136,Participants!$A$1:$G$678,7,FALSE)</f>
        <v>VARSITY Boys</v>
      </c>
      <c r="K136" s="12">
        <f t="shared" si="2"/>
        <v>30</v>
      </c>
      <c r="L136" s="12"/>
    </row>
    <row r="137" spans="1:13" ht="14.25" customHeight="1" x14ac:dyDescent="0.3">
      <c r="A137" s="150" t="s">
        <v>507</v>
      </c>
      <c r="B137" s="58">
        <v>23</v>
      </c>
      <c r="C137" s="58">
        <v>18.18</v>
      </c>
      <c r="D137" s="58">
        <v>8</v>
      </c>
      <c r="E137" s="82">
        <v>110</v>
      </c>
      <c r="F137" s="12" t="str">
        <f>+VLOOKUP(E137,Participants!$A$1:$F$678,2,FALSE)</f>
        <v>William Yester</v>
      </c>
      <c r="G137" s="12" t="str">
        <f>+VLOOKUP(E137,Participants!$A$1:$F$678,4,FALSE)</f>
        <v>AMA</v>
      </c>
      <c r="H137" s="12" t="str">
        <f>+VLOOKUP(E137,Participants!$A$1:$F$678,5,FALSE)</f>
        <v>Male</v>
      </c>
      <c r="I137" s="12">
        <f>+VLOOKUP(E137,Participants!$A$1:$F$678,3,FALSE)</f>
        <v>7</v>
      </c>
      <c r="J137" s="12" t="str">
        <f>+VLOOKUP(E137,Participants!$A$1:$G$678,7,FALSE)</f>
        <v>VARSITY Boys</v>
      </c>
      <c r="K137" s="12">
        <f t="shared" si="2"/>
        <v>31</v>
      </c>
      <c r="L137" s="12"/>
    </row>
    <row r="138" spans="1:13" ht="14.25" customHeight="1" x14ac:dyDescent="0.3">
      <c r="A138" s="150" t="s">
        <v>507</v>
      </c>
      <c r="B138" s="58">
        <v>24</v>
      </c>
      <c r="C138" s="58">
        <v>19.03</v>
      </c>
      <c r="D138" s="58">
        <v>8</v>
      </c>
      <c r="E138" s="82">
        <v>117</v>
      </c>
      <c r="F138" s="12" t="str">
        <f>+VLOOKUP(E138,Participants!$A$1:$F$678,2,FALSE)</f>
        <v>Joseph Hart</v>
      </c>
      <c r="G138" s="12" t="str">
        <f>+VLOOKUP(E138,Participants!$A$1:$F$678,4,FALSE)</f>
        <v>AMA</v>
      </c>
      <c r="H138" s="12" t="str">
        <f>+VLOOKUP(E138,Participants!$A$1:$F$678,5,FALSE)</f>
        <v>Male</v>
      </c>
      <c r="I138" s="12">
        <f>+VLOOKUP(E138,Participants!$A$1:$F$678,3,FALSE)</f>
        <v>7</v>
      </c>
      <c r="J138" s="12" t="str">
        <f>+VLOOKUP(E138,Participants!$A$1:$G$678,7,FALSE)</f>
        <v>VARSITY Boys</v>
      </c>
      <c r="K138" s="12">
        <f t="shared" si="2"/>
        <v>32</v>
      </c>
      <c r="L138" s="12"/>
    </row>
    <row r="139" spans="1:13" ht="14.25" customHeight="1" x14ac:dyDescent="0.3">
      <c r="A139" s="150"/>
      <c r="B139" s="58"/>
      <c r="C139" s="58"/>
      <c r="D139" s="58"/>
      <c r="E139" s="82"/>
      <c r="F139" s="12"/>
      <c r="G139" s="12"/>
      <c r="H139" s="12"/>
      <c r="I139" s="12"/>
      <c r="J139" s="12"/>
      <c r="K139" s="12"/>
      <c r="L139" s="12"/>
    </row>
    <row r="140" spans="1:13" ht="14.25" customHeight="1" x14ac:dyDescent="0.3">
      <c r="A140" s="150" t="s">
        <v>507</v>
      </c>
      <c r="B140" s="58">
        <v>14</v>
      </c>
      <c r="C140" s="58">
        <v>13.68</v>
      </c>
      <c r="D140" s="58">
        <v>4</v>
      </c>
      <c r="E140" s="82">
        <v>286</v>
      </c>
      <c r="F140" s="12" t="str">
        <f>+VLOOKUP(E140,Participants!$A$1:$F$678,2,FALSE)</f>
        <v>Eva Crofford</v>
      </c>
      <c r="G140" s="12" t="str">
        <f>+VLOOKUP(E140,Participants!$A$1:$F$678,4,FALSE)</f>
        <v>AGS</v>
      </c>
      <c r="H140" s="12" t="str">
        <f>+VLOOKUP(E140,Participants!$A$1:$F$678,5,FALSE)</f>
        <v>Female</v>
      </c>
      <c r="I140" s="12">
        <f>+VLOOKUP(E140,Participants!$A$1:$F$678,3,FALSE)</f>
        <v>8</v>
      </c>
      <c r="J140" s="12" t="str">
        <f>+VLOOKUP(E140,Participants!$A$1:$G$678,7,FALSE)</f>
        <v>VARSITY Girls</v>
      </c>
      <c r="K140" s="12">
        <v>1</v>
      </c>
      <c r="L140" s="12">
        <v>10</v>
      </c>
    </row>
    <row r="141" spans="1:13" ht="14.25" customHeight="1" x14ac:dyDescent="0.3">
      <c r="A141" s="150" t="s">
        <v>507</v>
      </c>
      <c r="B141" s="58">
        <v>14</v>
      </c>
      <c r="C141" s="58">
        <v>13.69</v>
      </c>
      <c r="D141" s="58">
        <v>6</v>
      </c>
      <c r="E141" s="82">
        <v>1182</v>
      </c>
      <c r="F141" s="12" t="str">
        <f>+VLOOKUP(E141,Participants!$A$1:$F$678,2,FALSE)</f>
        <v>Kennedy Williams</v>
      </c>
      <c r="G141" s="12" t="str">
        <f>+VLOOKUP(E141,Participants!$A$1:$F$678,4,FALSE)</f>
        <v>DMA</v>
      </c>
      <c r="H141" s="12" t="str">
        <f>+VLOOKUP(E141,Participants!$A$1:$F$678,5,FALSE)</f>
        <v>Female</v>
      </c>
      <c r="I141" s="12">
        <f>+VLOOKUP(E141,Participants!$A$1:$F$678,3,FALSE)</f>
        <v>7</v>
      </c>
      <c r="J141" s="12" t="str">
        <f>+VLOOKUP(E141,Participants!$A$1:$G$678,7,FALSE)</f>
        <v>Varsity Girls</v>
      </c>
      <c r="K141" s="12">
        <v>2</v>
      </c>
      <c r="L141" s="12">
        <v>8</v>
      </c>
    </row>
    <row r="142" spans="1:13" ht="14.25" customHeight="1" x14ac:dyDescent="0.3">
      <c r="A142" s="150" t="s">
        <v>507</v>
      </c>
      <c r="B142" s="58">
        <v>15</v>
      </c>
      <c r="C142" s="58">
        <v>14.04</v>
      </c>
      <c r="D142" s="58">
        <v>3</v>
      </c>
      <c r="E142" s="82">
        <v>1190</v>
      </c>
      <c r="F142" s="12" t="str">
        <f>+VLOOKUP(E142,Participants!$A$1:$F$678,2,FALSE)</f>
        <v>Brianna Watkins</v>
      </c>
      <c r="G142" s="12" t="str">
        <f>+VLOOKUP(E142,Participants!$A$1:$F$678,4,FALSE)</f>
        <v>DMA</v>
      </c>
      <c r="H142" s="12" t="str">
        <f>+VLOOKUP(E142,Participants!$A$1:$F$678,5,FALSE)</f>
        <v>Female</v>
      </c>
      <c r="I142" s="12">
        <f>+VLOOKUP(E142,Participants!$A$1:$F$678,3,FALSE)</f>
        <v>8</v>
      </c>
      <c r="J142" s="12" t="str">
        <f>+VLOOKUP(E142,Participants!$A$1:$G$678,7,FALSE)</f>
        <v>Varsity Girls</v>
      </c>
      <c r="K142" s="12">
        <v>3</v>
      </c>
      <c r="L142" s="12">
        <v>6</v>
      </c>
    </row>
    <row r="143" spans="1:13" ht="14.25" customHeight="1" x14ac:dyDescent="0.3">
      <c r="A143" s="150" t="s">
        <v>507</v>
      </c>
      <c r="B143" s="58">
        <v>17</v>
      </c>
      <c r="C143" s="58">
        <v>14.46</v>
      </c>
      <c r="D143" s="58">
        <v>6</v>
      </c>
      <c r="E143" s="82">
        <v>285</v>
      </c>
      <c r="F143" s="12" t="str">
        <f>+VLOOKUP(E143,Participants!$A$1:$F$678,2,FALSE)</f>
        <v>Ava Ziemniak</v>
      </c>
      <c r="G143" s="12" t="str">
        <f>+VLOOKUP(E143,Participants!$A$1:$F$678,4,FALSE)</f>
        <v>AGS</v>
      </c>
      <c r="H143" s="12" t="str">
        <f>+VLOOKUP(E143,Participants!$A$1:$F$678,5,FALSE)</f>
        <v>Female</v>
      </c>
      <c r="I143" s="12">
        <f>+VLOOKUP(E143,Participants!$A$1:$F$678,3,FALSE)</f>
        <v>8</v>
      </c>
      <c r="J143" s="12" t="str">
        <f>+VLOOKUP(E143,Participants!$A$1:$G$678,7,FALSE)</f>
        <v>VARSITY Girls</v>
      </c>
      <c r="K143" s="12">
        <v>4</v>
      </c>
      <c r="L143" s="12">
        <v>5</v>
      </c>
    </row>
    <row r="144" spans="1:13" ht="14.25" customHeight="1" x14ac:dyDescent="0.3">
      <c r="A144" s="150" t="s">
        <v>507</v>
      </c>
      <c r="B144" s="58">
        <v>14</v>
      </c>
      <c r="C144" s="58">
        <v>14.49</v>
      </c>
      <c r="D144" s="58">
        <v>2</v>
      </c>
      <c r="E144" s="82">
        <v>634</v>
      </c>
      <c r="F144" s="12" t="str">
        <f>+VLOOKUP(E144,Participants!$A$1:$F$678,2,FALSE)</f>
        <v>Tessa Liberati</v>
      </c>
      <c r="G144" s="12" t="str">
        <f>+VLOOKUP(E144,Participants!$A$1:$F$678,4,FALSE)</f>
        <v>BFS</v>
      </c>
      <c r="H144" s="12" t="str">
        <f>+VLOOKUP(E144,Participants!$A$1:$F$678,5,FALSE)</f>
        <v>Female</v>
      </c>
      <c r="I144" s="12">
        <f>+VLOOKUP(E144,Participants!$A$1:$F$678,3,FALSE)</f>
        <v>7</v>
      </c>
      <c r="J144" s="12" t="str">
        <f>+VLOOKUP(E144,Participants!$A$1:$G$678,7,FALSE)</f>
        <v>VARSITY GIRLS</v>
      </c>
      <c r="K144" s="12">
        <v>5</v>
      </c>
      <c r="L144" s="12">
        <v>4</v>
      </c>
    </row>
    <row r="145" spans="1:12" ht="14.25" customHeight="1" x14ac:dyDescent="0.3">
      <c r="A145" s="150" t="s">
        <v>507</v>
      </c>
      <c r="B145" s="58">
        <v>15</v>
      </c>
      <c r="C145" s="58">
        <v>14.52</v>
      </c>
      <c r="D145" s="58">
        <v>2</v>
      </c>
      <c r="E145" s="82">
        <v>637</v>
      </c>
      <c r="F145" s="12" t="str">
        <f>+VLOOKUP(E145,Participants!$A$1:$F$678,2,FALSE)</f>
        <v>Kate Mulzet</v>
      </c>
      <c r="G145" s="12" t="str">
        <f>+VLOOKUP(E145,Participants!$A$1:$F$678,4,FALSE)</f>
        <v>BFS</v>
      </c>
      <c r="H145" s="12" t="str">
        <f>+VLOOKUP(E145,Participants!$A$1:$F$678,5,FALSE)</f>
        <v>Female</v>
      </c>
      <c r="I145" s="12">
        <f>+VLOOKUP(E145,Participants!$A$1:$F$678,3,FALSE)</f>
        <v>7</v>
      </c>
      <c r="J145" s="12" t="str">
        <f>+VLOOKUP(E145,Participants!$A$1:$G$678,7,FALSE)</f>
        <v>VARSITY GIRLS</v>
      </c>
      <c r="K145" s="12">
        <v>6</v>
      </c>
      <c r="L145" s="12">
        <v>3</v>
      </c>
    </row>
    <row r="146" spans="1:12" ht="14.25" customHeight="1" x14ac:dyDescent="0.3">
      <c r="A146" s="150" t="s">
        <v>507</v>
      </c>
      <c r="B146" s="58">
        <v>16</v>
      </c>
      <c r="C146" s="58">
        <v>14.72</v>
      </c>
      <c r="D146" s="58">
        <v>4</v>
      </c>
      <c r="E146" s="82">
        <v>1114</v>
      </c>
      <c r="F146" s="12" t="str">
        <f>+VLOOKUP(E146,Participants!$A$1:$F$678,2,FALSE)</f>
        <v>Payton McElravy</v>
      </c>
      <c r="G146" s="12" t="str">
        <f>+VLOOKUP(E146,Participants!$A$1:$F$678,4,FALSE)</f>
        <v>KIL</v>
      </c>
      <c r="H146" s="12" t="str">
        <f>+VLOOKUP(E146,Participants!$A$1:$F$678,5,FALSE)</f>
        <v>Female</v>
      </c>
      <c r="I146" s="12">
        <f>+VLOOKUP(E146,Participants!$A$1:$F$678,3,FALSE)</f>
        <v>7</v>
      </c>
      <c r="J146" s="12" t="str">
        <f>+VLOOKUP(E146,Participants!$A$1:$G$678,7,FALSE)</f>
        <v>Varsity Girls</v>
      </c>
      <c r="K146" s="12">
        <v>7</v>
      </c>
      <c r="L146" s="12">
        <v>2</v>
      </c>
    </row>
    <row r="147" spans="1:12" ht="14.25" customHeight="1" x14ac:dyDescent="0.3">
      <c r="A147" s="150" t="s">
        <v>507</v>
      </c>
      <c r="B147" s="58">
        <v>17</v>
      </c>
      <c r="C147" s="58">
        <v>14.74</v>
      </c>
      <c r="D147" s="58">
        <v>5</v>
      </c>
      <c r="E147" s="82">
        <v>640</v>
      </c>
      <c r="F147" s="12" t="str">
        <f>+VLOOKUP(E147,Participants!$A$1:$F$678,2,FALSE)</f>
        <v>Alexandra Wagner</v>
      </c>
      <c r="G147" s="12" t="str">
        <f>+VLOOKUP(E147,Participants!$A$1:$F$678,4,FALSE)</f>
        <v>BFS</v>
      </c>
      <c r="H147" s="12" t="str">
        <f>+VLOOKUP(E147,Participants!$A$1:$F$678,5,FALSE)</f>
        <v>Female</v>
      </c>
      <c r="I147" s="12">
        <f>+VLOOKUP(E147,Participants!$A$1:$F$678,3,FALSE)</f>
        <v>7</v>
      </c>
      <c r="J147" s="12" t="str">
        <f>+VLOOKUP(E147,Participants!$A$1:$G$678,7,FALSE)</f>
        <v>VARSITY GIRLS</v>
      </c>
      <c r="K147" s="12">
        <v>8</v>
      </c>
      <c r="L147" s="12">
        <v>1</v>
      </c>
    </row>
    <row r="148" spans="1:12" ht="14.25" customHeight="1" x14ac:dyDescent="0.3">
      <c r="A148" s="150" t="s">
        <v>507</v>
      </c>
      <c r="B148" s="58">
        <v>14</v>
      </c>
      <c r="C148" s="58">
        <v>14.76</v>
      </c>
      <c r="D148" s="58">
        <v>1</v>
      </c>
      <c r="E148" s="82">
        <v>99</v>
      </c>
      <c r="F148" s="12" t="str">
        <f>+VLOOKUP(E148,Participants!$A$1:$F$678,2,FALSE)</f>
        <v>Molly McGrath</v>
      </c>
      <c r="G148" s="12" t="str">
        <f>+VLOOKUP(E148,Participants!$A$1:$F$678,4,FALSE)</f>
        <v>AMA</v>
      </c>
      <c r="H148" s="12" t="str">
        <f>+VLOOKUP(E148,Participants!$A$1:$F$678,5,FALSE)</f>
        <v>Female</v>
      </c>
      <c r="I148" s="12">
        <f>+VLOOKUP(E148,Participants!$A$1:$F$678,3,FALSE)</f>
        <v>7</v>
      </c>
      <c r="J148" s="12" t="str">
        <f>+VLOOKUP(E148,Participants!$A$1:$G$678,7,FALSE)</f>
        <v>VARSITY Girls</v>
      </c>
      <c r="K148" s="12">
        <v>9</v>
      </c>
      <c r="L148" s="12"/>
    </row>
    <row r="149" spans="1:12" ht="14.25" customHeight="1" x14ac:dyDescent="0.3">
      <c r="A149" s="150" t="s">
        <v>507</v>
      </c>
      <c r="B149" s="58">
        <v>14</v>
      </c>
      <c r="C149" s="58">
        <v>14.77</v>
      </c>
      <c r="D149" s="58">
        <v>3</v>
      </c>
      <c r="E149" s="82">
        <v>1106</v>
      </c>
      <c r="F149" s="12" t="str">
        <f>+VLOOKUP(E149,Participants!$A$1:$F$678,2,FALSE)</f>
        <v>Gigi Colafella</v>
      </c>
      <c r="G149" s="12" t="str">
        <f>+VLOOKUP(E149,Participants!$A$1:$F$678,4,FALSE)</f>
        <v>KIL</v>
      </c>
      <c r="H149" s="12" t="str">
        <f>+VLOOKUP(E149,Participants!$A$1:$F$678,5,FALSE)</f>
        <v>Female</v>
      </c>
      <c r="I149" s="12">
        <f>+VLOOKUP(E149,Participants!$A$1:$F$678,3,FALSE)</f>
        <v>8</v>
      </c>
      <c r="J149" s="12" t="str">
        <f>+VLOOKUP(E149,Participants!$A$1:$G$678,7,FALSE)</f>
        <v>Varsity Girls</v>
      </c>
      <c r="K149" s="12">
        <f t="shared" ref="K149:K188" si="3">K148+1</f>
        <v>10</v>
      </c>
      <c r="L149" s="12"/>
    </row>
    <row r="150" spans="1:12" ht="14.25" customHeight="1" x14ac:dyDescent="0.3">
      <c r="A150" s="150" t="s">
        <v>507</v>
      </c>
      <c r="B150" s="58">
        <v>16</v>
      </c>
      <c r="C150" s="58">
        <v>14.93</v>
      </c>
      <c r="D150" s="58">
        <v>6</v>
      </c>
      <c r="E150" s="82">
        <v>642</v>
      </c>
      <c r="F150" s="12" t="str">
        <f>+VLOOKUP(E150,Participants!$A$1:$F$678,2,FALSE)</f>
        <v>Isla Buccigrossi</v>
      </c>
      <c r="G150" s="12" t="str">
        <f>+VLOOKUP(E150,Participants!$A$1:$F$678,4,FALSE)</f>
        <v>BFS</v>
      </c>
      <c r="H150" s="12" t="str">
        <f>+VLOOKUP(E150,Participants!$A$1:$F$678,5,FALSE)</f>
        <v>Female</v>
      </c>
      <c r="I150" s="12">
        <f>+VLOOKUP(E150,Participants!$A$1:$F$678,3,FALSE)</f>
        <v>8</v>
      </c>
      <c r="J150" s="12" t="str">
        <f>+VLOOKUP(E150,Participants!$A$1:$G$678,7,FALSE)</f>
        <v>VARSITY GIRLS</v>
      </c>
      <c r="K150" s="12">
        <f t="shared" si="3"/>
        <v>11</v>
      </c>
      <c r="L150" s="12"/>
    </row>
    <row r="151" spans="1:12" ht="14.25" customHeight="1" x14ac:dyDescent="0.3">
      <c r="A151" s="150" t="s">
        <v>507</v>
      </c>
      <c r="B151" s="58">
        <v>15</v>
      </c>
      <c r="C151" s="58">
        <v>15.14</v>
      </c>
      <c r="D151" s="58">
        <v>6</v>
      </c>
      <c r="E151" s="82">
        <v>890</v>
      </c>
      <c r="F151" s="12" t="str">
        <f>+VLOOKUP(E151,Participants!$A$1:$F$678,2,FALSE)</f>
        <v>Macie Dobrinski</v>
      </c>
      <c r="G151" s="12" t="str">
        <f>+VLOOKUP(E151,Participants!$A$1:$F$678,4,FALSE)</f>
        <v>MOSS</v>
      </c>
      <c r="H151" s="12" t="str">
        <f>+VLOOKUP(E151,Participants!$A$1:$F$678,5,FALSE)</f>
        <v>Female</v>
      </c>
      <c r="I151" s="12">
        <f>+VLOOKUP(E151,Participants!$A$1:$F$678,3,FALSE)</f>
        <v>7</v>
      </c>
      <c r="J151" s="12" t="str">
        <f>+VLOOKUP(E151,Participants!$A$1:$G$678,7,FALSE)</f>
        <v>VARSITY Girls</v>
      </c>
      <c r="K151" s="12">
        <f t="shared" si="3"/>
        <v>12</v>
      </c>
      <c r="L151" s="12"/>
    </row>
    <row r="152" spans="1:12" ht="14.25" customHeight="1" x14ac:dyDescent="0.3">
      <c r="A152" s="150" t="s">
        <v>507</v>
      </c>
      <c r="B152" s="58">
        <v>16</v>
      </c>
      <c r="C152" s="58">
        <v>15.22</v>
      </c>
      <c r="D152" s="58">
        <v>2</v>
      </c>
      <c r="E152" s="82">
        <v>226</v>
      </c>
      <c r="F152" s="12" t="str">
        <f>+VLOOKUP(E152,Participants!$A$1:$F$678,2,FALSE)</f>
        <v>Ava Shumaker</v>
      </c>
      <c r="G152" s="12" t="str">
        <f>+VLOOKUP(E152,Participants!$A$1:$F$678,4,FALSE)</f>
        <v>MQA</v>
      </c>
      <c r="H152" s="12" t="str">
        <f>+VLOOKUP(E152,Participants!$A$1:$F$678,5,FALSE)</f>
        <v>Female</v>
      </c>
      <c r="I152" s="12">
        <f>+VLOOKUP(E152,Participants!$A$1:$F$678,3,FALSE)</f>
        <v>8</v>
      </c>
      <c r="J152" s="12" t="str">
        <f>+VLOOKUP(E152,Participants!$A$1:$G$678,7,FALSE)</f>
        <v>VARSITY Girls</v>
      </c>
      <c r="K152" s="12">
        <f t="shared" si="3"/>
        <v>13</v>
      </c>
      <c r="L152" s="12"/>
    </row>
    <row r="153" spans="1:12" ht="14.25" customHeight="1" x14ac:dyDescent="0.3">
      <c r="A153" s="150" t="s">
        <v>507</v>
      </c>
      <c r="B153" s="58">
        <v>15</v>
      </c>
      <c r="C153" s="58">
        <v>15.34</v>
      </c>
      <c r="D153" s="58">
        <v>4</v>
      </c>
      <c r="E153" s="82">
        <v>1117</v>
      </c>
      <c r="F153" s="12" t="str">
        <f>+VLOOKUP(E153,Participants!$A$1:$F$678,2,FALSE)</f>
        <v>Sofie Rentz</v>
      </c>
      <c r="G153" s="12" t="str">
        <f>+VLOOKUP(E153,Participants!$A$1:$F$678,4,FALSE)</f>
        <v>KIL</v>
      </c>
      <c r="H153" s="12" t="str">
        <f>+VLOOKUP(E153,Participants!$A$1:$F$678,5,FALSE)</f>
        <v>Female</v>
      </c>
      <c r="I153" s="12">
        <f>+VLOOKUP(E153,Participants!$A$1:$F$678,3,FALSE)</f>
        <v>7</v>
      </c>
      <c r="J153" s="12" t="str">
        <f>+VLOOKUP(E153,Participants!$A$1:$G$678,7,FALSE)</f>
        <v>Varsity Girls</v>
      </c>
      <c r="K153" s="12">
        <f t="shared" si="3"/>
        <v>14</v>
      </c>
      <c r="L153" s="12"/>
    </row>
    <row r="154" spans="1:12" ht="14.25" customHeight="1" x14ac:dyDescent="0.3">
      <c r="A154" s="150" t="s">
        <v>507</v>
      </c>
      <c r="B154" s="58">
        <v>18</v>
      </c>
      <c r="C154" s="58">
        <v>15.46</v>
      </c>
      <c r="D154" s="58">
        <v>4</v>
      </c>
      <c r="E154" s="82">
        <v>628</v>
      </c>
      <c r="F154" s="12" t="str">
        <f>+VLOOKUP(E154,Participants!$A$1:$F$678,2,FALSE)</f>
        <v>Elena Farrah</v>
      </c>
      <c r="G154" s="12" t="str">
        <f>+VLOOKUP(E154,Participants!$A$1:$F$678,4,FALSE)</f>
        <v>BFS</v>
      </c>
      <c r="H154" s="12" t="str">
        <f>+VLOOKUP(E154,Participants!$A$1:$F$678,5,FALSE)</f>
        <v>Female</v>
      </c>
      <c r="I154" s="12">
        <f>+VLOOKUP(E154,Participants!$A$1:$F$678,3,FALSE)</f>
        <v>7</v>
      </c>
      <c r="J154" s="12" t="str">
        <f>+VLOOKUP(E154,Participants!$A$1:$G$678,7,FALSE)</f>
        <v>VARSITY GIRLS</v>
      </c>
      <c r="K154" s="12">
        <f t="shared" si="3"/>
        <v>15</v>
      </c>
      <c r="L154" s="12"/>
    </row>
    <row r="155" spans="1:12" ht="14.25" customHeight="1" x14ac:dyDescent="0.3">
      <c r="A155" s="150" t="s">
        <v>507</v>
      </c>
      <c r="B155" s="58">
        <v>19</v>
      </c>
      <c r="C155" s="58">
        <v>15.61</v>
      </c>
      <c r="D155" s="58">
        <v>1</v>
      </c>
      <c r="E155" s="82">
        <v>626</v>
      </c>
      <c r="F155" s="12" t="str">
        <f>+VLOOKUP(E155,Participants!$A$1:$F$678,2,FALSE)</f>
        <v>Olivia Chimenti</v>
      </c>
      <c r="G155" s="12" t="str">
        <f>+VLOOKUP(E155,Participants!$A$1:$F$678,4,FALSE)</f>
        <v>BFS</v>
      </c>
      <c r="H155" s="12" t="str">
        <f>+VLOOKUP(E155,Participants!$A$1:$F$678,5,FALSE)</f>
        <v>Female</v>
      </c>
      <c r="I155" s="12">
        <f>+VLOOKUP(E155,Participants!$A$1:$F$678,3,FALSE)</f>
        <v>7</v>
      </c>
      <c r="J155" s="12" t="str">
        <f>+VLOOKUP(E155,Participants!$A$1:$G$678,7,FALSE)</f>
        <v>VARSITY GIRLS</v>
      </c>
      <c r="K155" s="12">
        <f t="shared" si="3"/>
        <v>16</v>
      </c>
      <c r="L155" s="12"/>
    </row>
    <row r="156" spans="1:12" ht="14.25" customHeight="1" x14ac:dyDescent="0.3">
      <c r="A156" s="150" t="s">
        <v>507</v>
      </c>
      <c r="B156" s="58">
        <v>15</v>
      </c>
      <c r="C156" s="58">
        <v>15.62</v>
      </c>
      <c r="D156" s="58">
        <v>8</v>
      </c>
      <c r="E156" s="82">
        <v>655</v>
      </c>
      <c r="F156" s="12" t="str">
        <f>+VLOOKUP(E156,Participants!$A$1:$F$678,2,FALSE)</f>
        <v>Madeline Sell</v>
      </c>
      <c r="G156" s="12" t="str">
        <f>+VLOOKUP(E156,Participants!$A$1:$F$678,4,FALSE)</f>
        <v>BFS</v>
      </c>
      <c r="H156" s="12" t="str">
        <f>+VLOOKUP(E156,Participants!$A$1:$F$678,5,FALSE)</f>
        <v>Female</v>
      </c>
      <c r="I156" s="12">
        <f>+VLOOKUP(E156,Participants!$A$1:$F$678,3,FALSE)</f>
        <v>8</v>
      </c>
      <c r="J156" s="12" t="str">
        <f>+VLOOKUP(E156,Participants!$A$1:$G$678,7,FALSE)</f>
        <v>VARSITY GIRLS</v>
      </c>
      <c r="K156" s="12">
        <f t="shared" si="3"/>
        <v>17</v>
      </c>
      <c r="L156" s="12"/>
    </row>
    <row r="157" spans="1:12" ht="14.25" customHeight="1" x14ac:dyDescent="0.3">
      <c r="A157" s="150" t="s">
        <v>507</v>
      </c>
      <c r="B157" s="58">
        <v>14</v>
      </c>
      <c r="C157" s="58">
        <v>15.75</v>
      </c>
      <c r="D157" s="58">
        <v>7</v>
      </c>
      <c r="E157" s="82">
        <v>103</v>
      </c>
      <c r="F157" s="12" t="str">
        <f>+VLOOKUP(E157,Participants!$A$1:$F$678,2,FALSE)</f>
        <v>Arianna Gaudelli</v>
      </c>
      <c r="G157" s="12" t="str">
        <f>+VLOOKUP(E157,Participants!$A$1:$F$678,4,FALSE)</f>
        <v>AMA</v>
      </c>
      <c r="H157" s="12" t="str">
        <f>+VLOOKUP(E157,Participants!$A$1:$F$678,5,FALSE)</f>
        <v>Female</v>
      </c>
      <c r="I157" s="12">
        <f>+VLOOKUP(E157,Participants!$A$1:$F$678,3,FALSE)</f>
        <v>7</v>
      </c>
      <c r="J157" s="12" t="str">
        <f>+VLOOKUP(E157,Participants!$A$1:$G$678,7,FALSE)</f>
        <v>VARSITY Girls</v>
      </c>
      <c r="K157" s="12">
        <f t="shared" si="3"/>
        <v>18</v>
      </c>
      <c r="L157" s="12"/>
    </row>
    <row r="158" spans="1:12" ht="14.25" customHeight="1" x14ac:dyDescent="0.3">
      <c r="A158" s="150" t="s">
        <v>507</v>
      </c>
      <c r="B158" s="58">
        <v>18</v>
      </c>
      <c r="C158" s="58">
        <v>16</v>
      </c>
      <c r="D158" s="58">
        <v>1</v>
      </c>
      <c r="E158" s="82">
        <v>119</v>
      </c>
      <c r="F158" s="12" t="str">
        <f>+VLOOKUP(E158,Participants!$A$1:$F$678,2,FALSE)</f>
        <v>Caroline Jesso</v>
      </c>
      <c r="G158" s="12" t="str">
        <f>+VLOOKUP(E158,Participants!$A$1:$F$678,4,FALSE)</f>
        <v>AMA</v>
      </c>
      <c r="H158" s="12" t="str">
        <f>+VLOOKUP(E158,Participants!$A$1:$F$678,5,FALSE)</f>
        <v>Female</v>
      </c>
      <c r="I158" s="12">
        <f>+VLOOKUP(E158,Participants!$A$1:$F$678,3,FALSE)</f>
        <v>8</v>
      </c>
      <c r="J158" s="12" t="str">
        <f>+VLOOKUP(E158,Participants!$A$1:$G$678,7,FALSE)</f>
        <v>VARSITY Girls</v>
      </c>
      <c r="K158" s="12">
        <f t="shared" si="3"/>
        <v>19</v>
      </c>
      <c r="L158" s="12"/>
    </row>
    <row r="159" spans="1:12" ht="14.25" customHeight="1" x14ac:dyDescent="0.3">
      <c r="A159" s="150" t="s">
        <v>507</v>
      </c>
      <c r="B159" s="58">
        <v>17</v>
      </c>
      <c r="C159" s="58">
        <v>16.02</v>
      </c>
      <c r="D159" s="58">
        <v>2</v>
      </c>
      <c r="E159" s="82">
        <v>93</v>
      </c>
      <c r="F159" s="12" t="str">
        <f>+VLOOKUP(E159,Participants!$A$1:$F$678,2,FALSE)</f>
        <v>Vivi Dowdy</v>
      </c>
      <c r="G159" s="12" t="str">
        <f>+VLOOKUP(E159,Participants!$A$1:$F$678,4,FALSE)</f>
        <v>AMA</v>
      </c>
      <c r="H159" s="12" t="str">
        <f>+VLOOKUP(E159,Participants!$A$1:$F$678,5,FALSE)</f>
        <v>Female</v>
      </c>
      <c r="I159" s="12">
        <f>+VLOOKUP(E159,Participants!$A$1:$F$678,3,FALSE)</f>
        <v>7</v>
      </c>
      <c r="J159" s="12" t="str">
        <f>+VLOOKUP(E159,Participants!$A$1:$G$678,7,FALSE)</f>
        <v>VARSITY Girls</v>
      </c>
      <c r="K159" s="12">
        <f t="shared" si="3"/>
        <v>20</v>
      </c>
      <c r="L159" s="12"/>
    </row>
    <row r="160" spans="1:12" ht="14.25" customHeight="1" x14ac:dyDescent="0.3">
      <c r="A160" s="150" t="s">
        <v>507</v>
      </c>
      <c r="B160" s="58">
        <v>16</v>
      </c>
      <c r="C160" s="58">
        <v>16.059999999999999</v>
      </c>
      <c r="D160" s="58">
        <v>1</v>
      </c>
      <c r="E160" s="82">
        <v>981</v>
      </c>
      <c r="F160" s="12" t="str">
        <f>+VLOOKUP(E160,Participants!$A$1:$F$678,2,FALSE)</f>
        <v>Emery Feczko</v>
      </c>
      <c r="G160" s="12" t="str">
        <f>+VLOOKUP(E160,Participants!$A$1:$F$678,4,FALSE)</f>
        <v>SJS</v>
      </c>
      <c r="H160" s="12" t="str">
        <f>+VLOOKUP(E160,Participants!$A$1:$F$678,5,FALSE)</f>
        <v>Female</v>
      </c>
      <c r="I160" s="12">
        <f>+VLOOKUP(E160,Participants!$A$1:$F$678,3,FALSE)</f>
        <v>8</v>
      </c>
      <c r="J160" s="12" t="str">
        <f>+VLOOKUP(E160,Participants!$A$1:$G$678,7,FALSE)</f>
        <v>Varsity Girls</v>
      </c>
      <c r="K160" s="12">
        <f t="shared" si="3"/>
        <v>21</v>
      </c>
      <c r="L160" s="12"/>
    </row>
    <row r="161" spans="1:12" ht="14.25" customHeight="1" x14ac:dyDescent="0.3">
      <c r="A161" s="150" t="s">
        <v>507</v>
      </c>
      <c r="B161" s="58">
        <v>14</v>
      </c>
      <c r="C161" s="58">
        <v>16.09</v>
      </c>
      <c r="D161" s="58">
        <v>8</v>
      </c>
      <c r="E161" s="82">
        <v>982</v>
      </c>
      <c r="F161" s="12" t="str">
        <f>+VLOOKUP(E161,Participants!$A$1:$F$678,2,FALSE)</f>
        <v>Molly Gauntner</v>
      </c>
      <c r="G161" s="12" t="str">
        <f>+VLOOKUP(E161,Participants!$A$1:$F$678,4,FALSE)</f>
        <v>SJS</v>
      </c>
      <c r="H161" s="12" t="str">
        <f>+VLOOKUP(E161,Participants!$A$1:$F$678,5,FALSE)</f>
        <v>Female</v>
      </c>
      <c r="I161" s="12">
        <f>+VLOOKUP(E161,Participants!$A$1:$F$678,3,FALSE)</f>
        <v>8</v>
      </c>
      <c r="J161" s="12" t="str">
        <f>+VLOOKUP(E161,Participants!$A$1:$G$678,7,FALSE)</f>
        <v>Varsity Girls</v>
      </c>
      <c r="K161" s="12">
        <f t="shared" si="3"/>
        <v>22</v>
      </c>
      <c r="L161" s="12"/>
    </row>
    <row r="162" spans="1:12" ht="14.25" customHeight="1" x14ac:dyDescent="0.3">
      <c r="A162" s="150" t="s">
        <v>507</v>
      </c>
      <c r="B162" s="58">
        <v>16</v>
      </c>
      <c r="C162" s="58">
        <v>16.22</v>
      </c>
      <c r="D162" s="58">
        <v>8</v>
      </c>
      <c r="E162" s="82">
        <v>653</v>
      </c>
      <c r="F162" s="12" t="str">
        <f>+VLOOKUP(E162,Participants!$A$1:$F$678,2,FALSE)</f>
        <v>Carolyn Sarknas</v>
      </c>
      <c r="G162" s="12" t="str">
        <f>+VLOOKUP(E162,Participants!$A$1:$F$678,4,FALSE)</f>
        <v>BFS</v>
      </c>
      <c r="H162" s="12" t="str">
        <f>+VLOOKUP(E162,Participants!$A$1:$F$678,5,FALSE)</f>
        <v>Female</v>
      </c>
      <c r="I162" s="12">
        <f>+VLOOKUP(E162,Participants!$A$1:$F$678,3,FALSE)</f>
        <v>8</v>
      </c>
      <c r="J162" s="12" t="str">
        <f>+VLOOKUP(E162,Participants!$A$1:$G$678,7,FALSE)</f>
        <v>VARSITY GIRLS</v>
      </c>
      <c r="K162" s="12">
        <f t="shared" si="3"/>
        <v>23</v>
      </c>
      <c r="L162" s="12"/>
    </row>
    <row r="163" spans="1:12" ht="14.25" customHeight="1" x14ac:dyDescent="0.3">
      <c r="A163" s="150" t="s">
        <v>507</v>
      </c>
      <c r="B163" s="58">
        <v>17</v>
      </c>
      <c r="C163" s="58">
        <v>16.3</v>
      </c>
      <c r="D163" s="58">
        <v>4</v>
      </c>
      <c r="E163" s="82">
        <v>893</v>
      </c>
      <c r="F163" s="12" t="str">
        <f>+VLOOKUP(E163,Participants!$A$1:$F$678,2,FALSE)</f>
        <v>Melanie Tomko</v>
      </c>
      <c r="G163" s="12" t="str">
        <f>+VLOOKUP(E163,Participants!$A$1:$F$678,4,FALSE)</f>
        <v>MOSS</v>
      </c>
      <c r="H163" s="12" t="str">
        <f>+VLOOKUP(E163,Participants!$A$1:$F$678,5,FALSE)</f>
        <v>Female</v>
      </c>
      <c r="I163" s="12">
        <f>+VLOOKUP(E163,Participants!$A$1:$F$678,3,FALSE)</f>
        <v>7</v>
      </c>
      <c r="J163" s="12" t="str">
        <f>+VLOOKUP(E163,Participants!$A$1:$G$678,7,FALSE)</f>
        <v>VARSITY Girls</v>
      </c>
      <c r="K163" s="12">
        <f t="shared" si="3"/>
        <v>24</v>
      </c>
      <c r="L163" s="12"/>
    </row>
    <row r="164" spans="1:12" ht="14.25" customHeight="1" x14ac:dyDescent="0.3">
      <c r="A164" s="150" t="s">
        <v>507</v>
      </c>
      <c r="B164" s="58">
        <v>15</v>
      </c>
      <c r="C164" s="58">
        <v>16.329999999999998</v>
      </c>
      <c r="D164" s="58">
        <v>1</v>
      </c>
      <c r="E164" s="82">
        <v>100</v>
      </c>
      <c r="F164" s="12" t="str">
        <f>+VLOOKUP(E164,Participants!$A$1:$F$678,2,FALSE)</f>
        <v>Hannah Ripley</v>
      </c>
      <c r="G164" s="12" t="str">
        <f>+VLOOKUP(E164,Participants!$A$1:$F$678,4,FALSE)</f>
        <v>AMA</v>
      </c>
      <c r="H164" s="12" t="str">
        <f>+VLOOKUP(E164,Participants!$A$1:$F$678,5,FALSE)</f>
        <v>Female</v>
      </c>
      <c r="I164" s="12">
        <f>+VLOOKUP(E164,Participants!$A$1:$F$678,3,FALSE)</f>
        <v>7</v>
      </c>
      <c r="J164" s="12" t="str">
        <f>+VLOOKUP(E164,Participants!$A$1:$G$678,7,FALSE)</f>
        <v>VARSITY Girls</v>
      </c>
      <c r="K164" s="12">
        <f t="shared" si="3"/>
        <v>25</v>
      </c>
      <c r="L164" s="12"/>
    </row>
    <row r="165" spans="1:12" ht="14.25" customHeight="1" x14ac:dyDescent="0.3">
      <c r="A165" s="150" t="s">
        <v>507</v>
      </c>
      <c r="B165" s="58">
        <v>15</v>
      </c>
      <c r="C165" s="58">
        <v>16.34</v>
      </c>
      <c r="D165" s="58">
        <v>5</v>
      </c>
      <c r="E165" s="82">
        <v>107</v>
      </c>
      <c r="F165" s="12" t="str">
        <f>+VLOOKUP(E165,Participants!$A$1:$F$678,2,FALSE)</f>
        <v>Lidia Cortes</v>
      </c>
      <c r="G165" s="12" t="str">
        <f>+VLOOKUP(E165,Participants!$A$1:$F$678,4,FALSE)</f>
        <v>AMA</v>
      </c>
      <c r="H165" s="12" t="str">
        <f>+VLOOKUP(E165,Participants!$A$1:$F$678,5,FALSE)</f>
        <v>Female</v>
      </c>
      <c r="I165" s="12">
        <f>+VLOOKUP(E165,Participants!$A$1:$F$678,3,FALSE)</f>
        <v>7</v>
      </c>
      <c r="J165" s="12" t="str">
        <f>+VLOOKUP(E165,Participants!$A$1:$G$678,7,FALSE)</f>
        <v>VARSITY Girls</v>
      </c>
      <c r="K165" s="12">
        <f t="shared" si="3"/>
        <v>26</v>
      </c>
      <c r="L165" s="12"/>
    </row>
    <row r="166" spans="1:12" ht="14.25" customHeight="1" x14ac:dyDescent="0.3">
      <c r="A166" s="150" t="s">
        <v>507</v>
      </c>
      <c r="B166" s="58">
        <v>19</v>
      </c>
      <c r="C166" s="58">
        <v>16.399999999999999</v>
      </c>
      <c r="D166" s="58">
        <v>3</v>
      </c>
      <c r="E166" s="82">
        <v>1107</v>
      </c>
      <c r="F166" s="12" t="str">
        <f>+VLOOKUP(E166,Participants!$A$1:$F$678,2,FALSE)</f>
        <v>Chloe Cole</v>
      </c>
      <c r="G166" s="12" t="str">
        <f>+VLOOKUP(E166,Participants!$A$1:$F$678,4,FALSE)</f>
        <v>KIL</v>
      </c>
      <c r="H166" s="12" t="str">
        <f>+VLOOKUP(E166,Participants!$A$1:$F$678,5,FALSE)</f>
        <v>Female</v>
      </c>
      <c r="I166" s="12">
        <f>+VLOOKUP(E166,Participants!$A$1:$F$678,3,FALSE)</f>
        <v>7</v>
      </c>
      <c r="J166" s="12" t="str">
        <f>+VLOOKUP(E166,Participants!$A$1:$G$678,7,FALSE)</f>
        <v>Varsity Girls</v>
      </c>
      <c r="K166" s="12">
        <f t="shared" si="3"/>
        <v>27</v>
      </c>
      <c r="L166" s="12"/>
    </row>
    <row r="167" spans="1:12" ht="14.25" customHeight="1" x14ac:dyDescent="0.3">
      <c r="A167" s="150" t="s">
        <v>507</v>
      </c>
      <c r="B167" s="58">
        <v>14</v>
      </c>
      <c r="C167" s="58">
        <v>16.41</v>
      </c>
      <c r="D167" s="58">
        <v>5</v>
      </c>
      <c r="E167" s="82">
        <v>1308</v>
      </c>
      <c r="F167" s="12" t="str">
        <f>+VLOOKUP(E167,Participants!$A$1:$F$678,2,FALSE)</f>
        <v>McKenzie Grissom</v>
      </c>
      <c r="G167" s="12" t="str">
        <f>+VLOOKUP(E167,Participants!$A$1:$F$678,4,FALSE)</f>
        <v>CDT</v>
      </c>
      <c r="H167" s="12" t="str">
        <f>+VLOOKUP(E167,Participants!$A$1:$F$678,5,FALSE)</f>
        <v>Female</v>
      </c>
      <c r="I167" s="12">
        <f>+VLOOKUP(E167,Participants!$A$1:$F$678,3,FALSE)</f>
        <v>7</v>
      </c>
      <c r="J167" s="12" t="str">
        <f>+VLOOKUP(E167,Participants!$A$1:$G$678,7,FALSE)</f>
        <v>Varsity Girls</v>
      </c>
      <c r="K167" s="12">
        <f t="shared" si="3"/>
        <v>28</v>
      </c>
      <c r="L167" s="12"/>
    </row>
    <row r="168" spans="1:12" ht="14.25" customHeight="1" x14ac:dyDescent="0.3">
      <c r="A168" s="150" t="s">
        <v>507</v>
      </c>
      <c r="B168" s="58">
        <v>16</v>
      </c>
      <c r="C168" s="58">
        <v>16.5</v>
      </c>
      <c r="D168" s="58">
        <v>3</v>
      </c>
      <c r="E168" s="82">
        <v>1587</v>
      </c>
      <c r="F168" s="12" t="str">
        <f>+VLOOKUP(E168,Participants!$A$1:$F$678,2,FALSE)</f>
        <v>Madison Krahe</v>
      </c>
      <c r="G168" s="12" t="str">
        <f>+VLOOKUP(E168,Participants!$A$1:$F$678,4,FALSE)</f>
        <v>BCS</v>
      </c>
      <c r="H168" s="12" t="str">
        <f>+VLOOKUP(E168,Participants!$A$1:$F$678,5,FALSE)</f>
        <v>Female</v>
      </c>
      <c r="I168" s="12">
        <f>+VLOOKUP(E168,Participants!$A$1:$F$678,3,FALSE)</f>
        <v>8</v>
      </c>
      <c r="J168" s="12" t="str">
        <f>+VLOOKUP(E168,Participants!$A$1:$G$678,7,FALSE)</f>
        <v>Varsity Girls</v>
      </c>
      <c r="K168" s="12">
        <f t="shared" si="3"/>
        <v>29</v>
      </c>
      <c r="L168" s="12"/>
    </row>
    <row r="169" spans="1:12" ht="14.25" customHeight="1" x14ac:dyDescent="0.3">
      <c r="A169" s="150" t="s">
        <v>507</v>
      </c>
      <c r="B169" s="58">
        <v>18</v>
      </c>
      <c r="C169" s="58">
        <v>16.52</v>
      </c>
      <c r="D169" s="58">
        <v>3</v>
      </c>
      <c r="E169" s="82">
        <v>1122</v>
      </c>
      <c r="F169" s="12" t="str">
        <f>+VLOOKUP(E169,Participants!$A$1:$F$678,2,FALSE)</f>
        <v>Isabella Windfelder</v>
      </c>
      <c r="G169" s="12" t="str">
        <f>+VLOOKUP(E169,Participants!$A$1:$F$678,4,FALSE)</f>
        <v>KIL</v>
      </c>
      <c r="H169" s="12" t="str">
        <f>+VLOOKUP(E169,Participants!$A$1:$F$678,5,FALSE)</f>
        <v>Female</v>
      </c>
      <c r="I169" s="12">
        <f>+VLOOKUP(E169,Participants!$A$1:$F$678,3,FALSE)</f>
        <v>8</v>
      </c>
      <c r="J169" s="12" t="str">
        <f>+VLOOKUP(E169,Participants!$A$1:$G$678,7,FALSE)</f>
        <v>Varsity Girls</v>
      </c>
      <c r="K169" s="12">
        <f t="shared" si="3"/>
        <v>30</v>
      </c>
      <c r="L169" s="12"/>
    </row>
    <row r="170" spans="1:12" ht="14.25" customHeight="1" x14ac:dyDescent="0.3">
      <c r="A170" s="150" t="s">
        <v>507</v>
      </c>
      <c r="B170" s="58">
        <v>18</v>
      </c>
      <c r="C170" s="58">
        <v>16.68</v>
      </c>
      <c r="D170" s="58">
        <v>2</v>
      </c>
      <c r="E170" s="82">
        <v>288</v>
      </c>
      <c r="F170" s="12" t="str">
        <f>+VLOOKUP(E170,Participants!$A$1:$F$678,2,FALSE)</f>
        <v>Elizabeth Tokarczyk</v>
      </c>
      <c r="G170" s="12" t="str">
        <f>+VLOOKUP(E170,Participants!$A$1:$F$678,4,FALSE)</f>
        <v>AGS</v>
      </c>
      <c r="H170" s="12" t="str">
        <f>+VLOOKUP(E170,Participants!$A$1:$F$678,5,FALSE)</f>
        <v>Female</v>
      </c>
      <c r="I170" s="12">
        <f>+VLOOKUP(E170,Participants!$A$1:$F$678,3,FALSE)</f>
        <v>8</v>
      </c>
      <c r="J170" s="12" t="str">
        <f>+VLOOKUP(E170,Participants!$A$1:$G$678,7,FALSE)</f>
        <v>VARSITY Girls</v>
      </c>
      <c r="K170" s="12">
        <f t="shared" si="3"/>
        <v>31</v>
      </c>
      <c r="L170" s="12"/>
    </row>
    <row r="171" spans="1:12" ht="14.25" customHeight="1" x14ac:dyDescent="0.3">
      <c r="A171" s="150" t="s">
        <v>507</v>
      </c>
      <c r="B171" s="58">
        <v>17</v>
      </c>
      <c r="C171" s="58">
        <v>16.88</v>
      </c>
      <c r="D171" s="58">
        <v>1</v>
      </c>
      <c r="E171" s="82">
        <v>656</v>
      </c>
      <c r="F171" s="12" t="str">
        <f>+VLOOKUP(E171,Participants!$A$1:$F$678,2,FALSE)</f>
        <v>Gina Talarico</v>
      </c>
      <c r="G171" s="12" t="str">
        <f>+VLOOKUP(E171,Participants!$A$1:$F$678,4,FALSE)</f>
        <v>BFS</v>
      </c>
      <c r="H171" s="12" t="str">
        <f>+VLOOKUP(E171,Participants!$A$1:$F$678,5,FALSE)</f>
        <v>Female</v>
      </c>
      <c r="I171" s="12">
        <f>+VLOOKUP(E171,Participants!$A$1:$F$678,3,FALSE)</f>
        <v>8</v>
      </c>
      <c r="J171" s="12" t="str">
        <f>+VLOOKUP(E171,Participants!$A$1:$G$678,7,FALSE)</f>
        <v>VARSITY GIRLS</v>
      </c>
      <c r="K171" s="12">
        <f t="shared" si="3"/>
        <v>32</v>
      </c>
      <c r="L171" s="12"/>
    </row>
    <row r="172" spans="1:12" ht="14.25" customHeight="1" x14ac:dyDescent="0.3">
      <c r="A172" s="150" t="s">
        <v>507</v>
      </c>
      <c r="B172" s="58">
        <v>17</v>
      </c>
      <c r="C172" s="58">
        <v>16.88</v>
      </c>
      <c r="D172" s="58">
        <v>7</v>
      </c>
      <c r="E172" s="82">
        <v>91</v>
      </c>
      <c r="F172" s="12" t="str">
        <f>+VLOOKUP(E172,Participants!$A$1:$F$678,2,FALSE)</f>
        <v>Katherine Pisani</v>
      </c>
      <c r="G172" s="12" t="str">
        <f>+VLOOKUP(E172,Participants!$A$1:$F$678,4,FALSE)</f>
        <v>AMA</v>
      </c>
      <c r="H172" s="12" t="str">
        <f>+VLOOKUP(E172,Participants!$A$1:$F$678,5,FALSE)</f>
        <v>Female</v>
      </c>
      <c r="I172" s="12">
        <f>+VLOOKUP(E172,Participants!$A$1:$F$678,3,FALSE)</f>
        <v>7</v>
      </c>
      <c r="J172" s="12" t="str">
        <f>+VLOOKUP(E172,Participants!$A$1:$G$678,7,FALSE)</f>
        <v>VARSITY Girls</v>
      </c>
      <c r="K172" s="12">
        <f t="shared" si="3"/>
        <v>33</v>
      </c>
      <c r="L172" s="12"/>
    </row>
    <row r="173" spans="1:12" ht="14.25" customHeight="1" x14ac:dyDescent="0.3">
      <c r="A173" s="150" t="s">
        <v>507</v>
      </c>
      <c r="B173" s="58">
        <v>17</v>
      </c>
      <c r="C173" s="58">
        <v>16.89</v>
      </c>
      <c r="D173" s="58">
        <v>3</v>
      </c>
      <c r="E173" s="82">
        <v>984</v>
      </c>
      <c r="F173" s="12" t="str">
        <f>+VLOOKUP(E173,Participants!$A$1:$F$678,2,FALSE)</f>
        <v>Gabby Vilcheck</v>
      </c>
      <c r="G173" s="12" t="str">
        <f>+VLOOKUP(E173,Participants!$A$1:$F$678,4,FALSE)</f>
        <v>SJS</v>
      </c>
      <c r="H173" s="12" t="str">
        <f>+VLOOKUP(E173,Participants!$A$1:$F$678,5,FALSE)</f>
        <v>Female</v>
      </c>
      <c r="I173" s="12">
        <f>+VLOOKUP(E173,Participants!$A$1:$F$678,3,FALSE)</f>
        <v>8</v>
      </c>
      <c r="J173" s="12" t="str">
        <f>+VLOOKUP(E173,Participants!$A$1:$G$678,7,FALSE)</f>
        <v>Varsity Girls</v>
      </c>
      <c r="K173" s="12">
        <f t="shared" si="3"/>
        <v>34</v>
      </c>
      <c r="L173" s="12"/>
    </row>
    <row r="174" spans="1:12" ht="14.25" customHeight="1" x14ac:dyDescent="0.3">
      <c r="A174" s="150" t="s">
        <v>507</v>
      </c>
      <c r="B174" s="58">
        <v>17</v>
      </c>
      <c r="C174" s="58">
        <v>17.059999999999999</v>
      </c>
      <c r="D174" s="58">
        <v>8</v>
      </c>
      <c r="E174" s="82">
        <v>633</v>
      </c>
      <c r="F174" s="12" t="str">
        <f>+VLOOKUP(E174,Participants!$A$1:$F$678,2,FALSE)</f>
        <v>Allison Kiley</v>
      </c>
      <c r="G174" s="12" t="str">
        <f>+VLOOKUP(E174,Participants!$A$1:$F$678,4,FALSE)</f>
        <v>BFS</v>
      </c>
      <c r="H174" s="12" t="str">
        <f>+VLOOKUP(E174,Participants!$A$1:$F$678,5,FALSE)</f>
        <v>Female</v>
      </c>
      <c r="I174" s="12">
        <f>+VLOOKUP(E174,Participants!$A$1:$F$678,3,FALSE)</f>
        <v>7</v>
      </c>
      <c r="J174" s="12" t="str">
        <f>+VLOOKUP(E174,Participants!$A$1:$G$678,7,FALSE)</f>
        <v>VARSITY GIRLS</v>
      </c>
      <c r="K174" s="12">
        <f t="shared" si="3"/>
        <v>35</v>
      </c>
      <c r="L174" s="12"/>
    </row>
    <row r="175" spans="1:12" ht="14.25" customHeight="1" x14ac:dyDescent="0.3">
      <c r="A175" s="150" t="s">
        <v>507</v>
      </c>
      <c r="B175" s="58">
        <v>15</v>
      </c>
      <c r="C175" s="58">
        <v>17.21</v>
      </c>
      <c r="D175" s="58">
        <v>7</v>
      </c>
      <c r="E175" s="82">
        <v>101</v>
      </c>
      <c r="F175" s="12" t="str">
        <f>+VLOOKUP(E175,Participants!$A$1:$F$678,2,FALSE)</f>
        <v>Samantha Hinkofer</v>
      </c>
      <c r="G175" s="12" t="str">
        <f>+VLOOKUP(E175,Participants!$A$1:$F$678,4,FALSE)</f>
        <v>AMA</v>
      </c>
      <c r="H175" s="12" t="str">
        <f>+VLOOKUP(E175,Participants!$A$1:$F$678,5,FALSE)</f>
        <v>Female</v>
      </c>
      <c r="I175" s="12">
        <f>+VLOOKUP(E175,Participants!$A$1:$F$678,3,FALSE)</f>
        <v>7</v>
      </c>
      <c r="J175" s="12" t="str">
        <f>+VLOOKUP(E175,Participants!$A$1:$G$678,7,FALSE)</f>
        <v>VARSITY Girls</v>
      </c>
      <c r="K175" s="12">
        <f t="shared" si="3"/>
        <v>36</v>
      </c>
      <c r="L175" s="12"/>
    </row>
    <row r="176" spans="1:12" ht="14.25" customHeight="1" x14ac:dyDescent="0.3">
      <c r="A176" s="150" t="s">
        <v>507</v>
      </c>
      <c r="B176" s="58">
        <v>18</v>
      </c>
      <c r="C176" s="58">
        <v>17.809999999999999</v>
      </c>
      <c r="D176" s="58">
        <v>5</v>
      </c>
      <c r="E176" s="82">
        <v>127</v>
      </c>
      <c r="F176" s="12" t="str">
        <f>+VLOOKUP(E176,Participants!$A$1:$F$678,2,FALSE)</f>
        <v>Jennifer Wilson</v>
      </c>
      <c r="G176" s="12" t="str">
        <f>+VLOOKUP(E176,Participants!$A$1:$F$678,4,FALSE)</f>
        <v>AMA</v>
      </c>
      <c r="H176" s="12" t="str">
        <f>+VLOOKUP(E176,Participants!$A$1:$F$678,5,FALSE)</f>
        <v>Female</v>
      </c>
      <c r="I176" s="12">
        <f>+VLOOKUP(E176,Participants!$A$1:$F$678,3,FALSE)</f>
        <v>8</v>
      </c>
      <c r="J176" s="12" t="str">
        <f>+VLOOKUP(E176,Participants!$A$1:$G$678,7,FALSE)</f>
        <v>VARSITY Girls</v>
      </c>
      <c r="K176" s="12">
        <f t="shared" si="3"/>
        <v>37</v>
      </c>
      <c r="L176" s="12"/>
    </row>
    <row r="177" spans="1:26" ht="14.25" customHeight="1" x14ac:dyDescent="0.3">
      <c r="A177" s="150" t="s">
        <v>507</v>
      </c>
      <c r="B177" s="58">
        <v>18</v>
      </c>
      <c r="C177" s="58">
        <v>17.84</v>
      </c>
      <c r="D177" s="58">
        <v>6</v>
      </c>
      <c r="E177" s="82">
        <v>627</v>
      </c>
      <c r="F177" s="12" t="str">
        <f>+VLOOKUP(E177,Participants!$A$1:$F$678,2,FALSE)</f>
        <v>Avery Evancho</v>
      </c>
      <c r="G177" s="12" t="str">
        <f>+VLOOKUP(E177,Participants!$A$1:$F$678,4,FALSE)</f>
        <v>BFS</v>
      </c>
      <c r="H177" s="12" t="str">
        <f>+VLOOKUP(E177,Participants!$A$1:$F$678,5,FALSE)</f>
        <v>Female</v>
      </c>
      <c r="I177" s="12">
        <f>+VLOOKUP(E177,Participants!$A$1:$F$678,3,FALSE)</f>
        <v>7</v>
      </c>
      <c r="J177" s="12" t="str">
        <f>+VLOOKUP(E177,Participants!$A$1:$G$678,7,FALSE)</f>
        <v>VARSITY GIRLS</v>
      </c>
      <c r="K177" s="12">
        <f t="shared" si="3"/>
        <v>38</v>
      </c>
      <c r="L177" s="12"/>
    </row>
    <row r="178" spans="1:26" ht="14.25" customHeight="1" x14ac:dyDescent="0.3">
      <c r="A178" s="150" t="s">
        <v>507</v>
      </c>
      <c r="B178" s="58">
        <v>19</v>
      </c>
      <c r="C178" s="58">
        <v>17.87</v>
      </c>
      <c r="D178" s="58">
        <v>2</v>
      </c>
      <c r="E178" s="82">
        <v>892</v>
      </c>
      <c r="F178" s="12" t="str">
        <f>+VLOOKUP(E178,Participants!$A$1:$F$678,2,FALSE)</f>
        <v>Emma Tilger</v>
      </c>
      <c r="G178" s="12" t="str">
        <f>+VLOOKUP(E178,Participants!$A$1:$F$678,4,FALSE)</f>
        <v>MOSS</v>
      </c>
      <c r="H178" s="12" t="str">
        <f>+VLOOKUP(E178,Participants!$A$1:$F$678,5,FALSE)</f>
        <v>Female</v>
      </c>
      <c r="I178" s="12">
        <f>+VLOOKUP(E178,Participants!$A$1:$F$678,3,FALSE)</f>
        <v>7</v>
      </c>
      <c r="J178" s="12" t="str">
        <f>+VLOOKUP(E178,Participants!$A$1:$G$678,7,FALSE)</f>
        <v>VARSITY Girls</v>
      </c>
      <c r="K178" s="12">
        <f t="shared" si="3"/>
        <v>39</v>
      </c>
      <c r="L178" s="12"/>
    </row>
    <row r="179" spans="1:26" ht="14.25" customHeight="1" x14ac:dyDescent="0.3">
      <c r="A179" s="150" t="s">
        <v>507</v>
      </c>
      <c r="B179" s="58">
        <v>18</v>
      </c>
      <c r="C179" s="58">
        <v>17.93</v>
      </c>
      <c r="D179" s="58">
        <v>7</v>
      </c>
      <c r="E179" s="82">
        <v>980</v>
      </c>
      <c r="F179" s="12" t="str">
        <f>+VLOOKUP(E179,Participants!$A$1:$F$678,2,FALSE)</f>
        <v>Adelaide Delaney</v>
      </c>
      <c r="G179" s="12" t="str">
        <f>+VLOOKUP(E179,Participants!$A$1:$F$678,4,FALSE)</f>
        <v>SJS</v>
      </c>
      <c r="H179" s="12" t="str">
        <f>+VLOOKUP(E179,Participants!$A$1:$F$678,5,FALSE)</f>
        <v>Female</v>
      </c>
      <c r="I179" s="12">
        <f>+VLOOKUP(E179,Participants!$A$1:$F$678,3,FALSE)</f>
        <v>8</v>
      </c>
      <c r="J179" s="12" t="str">
        <f>+VLOOKUP(E179,Participants!$A$1:$G$678,7,FALSE)</f>
        <v>Varsity Girls</v>
      </c>
      <c r="K179" s="12">
        <f t="shared" si="3"/>
        <v>40</v>
      </c>
      <c r="L179" s="12"/>
    </row>
    <row r="180" spans="1:26" ht="14.25" customHeight="1" x14ac:dyDescent="0.3">
      <c r="A180" s="150" t="s">
        <v>507</v>
      </c>
      <c r="B180" s="58">
        <v>19</v>
      </c>
      <c r="C180" s="58">
        <v>18</v>
      </c>
      <c r="D180" s="58">
        <v>5</v>
      </c>
      <c r="E180" s="82">
        <v>889</v>
      </c>
      <c r="F180" s="12" t="str">
        <f>+VLOOKUP(E180,Participants!$A$1:$F$678,2,FALSE)</f>
        <v>Tegan Bertagna</v>
      </c>
      <c r="G180" s="12" t="str">
        <f>+VLOOKUP(E180,Participants!$A$1:$F$678,4,FALSE)</f>
        <v>MOSS</v>
      </c>
      <c r="H180" s="12" t="str">
        <f>+VLOOKUP(E180,Participants!$A$1:$F$678,5,FALSE)</f>
        <v>Female</v>
      </c>
      <c r="I180" s="12">
        <f>+VLOOKUP(E180,Participants!$A$1:$F$678,3,FALSE)</f>
        <v>7</v>
      </c>
      <c r="J180" s="12" t="str">
        <f>+VLOOKUP(E180,Participants!$A$1:$G$678,7,FALSE)</f>
        <v>VARSITY Girls</v>
      </c>
      <c r="K180" s="12">
        <f t="shared" si="3"/>
        <v>41</v>
      </c>
      <c r="L180" s="12"/>
    </row>
    <row r="181" spans="1:26" ht="14.25" customHeight="1" x14ac:dyDescent="0.3">
      <c r="A181" s="150" t="s">
        <v>507</v>
      </c>
      <c r="B181" s="58">
        <v>20</v>
      </c>
      <c r="C181" s="58">
        <v>18.09</v>
      </c>
      <c r="D181" s="58">
        <v>5</v>
      </c>
      <c r="E181" s="82">
        <v>645</v>
      </c>
      <c r="F181" s="12" t="str">
        <f>+VLOOKUP(E181,Participants!$A$1:$F$678,2,FALSE)</f>
        <v>Alina jaras</v>
      </c>
      <c r="G181" s="12" t="str">
        <f>+VLOOKUP(E181,Participants!$A$1:$F$678,4,FALSE)</f>
        <v>BFS</v>
      </c>
      <c r="H181" s="12" t="str">
        <f>+VLOOKUP(E181,Participants!$A$1:$F$678,5,FALSE)</f>
        <v>Female</v>
      </c>
      <c r="I181" s="12">
        <f>+VLOOKUP(E181,Participants!$A$1:$F$678,3,FALSE)</f>
        <v>8</v>
      </c>
      <c r="J181" s="12" t="str">
        <f>+VLOOKUP(E181,Participants!$A$1:$G$678,7,FALSE)</f>
        <v>VARSITY GIRLS</v>
      </c>
      <c r="K181" s="12">
        <f t="shared" si="3"/>
        <v>42</v>
      </c>
      <c r="L181" s="12"/>
    </row>
    <row r="182" spans="1:26" ht="14.25" customHeight="1" x14ac:dyDescent="0.3">
      <c r="A182" s="150" t="s">
        <v>507</v>
      </c>
      <c r="B182" s="58">
        <v>18</v>
      </c>
      <c r="C182" s="58">
        <v>18.52</v>
      </c>
      <c r="D182" s="58">
        <v>8</v>
      </c>
      <c r="E182" s="82">
        <v>106</v>
      </c>
      <c r="F182" s="12" t="str">
        <f>+VLOOKUP(E182,Participants!$A$1:$F$678,2,FALSE)</f>
        <v>Isabella Smith</v>
      </c>
      <c r="G182" s="12" t="str">
        <f>+VLOOKUP(E182,Participants!$A$1:$F$678,4,FALSE)</f>
        <v>AMA</v>
      </c>
      <c r="H182" s="12" t="str">
        <f>+VLOOKUP(E182,Participants!$A$1:$F$678,5,FALSE)</f>
        <v>Female</v>
      </c>
      <c r="I182" s="12">
        <f>+VLOOKUP(E182,Participants!$A$1:$F$678,3,FALSE)</f>
        <v>7</v>
      </c>
      <c r="J182" s="12" t="str">
        <f>+VLOOKUP(E182,Participants!$A$1:$G$678,7,FALSE)</f>
        <v>VARSITY Girls</v>
      </c>
      <c r="K182" s="12">
        <f t="shared" si="3"/>
        <v>43</v>
      </c>
      <c r="L182" s="12"/>
    </row>
    <row r="183" spans="1:26" ht="14.25" customHeight="1" x14ac:dyDescent="0.3">
      <c r="A183" s="150" t="s">
        <v>507</v>
      </c>
      <c r="B183" s="58">
        <v>20</v>
      </c>
      <c r="C183" s="58">
        <v>18.66</v>
      </c>
      <c r="D183" s="58">
        <v>6</v>
      </c>
      <c r="E183" s="82">
        <v>646</v>
      </c>
      <c r="F183" s="12" t="str">
        <f>+VLOOKUP(E183,Participants!$A$1:$F$678,2,FALSE)</f>
        <v>Giovanna Julian</v>
      </c>
      <c r="G183" s="12" t="str">
        <f>+VLOOKUP(E183,Participants!$A$1:$F$678,4,FALSE)</f>
        <v>BFS</v>
      </c>
      <c r="H183" s="12" t="str">
        <f>+VLOOKUP(E183,Participants!$A$1:$F$678,5,FALSE)</f>
        <v>Female</v>
      </c>
      <c r="I183" s="12">
        <f>+VLOOKUP(E183,Participants!$A$1:$F$678,3,FALSE)</f>
        <v>8</v>
      </c>
      <c r="J183" s="12" t="str">
        <f>+VLOOKUP(E183,Participants!$A$1:$G$678,7,FALSE)</f>
        <v>VARSITY GIRLS</v>
      </c>
      <c r="K183" s="12">
        <f t="shared" si="3"/>
        <v>44</v>
      </c>
      <c r="L183" s="12"/>
    </row>
    <row r="184" spans="1:26" ht="14.25" customHeight="1" x14ac:dyDescent="0.3">
      <c r="A184" s="150" t="s">
        <v>507</v>
      </c>
      <c r="B184" s="58">
        <v>16</v>
      </c>
      <c r="C184" s="58">
        <v>18.89</v>
      </c>
      <c r="D184" s="58">
        <v>7</v>
      </c>
      <c r="E184" s="82">
        <v>94</v>
      </c>
      <c r="F184" s="12" t="str">
        <f>+VLOOKUP(E184,Participants!$A$1:$F$678,2,FALSE)</f>
        <v>Elizabeth Delach</v>
      </c>
      <c r="G184" s="12" t="str">
        <f>+VLOOKUP(E184,Participants!$A$1:$F$678,4,FALSE)</f>
        <v>AMA</v>
      </c>
      <c r="H184" s="12" t="str">
        <f>+VLOOKUP(E184,Participants!$A$1:$F$678,5,FALSE)</f>
        <v>Female</v>
      </c>
      <c r="I184" s="12">
        <f>+VLOOKUP(E184,Participants!$A$1:$F$678,3,FALSE)</f>
        <v>7</v>
      </c>
      <c r="J184" s="12" t="str">
        <f>+VLOOKUP(E184,Participants!$A$1:$G$678,7,FALSE)</f>
        <v>VARSITY Girls</v>
      </c>
      <c r="K184" s="12">
        <f t="shared" si="3"/>
        <v>45</v>
      </c>
      <c r="L184" s="12"/>
    </row>
    <row r="185" spans="1:26" ht="14.25" customHeight="1" x14ac:dyDescent="0.3">
      <c r="A185" s="150" t="s">
        <v>507</v>
      </c>
      <c r="B185" s="58">
        <v>19</v>
      </c>
      <c r="C185" s="58">
        <v>20.02</v>
      </c>
      <c r="D185" s="58">
        <v>4</v>
      </c>
      <c r="E185" s="82">
        <v>638</v>
      </c>
      <c r="F185" s="12" t="str">
        <f>+VLOOKUP(E185,Participants!$A$1:$F$678,2,FALSE)</f>
        <v>Evelyn Schoedel</v>
      </c>
      <c r="G185" s="12" t="str">
        <f>+VLOOKUP(E185,Participants!$A$1:$F$678,4,FALSE)</f>
        <v>BFS</v>
      </c>
      <c r="H185" s="12" t="str">
        <f>+VLOOKUP(E185,Participants!$A$1:$F$678,5,FALSE)</f>
        <v>Female</v>
      </c>
      <c r="I185" s="12">
        <f>+VLOOKUP(E185,Participants!$A$1:$F$678,3,FALSE)</f>
        <v>7</v>
      </c>
      <c r="J185" s="12" t="str">
        <f>+VLOOKUP(E185,Participants!$A$1:$G$678,7,FALSE)</f>
        <v>VARSITY GIRLS</v>
      </c>
      <c r="K185" s="12">
        <f t="shared" si="3"/>
        <v>46</v>
      </c>
      <c r="L185" s="12"/>
    </row>
    <row r="186" spans="1:26" ht="14.25" customHeight="1" x14ac:dyDescent="0.3">
      <c r="A186" s="150" t="s">
        <v>507</v>
      </c>
      <c r="B186" s="58">
        <v>16</v>
      </c>
      <c r="C186" s="58">
        <v>21.5</v>
      </c>
      <c r="D186" s="58">
        <v>5</v>
      </c>
      <c r="E186" s="82">
        <v>104</v>
      </c>
      <c r="F186" s="12" t="str">
        <f>+VLOOKUP(E186,Participants!$A$1:$F$678,2,FALSE)</f>
        <v>Autum Schidlmeier</v>
      </c>
      <c r="G186" s="12" t="str">
        <f>+VLOOKUP(E186,Participants!$A$1:$F$678,4,FALSE)</f>
        <v>AMA</v>
      </c>
      <c r="H186" s="12" t="str">
        <f>+VLOOKUP(E186,Participants!$A$1:$F$678,5,FALSE)</f>
        <v>Female</v>
      </c>
      <c r="I186" s="12">
        <f>+VLOOKUP(E186,Participants!$A$1:$F$678,3,FALSE)</f>
        <v>7</v>
      </c>
      <c r="J186" s="12" t="str">
        <f>+VLOOKUP(E186,Participants!$A$1:$G$678,7,FALSE)</f>
        <v>VARSITY Girls</v>
      </c>
      <c r="K186" s="12">
        <f t="shared" si="3"/>
        <v>47</v>
      </c>
      <c r="L186" s="12"/>
    </row>
    <row r="187" spans="1:26" ht="14.25" customHeight="1" x14ac:dyDescent="0.3">
      <c r="A187" s="150" t="s">
        <v>507</v>
      </c>
      <c r="B187" s="58">
        <v>20</v>
      </c>
      <c r="C187" s="58">
        <v>33.619999999999997</v>
      </c>
      <c r="D187" s="58">
        <v>7</v>
      </c>
      <c r="E187" s="82">
        <v>120</v>
      </c>
      <c r="F187" s="12" t="str">
        <f>+VLOOKUP(E187,Participants!$A$1:$F$678,2,FALSE)</f>
        <v>Grace Billick</v>
      </c>
      <c r="G187" s="12" t="str">
        <f>+VLOOKUP(E187,Participants!$A$1:$F$678,4,FALSE)</f>
        <v>AMA</v>
      </c>
      <c r="H187" s="12" t="str">
        <f>+VLOOKUP(E187,Participants!$A$1:$F$678,5,FALSE)</f>
        <v>Female</v>
      </c>
      <c r="I187" s="12">
        <f>+VLOOKUP(E187,Participants!$A$1:$F$678,3,FALSE)</f>
        <v>8</v>
      </c>
      <c r="J187" s="12" t="str">
        <f>+VLOOKUP(E187,Participants!$A$1:$G$678,7,FALSE)</f>
        <v>VARSITY Girls</v>
      </c>
      <c r="K187" s="12">
        <f t="shared" si="3"/>
        <v>48</v>
      </c>
      <c r="L187" s="12"/>
    </row>
    <row r="188" spans="1:26" ht="14.25" customHeight="1" x14ac:dyDescent="0.3">
      <c r="A188" s="150" t="s">
        <v>507</v>
      </c>
      <c r="B188" s="58">
        <v>20</v>
      </c>
      <c r="C188" s="58">
        <v>49.56</v>
      </c>
      <c r="D188" s="58">
        <v>8</v>
      </c>
      <c r="E188" s="82">
        <v>105</v>
      </c>
      <c r="F188" s="12" t="str">
        <f>+VLOOKUP(E188,Participants!$A$1:$F$678,2,FALSE)</f>
        <v>Anne Farnan</v>
      </c>
      <c r="G188" s="12" t="str">
        <f>+VLOOKUP(E188,Participants!$A$1:$F$678,4,FALSE)</f>
        <v>AMA</v>
      </c>
      <c r="H188" s="12" t="str">
        <f>+VLOOKUP(E188,Participants!$A$1:$F$678,5,FALSE)</f>
        <v>Female</v>
      </c>
      <c r="I188" s="12">
        <f>+VLOOKUP(E188,Participants!$A$1:$F$678,3,FALSE)</f>
        <v>7</v>
      </c>
      <c r="J188" s="12" t="str">
        <f>+VLOOKUP(E188,Participants!$A$1:$G$678,7,FALSE)</f>
        <v>VARSITY Girls</v>
      </c>
      <c r="K188" s="12">
        <f t="shared" si="3"/>
        <v>49</v>
      </c>
      <c r="L188" s="12"/>
    </row>
    <row r="190" spans="1:26" ht="14.25" customHeight="1" x14ac:dyDescent="0.25">
      <c r="B190" s="60"/>
      <c r="C190" s="61"/>
      <c r="E190" s="50"/>
    </row>
    <row r="191" spans="1:26" ht="14.25" customHeight="1" x14ac:dyDescent="0.25">
      <c r="B191" s="60"/>
      <c r="C191" s="61"/>
      <c r="E191" s="50"/>
    </row>
    <row r="192" spans="1:26" ht="14.25" customHeight="1" x14ac:dyDescent="0.25">
      <c r="B192" s="63" t="s">
        <v>8</v>
      </c>
      <c r="C192" s="63" t="s">
        <v>15</v>
      </c>
      <c r="D192" s="63" t="s">
        <v>10</v>
      </c>
      <c r="E192" s="133" t="s">
        <v>20</v>
      </c>
      <c r="F192" s="63" t="s">
        <v>23</v>
      </c>
      <c r="G192" s="63" t="s">
        <v>26</v>
      </c>
      <c r="H192" s="63" t="s">
        <v>29</v>
      </c>
      <c r="I192" s="63" t="s">
        <v>32</v>
      </c>
      <c r="J192" s="63" t="s">
        <v>35</v>
      </c>
      <c r="K192" s="63" t="s">
        <v>38</v>
      </c>
      <c r="L192" s="63" t="s">
        <v>41</v>
      </c>
      <c r="M192" s="63" t="s">
        <v>44</v>
      </c>
      <c r="N192" s="63" t="s">
        <v>49</v>
      </c>
      <c r="O192" s="63" t="s">
        <v>52</v>
      </c>
      <c r="P192" s="63" t="s">
        <v>55</v>
      </c>
      <c r="Q192" s="63" t="s">
        <v>58</v>
      </c>
      <c r="R192" s="63" t="s">
        <v>61</v>
      </c>
      <c r="S192" s="63" t="s">
        <v>64</v>
      </c>
      <c r="T192" s="63" t="s">
        <v>67</v>
      </c>
      <c r="U192" s="63" t="s">
        <v>70</v>
      </c>
      <c r="V192" s="63" t="s">
        <v>73</v>
      </c>
      <c r="W192" s="63" t="s">
        <v>76</v>
      </c>
      <c r="X192" s="63" t="s">
        <v>79</v>
      </c>
      <c r="Y192" s="63" t="s">
        <v>152</v>
      </c>
      <c r="Z192" s="64" t="s">
        <v>496</v>
      </c>
    </row>
    <row r="193" spans="1:26" ht="14.25" customHeight="1" x14ac:dyDescent="0.25">
      <c r="A193" s="7" t="s">
        <v>118</v>
      </c>
      <c r="B193" s="7">
        <f t="shared" ref="B193:K196" si="4">+SUMIFS($L$2:$L$189,$J$2:$J$189,$A193,$G$2:$G$189,B$192)</f>
        <v>0</v>
      </c>
      <c r="C193" s="7">
        <f t="shared" si="4"/>
        <v>7</v>
      </c>
      <c r="D193" s="7">
        <f t="shared" si="4"/>
        <v>7</v>
      </c>
      <c r="E193" s="50">
        <f t="shared" si="4"/>
        <v>0</v>
      </c>
      <c r="F193" s="7">
        <f t="shared" si="4"/>
        <v>8</v>
      </c>
      <c r="G193" s="7">
        <f t="shared" si="4"/>
        <v>0</v>
      </c>
      <c r="H193" s="7">
        <f t="shared" si="4"/>
        <v>3</v>
      </c>
      <c r="I193" s="7">
        <f t="shared" si="4"/>
        <v>4</v>
      </c>
      <c r="J193" s="7">
        <f t="shared" si="4"/>
        <v>0</v>
      </c>
      <c r="K193" s="7">
        <f t="shared" si="4"/>
        <v>0</v>
      </c>
      <c r="L193" s="7">
        <f t="shared" ref="L193:Y196" si="5">+SUMIFS($L$2:$L$189,$J$2:$J$189,$A193,$G$2:$G$189,L$192)</f>
        <v>0</v>
      </c>
      <c r="M193" s="7">
        <f t="shared" si="5"/>
        <v>0</v>
      </c>
      <c r="N193" s="7">
        <f t="shared" si="5"/>
        <v>0</v>
      </c>
      <c r="O193" s="7">
        <f t="shared" si="5"/>
        <v>0</v>
      </c>
      <c r="P193" s="7">
        <f t="shared" si="5"/>
        <v>0</v>
      </c>
      <c r="Q193" s="7">
        <f t="shared" si="5"/>
        <v>0</v>
      </c>
      <c r="R193" s="7">
        <f t="shared" si="5"/>
        <v>0</v>
      </c>
      <c r="S193" s="7">
        <f t="shared" si="5"/>
        <v>10</v>
      </c>
      <c r="T193" s="7">
        <f t="shared" si="5"/>
        <v>0</v>
      </c>
      <c r="U193" s="7">
        <f t="shared" si="5"/>
        <v>0</v>
      </c>
      <c r="V193" s="7">
        <f t="shared" si="5"/>
        <v>0</v>
      </c>
      <c r="W193" s="7">
        <f t="shared" si="5"/>
        <v>0</v>
      </c>
      <c r="X193" s="7">
        <f t="shared" si="5"/>
        <v>0</v>
      </c>
      <c r="Y193" s="7">
        <f t="shared" si="5"/>
        <v>0</v>
      </c>
      <c r="Z193" s="7">
        <f t="shared" ref="Z193:Z196" si="6">SUM(C193:Y193)</f>
        <v>39</v>
      </c>
    </row>
    <row r="194" spans="1:26" ht="14.25" customHeight="1" x14ac:dyDescent="0.25">
      <c r="A194" s="7" t="s">
        <v>135</v>
      </c>
      <c r="B194" s="7">
        <f t="shared" si="4"/>
        <v>0</v>
      </c>
      <c r="C194" s="7">
        <f t="shared" si="4"/>
        <v>8</v>
      </c>
      <c r="D194" s="7">
        <f t="shared" si="4"/>
        <v>10</v>
      </c>
      <c r="E194" s="50">
        <f t="shared" si="4"/>
        <v>0</v>
      </c>
      <c r="F194" s="7">
        <f t="shared" si="4"/>
        <v>8</v>
      </c>
      <c r="G194" s="7">
        <f t="shared" si="4"/>
        <v>0</v>
      </c>
      <c r="H194" s="7">
        <f t="shared" si="4"/>
        <v>0</v>
      </c>
      <c r="I194" s="7">
        <f t="shared" si="4"/>
        <v>0</v>
      </c>
      <c r="J194" s="7">
        <f t="shared" si="4"/>
        <v>0</v>
      </c>
      <c r="K194" s="7">
        <f t="shared" si="4"/>
        <v>0</v>
      </c>
      <c r="L194" s="7">
        <f t="shared" si="5"/>
        <v>0</v>
      </c>
      <c r="M194" s="7">
        <f t="shared" si="5"/>
        <v>4</v>
      </c>
      <c r="N194" s="7">
        <f t="shared" si="5"/>
        <v>0</v>
      </c>
      <c r="O194" s="7">
        <f t="shared" si="5"/>
        <v>8</v>
      </c>
      <c r="P194" s="7">
        <f t="shared" si="5"/>
        <v>0</v>
      </c>
      <c r="Q194" s="7">
        <f t="shared" si="5"/>
        <v>0</v>
      </c>
      <c r="R194" s="7">
        <f t="shared" si="5"/>
        <v>0</v>
      </c>
      <c r="S194" s="7">
        <f t="shared" si="5"/>
        <v>0</v>
      </c>
      <c r="T194" s="7">
        <f t="shared" si="5"/>
        <v>0</v>
      </c>
      <c r="U194" s="7">
        <f t="shared" si="5"/>
        <v>0</v>
      </c>
      <c r="V194" s="7">
        <f t="shared" si="5"/>
        <v>0</v>
      </c>
      <c r="W194" s="7">
        <f t="shared" si="5"/>
        <v>0</v>
      </c>
      <c r="X194" s="7">
        <f t="shared" si="5"/>
        <v>0</v>
      </c>
      <c r="Y194" s="7">
        <f t="shared" si="5"/>
        <v>1</v>
      </c>
      <c r="Z194" s="7">
        <f t="shared" si="6"/>
        <v>39</v>
      </c>
    </row>
    <row r="195" spans="1:26" ht="14.25" customHeight="1" x14ac:dyDescent="0.25">
      <c r="A195" s="7" t="s">
        <v>345</v>
      </c>
      <c r="B195" s="7">
        <f t="shared" si="4"/>
        <v>0</v>
      </c>
      <c r="C195" s="7">
        <f t="shared" si="4"/>
        <v>15</v>
      </c>
      <c r="D195" s="7">
        <f t="shared" si="4"/>
        <v>0</v>
      </c>
      <c r="E195" s="50">
        <f t="shared" si="4"/>
        <v>0</v>
      </c>
      <c r="F195" s="7">
        <f t="shared" si="4"/>
        <v>8</v>
      </c>
      <c r="G195" s="7">
        <f t="shared" si="4"/>
        <v>0</v>
      </c>
      <c r="H195" s="7">
        <f t="shared" si="4"/>
        <v>0</v>
      </c>
      <c r="I195" s="7">
        <f t="shared" si="4"/>
        <v>14</v>
      </c>
      <c r="J195" s="7">
        <f t="shared" si="4"/>
        <v>0</v>
      </c>
      <c r="K195" s="7">
        <f t="shared" si="4"/>
        <v>0</v>
      </c>
      <c r="L195" s="7">
        <f t="shared" si="5"/>
        <v>0</v>
      </c>
      <c r="M195" s="7">
        <f t="shared" si="5"/>
        <v>0</v>
      </c>
      <c r="N195" s="7">
        <f t="shared" si="5"/>
        <v>0</v>
      </c>
      <c r="O195" s="7">
        <f t="shared" si="5"/>
        <v>2</v>
      </c>
      <c r="P195" s="7">
        <f t="shared" si="5"/>
        <v>0</v>
      </c>
      <c r="Q195" s="7">
        <f t="shared" si="5"/>
        <v>0</v>
      </c>
      <c r="R195" s="7">
        <f t="shared" si="5"/>
        <v>0</v>
      </c>
      <c r="S195" s="7">
        <f t="shared" si="5"/>
        <v>0</v>
      </c>
      <c r="T195" s="7">
        <f t="shared" si="5"/>
        <v>0</v>
      </c>
      <c r="U195" s="7">
        <f t="shared" si="5"/>
        <v>0</v>
      </c>
      <c r="V195" s="7">
        <f t="shared" si="5"/>
        <v>0</v>
      </c>
      <c r="W195" s="7">
        <f t="shared" si="5"/>
        <v>0</v>
      </c>
      <c r="X195" s="7">
        <f t="shared" si="5"/>
        <v>0</v>
      </c>
      <c r="Y195" s="7">
        <f t="shared" si="5"/>
        <v>0</v>
      </c>
      <c r="Z195" s="7">
        <f t="shared" si="6"/>
        <v>39</v>
      </c>
    </row>
    <row r="196" spans="1:26" ht="14.25" customHeight="1" x14ac:dyDescent="0.25">
      <c r="A196" s="7" t="s">
        <v>497</v>
      </c>
      <c r="B196" s="7">
        <f t="shared" si="4"/>
        <v>0</v>
      </c>
      <c r="C196" s="7">
        <f t="shared" si="4"/>
        <v>0</v>
      </c>
      <c r="D196" s="7">
        <f t="shared" si="4"/>
        <v>1</v>
      </c>
      <c r="E196" s="50">
        <f t="shared" si="4"/>
        <v>0</v>
      </c>
      <c r="F196" s="7">
        <f t="shared" si="4"/>
        <v>14</v>
      </c>
      <c r="G196" s="7">
        <f t="shared" si="4"/>
        <v>0</v>
      </c>
      <c r="H196" s="7">
        <f t="shared" si="4"/>
        <v>0</v>
      </c>
      <c r="I196" s="7">
        <f t="shared" si="4"/>
        <v>0</v>
      </c>
      <c r="J196" s="7">
        <f t="shared" si="4"/>
        <v>0</v>
      </c>
      <c r="K196" s="7">
        <f t="shared" si="4"/>
        <v>0</v>
      </c>
      <c r="L196" s="7">
        <f t="shared" si="5"/>
        <v>0</v>
      </c>
      <c r="M196" s="7">
        <f t="shared" si="5"/>
        <v>3</v>
      </c>
      <c r="N196" s="7">
        <f t="shared" si="5"/>
        <v>0</v>
      </c>
      <c r="O196" s="7">
        <f t="shared" si="5"/>
        <v>13</v>
      </c>
      <c r="P196" s="7">
        <f t="shared" si="5"/>
        <v>0</v>
      </c>
      <c r="Q196" s="7">
        <f t="shared" si="5"/>
        <v>0</v>
      </c>
      <c r="R196" s="7">
        <f t="shared" si="5"/>
        <v>0</v>
      </c>
      <c r="S196" s="7">
        <f t="shared" si="5"/>
        <v>0</v>
      </c>
      <c r="T196" s="7">
        <f t="shared" si="5"/>
        <v>8</v>
      </c>
      <c r="U196" s="7">
        <f t="shared" si="5"/>
        <v>0</v>
      </c>
      <c r="V196" s="7">
        <f t="shared" si="5"/>
        <v>0</v>
      </c>
      <c r="W196" s="7">
        <f t="shared" si="5"/>
        <v>0</v>
      </c>
      <c r="X196" s="7">
        <f t="shared" si="5"/>
        <v>0</v>
      </c>
      <c r="Y196" s="7">
        <f t="shared" si="5"/>
        <v>0</v>
      </c>
      <c r="Z196" s="7">
        <f t="shared" si="6"/>
        <v>39</v>
      </c>
    </row>
    <row r="197" spans="1:26" ht="14.25" customHeight="1" x14ac:dyDescent="0.25">
      <c r="B197" s="60"/>
      <c r="C197" s="61"/>
      <c r="E197" s="50"/>
    </row>
    <row r="198" spans="1:26" ht="14.25" customHeight="1" x14ac:dyDescent="0.25">
      <c r="B198" s="60"/>
      <c r="C198" s="61"/>
      <c r="E198" s="50"/>
    </row>
    <row r="199" spans="1:26" ht="14.25" customHeight="1" x14ac:dyDescent="0.25">
      <c r="B199" s="60"/>
      <c r="C199" s="61"/>
      <c r="E199" s="50"/>
    </row>
    <row r="200" spans="1:26" ht="14.25" customHeight="1" x14ac:dyDescent="0.25">
      <c r="B200" s="60"/>
      <c r="C200" s="61"/>
      <c r="E200" s="50"/>
    </row>
    <row r="201" spans="1:26" ht="14.25" customHeight="1" x14ac:dyDescent="0.25">
      <c r="B201" s="60"/>
      <c r="C201" s="61"/>
      <c r="E201" s="50"/>
    </row>
    <row r="202" spans="1:26" ht="14.25" customHeight="1" x14ac:dyDescent="0.25">
      <c r="B202" s="60"/>
      <c r="C202" s="61"/>
      <c r="E202" s="50"/>
    </row>
    <row r="203" spans="1:26" ht="14.25" customHeight="1" x14ac:dyDescent="0.25">
      <c r="B203" s="60"/>
      <c r="C203" s="61"/>
      <c r="E203" s="50"/>
    </row>
    <row r="204" spans="1:26" ht="14.25" customHeight="1" x14ac:dyDescent="0.25">
      <c r="B204" s="60"/>
      <c r="C204" s="61"/>
      <c r="E204" s="50"/>
    </row>
    <row r="205" spans="1:26" ht="14.25" customHeight="1" x14ac:dyDescent="0.25">
      <c r="B205" s="60"/>
      <c r="C205" s="61"/>
      <c r="E205" s="50"/>
    </row>
    <row r="206" spans="1:26" ht="14.25" customHeight="1" x14ac:dyDescent="0.25">
      <c r="B206" s="60"/>
      <c r="C206" s="61"/>
      <c r="E206" s="50"/>
    </row>
    <row r="207" spans="1:26" ht="14.25" customHeight="1" x14ac:dyDescent="0.25">
      <c r="B207" s="60"/>
      <c r="C207" s="61"/>
      <c r="E207" s="50"/>
    </row>
    <row r="208" spans="1:26" ht="14.25" customHeight="1" x14ac:dyDescent="0.25">
      <c r="B208" s="60"/>
      <c r="C208" s="61"/>
      <c r="E208" s="50"/>
    </row>
    <row r="209" spans="2:5" ht="14.25" customHeight="1" x14ac:dyDescent="0.25">
      <c r="B209" s="60"/>
      <c r="C209" s="61"/>
      <c r="E209" s="50"/>
    </row>
    <row r="210" spans="2:5" ht="14.25" customHeight="1" x14ac:dyDescent="0.25">
      <c r="B210" s="60"/>
      <c r="C210" s="61"/>
      <c r="E210" s="50"/>
    </row>
    <row r="211" spans="2:5" ht="14.25" customHeight="1" x14ac:dyDescent="0.25">
      <c r="B211" s="60"/>
      <c r="C211" s="61"/>
      <c r="E211" s="50"/>
    </row>
    <row r="212" spans="2:5" ht="14.25" customHeight="1" x14ac:dyDescent="0.25">
      <c r="B212" s="60"/>
      <c r="C212" s="61"/>
      <c r="E212" s="50"/>
    </row>
    <row r="213" spans="2:5" ht="14.25" customHeight="1" x14ac:dyDescent="0.25">
      <c r="B213" s="60"/>
      <c r="C213" s="61"/>
      <c r="E213" s="50"/>
    </row>
    <row r="214" spans="2:5" ht="14.25" customHeight="1" x14ac:dyDescent="0.25">
      <c r="B214" s="60"/>
      <c r="C214" s="61"/>
      <c r="E214" s="50"/>
    </row>
    <row r="215" spans="2:5" ht="14.25" customHeight="1" x14ac:dyDescent="0.25">
      <c r="B215" s="60"/>
      <c r="C215" s="61"/>
      <c r="E215" s="50"/>
    </row>
    <row r="216" spans="2:5" ht="14.25" customHeight="1" x14ac:dyDescent="0.25">
      <c r="B216" s="60"/>
      <c r="C216" s="61"/>
      <c r="E216" s="50"/>
    </row>
    <row r="217" spans="2:5" ht="14.25" customHeight="1" x14ac:dyDescent="0.25">
      <c r="B217" s="60"/>
      <c r="C217" s="61"/>
      <c r="E217" s="50"/>
    </row>
    <row r="218" spans="2:5" ht="14.25" customHeight="1" x14ac:dyDescent="0.25">
      <c r="B218" s="60"/>
      <c r="C218" s="61"/>
      <c r="E218" s="50"/>
    </row>
    <row r="219" spans="2:5" ht="14.25" customHeight="1" x14ac:dyDescent="0.25">
      <c r="B219" s="60"/>
      <c r="C219" s="61"/>
      <c r="E219" s="50"/>
    </row>
    <row r="220" spans="2:5" ht="14.25" customHeight="1" x14ac:dyDescent="0.25">
      <c r="B220" s="60"/>
      <c r="C220" s="61"/>
      <c r="E220" s="50"/>
    </row>
    <row r="221" spans="2:5" ht="14.25" customHeight="1" x14ac:dyDescent="0.25">
      <c r="B221" s="60"/>
      <c r="C221" s="61"/>
      <c r="E221" s="50"/>
    </row>
    <row r="222" spans="2:5" ht="14.25" customHeight="1" x14ac:dyDescent="0.25">
      <c r="B222" s="60"/>
      <c r="C222" s="61"/>
      <c r="E222" s="50"/>
    </row>
    <row r="223" spans="2:5" ht="14.25" customHeight="1" x14ac:dyDescent="0.25">
      <c r="B223" s="60"/>
      <c r="C223" s="61"/>
      <c r="E223" s="50"/>
    </row>
    <row r="224" spans="2:5" ht="14.25" customHeight="1" x14ac:dyDescent="0.25">
      <c r="B224" s="60"/>
      <c r="C224" s="61"/>
      <c r="E224" s="50"/>
    </row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</sheetData>
  <sortState xmlns:xlrd2="http://schemas.microsoft.com/office/spreadsheetml/2017/richdata2" ref="B107:L189">
    <sortCondition ref="J107:J189"/>
    <sortCondition ref="C107:C189"/>
  </sortState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947"/>
  <sheetViews>
    <sheetView workbookViewId="0">
      <pane ySplit="1" topLeftCell="A5" activePane="bottomLeft" state="frozen"/>
      <selection pane="bottomLeft" activeCell="B38" sqref="B38"/>
    </sheetView>
  </sheetViews>
  <sheetFormatPr defaultColWidth="14.42578125" defaultRowHeight="15" customHeight="1" x14ac:dyDescent="0.25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style="134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 x14ac:dyDescent="0.35">
      <c r="A1" s="87" t="s">
        <v>508</v>
      </c>
      <c r="B1" s="87" t="s">
        <v>489</v>
      </c>
      <c r="C1" s="87" t="s">
        <v>490</v>
      </c>
      <c r="D1" s="88" t="s">
        <v>491</v>
      </c>
      <c r="E1" s="146" t="s">
        <v>492</v>
      </c>
      <c r="F1" s="87" t="s">
        <v>1</v>
      </c>
      <c r="G1" s="87" t="s">
        <v>3</v>
      </c>
      <c r="H1" s="87" t="s">
        <v>493</v>
      </c>
      <c r="I1" s="87" t="s">
        <v>2</v>
      </c>
      <c r="J1" s="87" t="s">
        <v>5</v>
      </c>
      <c r="K1" s="87" t="s">
        <v>494</v>
      </c>
      <c r="L1" s="87" t="s">
        <v>495</v>
      </c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</row>
    <row r="2" spans="1:27" ht="14.25" customHeight="1" x14ac:dyDescent="0.35">
      <c r="A2" s="87" t="s">
        <v>508</v>
      </c>
      <c r="B2" s="58">
        <v>1</v>
      </c>
      <c r="C2" s="58" t="s">
        <v>637</v>
      </c>
      <c r="D2" s="84"/>
      <c r="E2" s="82">
        <v>1135</v>
      </c>
      <c r="F2" s="12" t="str">
        <f>+VLOOKUP(E2,Participants!$A$1:$F$678,2,FALSE)</f>
        <v>Jack Steineman</v>
      </c>
      <c r="G2" s="12" t="str">
        <f>+VLOOKUP(E2,Participants!$A$1:$F$678,4,FALSE)</f>
        <v>KIL</v>
      </c>
      <c r="H2" s="12" t="str">
        <f>+VLOOKUP(E2,Participants!$A$1:$F$678,5,FALSE)</f>
        <v>Male</v>
      </c>
      <c r="I2" s="12">
        <f>+VLOOKUP(E2,Participants!$A$1:$F$678,3,FALSE)</f>
        <v>8</v>
      </c>
      <c r="J2" s="12" t="str">
        <f>+VLOOKUP(E2,Participants!$A$1:$G$678,7,FALSE)</f>
        <v>VARSITY Boys</v>
      </c>
      <c r="K2" s="12">
        <v>1</v>
      </c>
      <c r="L2" s="12">
        <v>10</v>
      </c>
    </row>
    <row r="3" spans="1:27" ht="14.25" customHeight="1" x14ac:dyDescent="0.35">
      <c r="A3" s="87" t="s">
        <v>508</v>
      </c>
      <c r="B3" s="58">
        <v>1</v>
      </c>
      <c r="C3" s="58" t="s">
        <v>638</v>
      </c>
      <c r="D3" s="84"/>
      <c r="E3" s="82">
        <v>1127</v>
      </c>
      <c r="F3" s="12" t="str">
        <f>+VLOOKUP(E3,Participants!$A$1:$F$678,2,FALSE)</f>
        <v>Jack Croft</v>
      </c>
      <c r="G3" s="12" t="str">
        <f>+VLOOKUP(E3,Participants!$A$1:$F$678,4,FALSE)</f>
        <v>KIL</v>
      </c>
      <c r="H3" s="12" t="str">
        <f>+VLOOKUP(E3,Participants!$A$1:$F$678,5,FALSE)</f>
        <v>Male</v>
      </c>
      <c r="I3" s="12">
        <f>+VLOOKUP(E3,Participants!$A$1:$F$678,3,FALSE)</f>
        <v>7</v>
      </c>
      <c r="J3" s="12" t="str">
        <f>+VLOOKUP(E3,Participants!$A$1:$G$678,7,FALSE)</f>
        <v>VARSITY Boys</v>
      </c>
      <c r="K3" s="12">
        <v>2</v>
      </c>
      <c r="L3" s="12">
        <v>8</v>
      </c>
    </row>
    <row r="4" spans="1:27" ht="14.25" customHeight="1" x14ac:dyDescent="0.35">
      <c r="A4" s="87" t="s">
        <v>508</v>
      </c>
      <c r="B4" s="58">
        <v>1</v>
      </c>
      <c r="C4" s="58" t="s">
        <v>640</v>
      </c>
      <c r="D4" s="84"/>
      <c r="E4" s="82">
        <v>665</v>
      </c>
      <c r="F4" s="12" t="str">
        <f>+VLOOKUP(E4,Participants!$A$1:$F$678,2,FALSE)</f>
        <v>Jack Davison</v>
      </c>
      <c r="G4" s="12" t="str">
        <f>+VLOOKUP(E4,Participants!$A$1:$F$678,4,FALSE)</f>
        <v>BFS</v>
      </c>
      <c r="H4" s="12" t="str">
        <f>+VLOOKUP(E4,Participants!$A$1:$F$678,5,FALSE)</f>
        <v>Male</v>
      </c>
      <c r="I4" s="12">
        <f>+VLOOKUP(E4,Participants!$A$1:$F$678,3,FALSE)</f>
        <v>8</v>
      </c>
      <c r="J4" s="12" t="str">
        <f>+VLOOKUP(E4,Participants!$A$1:$G$678,7,FALSE)</f>
        <v>VARSITY Boys</v>
      </c>
      <c r="K4" s="12">
        <v>3</v>
      </c>
      <c r="L4" s="12">
        <v>6</v>
      </c>
    </row>
    <row r="5" spans="1:27" ht="14.25" customHeight="1" x14ac:dyDescent="0.35">
      <c r="A5" s="87" t="s">
        <v>508</v>
      </c>
      <c r="B5" s="58">
        <v>1</v>
      </c>
      <c r="C5" s="58" t="s">
        <v>877</v>
      </c>
      <c r="D5" s="84"/>
      <c r="E5" s="82">
        <v>1125</v>
      </c>
      <c r="F5" s="12" t="str">
        <f>+VLOOKUP(E5,Participants!$A$1:$F$678,2,FALSE)</f>
        <v>Gavin Bartus</v>
      </c>
      <c r="G5" s="12" t="str">
        <f>+VLOOKUP(E5,Participants!$A$1:$F$678,4,FALSE)</f>
        <v>KIL</v>
      </c>
      <c r="H5" s="12" t="str">
        <f>+VLOOKUP(E5,Participants!$A$1:$F$678,5,FALSE)</f>
        <v>Male</v>
      </c>
      <c r="I5" s="12">
        <f>+VLOOKUP(E5,Participants!$A$1:$F$678,3,FALSE)</f>
        <v>8</v>
      </c>
      <c r="J5" s="12" t="str">
        <f>+VLOOKUP(E5,Participants!$A$1:$G$678,7,FALSE)</f>
        <v>VARSITY Boys</v>
      </c>
      <c r="K5" s="12">
        <v>4</v>
      </c>
      <c r="L5" s="12">
        <v>5</v>
      </c>
    </row>
    <row r="6" spans="1:27" ht="14.25" customHeight="1" x14ac:dyDescent="0.35">
      <c r="A6" s="87" t="s">
        <v>508</v>
      </c>
      <c r="B6" s="58">
        <v>1</v>
      </c>
      <c r="C6" s="58" t="s">
        <v>875</v>
      </c>
      <c r="D6" s="84"/>
      <c r="E6" s="82">
        <v>668</v>
      </c>
      <c r="F6" s="12" t="str">
        <f>+VLOOKUP(E6,Participants!$A$1:$F$678,2,FALSE)</f>
        <v>Ethan Hiserodt</v>
      </c>
      <c r="G6" s="12" t="str">
        <f>+VLOOKUP(E6,Participants!$A$1:$F$678,4,FALSE)</f>
        <v>BFS</v>
      </c>
      <c r="H6" s="12" t="str">
        <f>+VLOOKUP(E6,Participants!$A$1:$F$678,5,FALSE)</f>
        <v>Male</v>
      </c>
      <c r="I6" s="12">
        <f>+VLOOKUP(E6,Participants!$A$1:$F$678,3,FALSE)</f>
        <v>8</v>
      </c>
      <c r="J6" s="12" t="str">
        <f>+VLOOKUP(E6,Participants!$A$1:$G$678,7,FALSE)</f>
        <v>VARSITY Boys</v>
      </c>
      <c r="K6" s="12">
        <v>5</v>
      </c>
      <c r="L6" s="12">
        <v>4</v>
      </c>
    </row>
    <row r="7" spans="1:27" ht="14.25" customHeight="1" x14ac:dyDescent="0.35">
      <c r="A7" s="87" t="s">
        <v>508</v>
      </c>
      <c r="B7" s="58">
        <v>1</v>
      </c>
      <c r="C7" s="58" t="s">
        <v>881</v>
      </c>
      <c r="D7" s="84"/>
      <c r="E7" s="82">
        <v>1123</v>
      </c>
      <c r="F7" s="12" t="str">
        <f>+VLOOKUP(E7,Participants!$A$1:$F$678,2,FALSE)</f>
        <v>Jacob Acocks-Mejia</v>
      </c>
      <c r="G7" s="12" t="str">
        <f>+VLOOKUP(E7,Participants!$A$1:$F$678,4,FALSE)</f>
        <v>KIL</v>
      </c>
      <c r="H7" s="12" t="str">
        <f>+VLOOKUP(E7,Participants!$A$1:$F$678,5,FALSE)</f>
        <v>Male</v>
      </c>
      <c r="I7" s="12">
        <f>+VLOOKUP(E7,Participants!$A$1:$F$678,3,FALSE)</f>
        <v>8</v>
      </c>
      <c r="J7" s="12" t="str">
        <f>+VLOOKUP(E7,Participants!$A$1:$G$678,7,FALSE)</f>
        <v>VARSITY Boys</v>
      </c>
      <c r="K7" s="12">
        <v>6</v>
      </c>
      <c r="L7" s="12">
        <v>3</v>
      </c>
    </row>
    <row r="8" spans="1:27" ht="14.25" customHeight="1" x14ac:dyDescent="0.35">
      <c r="A8" s="87" t="s">
        <v>508</v>
      </c>
      <c r="B8" s="58">
        <v>1</v>
      </c>
      <c r="C8" s="58" t="s">
        <v>883</v>
      </c>
      <c r="D8" s="84"/>
      <c r="E8" s="82">
        <v>1130</v>
      </c>
      <c r="F8" s="12" t="str">
        <f>+VLOOKUP(E8,Participants!$A$1:$F$678,2,FALSE)</f>
        <v>Luke Harper</v>
      </c>
      <c r="G8" s="12" t="str">
        <f>+VLOOKUP(E8,Participants!$A$1:$F$678,4,FALSE)</f>
        <v>KIL</v>
      </c>
      <c r="H8" s="12" t="str">
        <f>+VLOOKUP(E8,Participants!$A$1:$F$678,5,FALSE)</f>
        <v>Male</v>
      </c>
      <c r="I8" s="12">
        <f>+VLOOKUP(E8,Participants!$A$1:$F$678,3,FALSE)</f>
        <v>8</v>
      </c>
      <c r="J8" s="12" t="str">
        <f>+VLOOKUP(E8,Participants!$A$1:$G$678,7,FALSE)</f>
        <v>VARSITY Boys</v>
      </c>
      <c r="K8" s="12">
        <v>7</v>
      </c>
      <c r="L8" s="12">
        <v>2</v>
      </c>
    </row>
    <row r="9" spans="1:27" ht="14.25" customHeight="1" x14ac:dyDescent="0.35">
      <c r="A9" s="87" t="s">
        <v>508</v>
      </c>
      <c r="B9" s="58">
        <v>1</v>
      </c>
      <c r="C9" s="58" t="s">
        <v>886</v>
      </c>
      <c r="D9" s="84"/>
      <c r="E9" s="82">
        <v>113</v>
      </c>
      <c r="F9" s="12" t="str">
        <f>+VLOOKUP(E9,Participants!$A$1:$F$678,2,FALSE)</f>
        <v>Oliver Walvoord</v>
      </c>
      <c r="G9" s="12" t="str">
        <f>+VLOOKUP(E9,Participants!$A$1:$F$678,4,FALSE)</f>
        <v>AMA</v>
      </c>
      <c r="H9" s="12" t="str">
        <f>+VLOOKUP(E9,Participants!$A$1:$F$678,5,FALSE)</f>
        <v>Male</v>
      </c>
      <c r="I9" s="12">
        <f>+VLOOKUP(E9,Participants!$A$1:$F$678,3,FALSE)</f>
        <v>7</v>
      </c>
      <c r="J9" s="12" t="str">
        <f>+VLOOKUP(E9,Participants!$A$1:$G$678,7,FALSE)</f>
        <v>VARSITY Boys</v>
      </c>
      <c r="K9" s="12">
        <v>8</v>
      </c>
      <c r="L9" s="12">
        <v>1</v>
      </c>
    </row>
    <row r="10" spans="1:27" ht="14.25" customHeight="1" x14ac:dyDescent="0.35">
      <c r="A10" s="87" t="s">
        <v>508</v>
      </c>
      <c r="B10" s="58">
        <v>1</v>
      </c>
      <c r="C10" s="58" t="s">
        <v>887</v>
      </c>
      <c r="D10" s="84"/>
      <c r="E10" s="82">
        <v>1232</v>
      </c>
      <c r="F10" s="12" t="str">
        <f>+VLOOKUP(E10,Participants!$A$1:$F$678,2,FALSE)</f>
        <v>Xavier Vallecorsa</v>
      </c>
      <c r="G10" s="12" t="str">
        <f>+VLOOKUP(E10,Participants!$A$1:$F$678,4,FALSE)</f>
        <v>OLF</v>
      </c>
      <c r="H10" s="12" t="str">
        <f>+VLOOKUP(E10,Participants!$A$1:$F$678,5,FALSE)</f>
        <v>Male</v>
      </c>
      <c r="I10" s="12">
        <f>+VLOOKUP(E10,Participants!$A$1:$F$678,3,FALSE)</f>
        <v>7</v>
      </c>
      <c r="J10" s="12" t="str">
        <f>+VLOOKUP(E10,Participants!$A$1:$G$678,7,FALSE)</f>
        <v>VARSITY Boys</v>
      </c>
      <c r="K10" s="12">
        <v>9</v>
      </c>
      <c r="L10" s="12"/>
    </row>
    <row r="11" spans="1:27" ht="14.25" customHeight="1" x14ac:dyDescent="0.35">
      <c r="A11" s="87"/>
      <c r="B11" s="58"/>
      <c r="C11" s="58"/>
      <c r="D11" s="84"/>
      <c r="E11" s="82"/>
      <c r="F11" s="12"/>
      <c r="G11" s="12"/>
      <c r="H11" s="12"/>
      <c r="I11" s="12"/>
      <c r="J11" s="12"/>
      <c r="K11" s="12"/>
      <c r="L11" s="12"/>
    </row>
    <row r="12" spans="1:27" ht="14.25" customHeight="1" x14ac:dyDescent="0.35">
      <c r="A12" s="87"/>
      <c r="B12" s="58"/>
      <c r="C12" s="58"/>
      <c r="D12" s="84"/>
      <c r="E12" s="82"/>
      <c r="F12" s="12"/>
      <c r="G12" s="12"/>
      <c r="H12" s="12"/>
      <c r="I12" s="12"/>
      <c r="J12" s="12"/>
      <c r="K12" s="12"/>
      <c r="L12" s="12"/>
    </row>
    <row r="13" spans="1:27" ht="14.25" customHeight="1" x14ac:dyDescent="0.35">
      <c r="A13" s="87" t="s">
        <v>508</v>
      </c>
      <c r="B13" s="58">
        <v>1</v>
      </c>
      <c r="C13" s="58" t="s">
        <v>639</v>
      </c>
      <c r="D13" s="84"/>
      <c r="E13" s="82">
        <v>983</v>
      </c>
      <c r="F13" s="12" t="str">
        <f>+VLOOKUP(E13,Participants!$A$1:$F$678,2,FALSE)</f>
        <v>Maggie Killian</v>
      </c>
      <c r="G13" s="12" t="str">
        <f>+VLOOKUP(E13,Participants!$A$1:$F$678,4,FALSE)</f>
        <v>SJS</v>
      </c>
      <c r="H13" s="12" t="str">
        <f>+VLOOKUP(E13,Participants!$A$1:$F$678,5,FALSE)</f>
        <v>Female</v>
      </c>
      <c r="I13" s="12">
        <f>+VLOOKUP(E13,Participants!$A$1:$F$678,3,FALSE)</f>
        <v>8</v>
      </c>
      <c r="J13" s="12" t="str">
        <f>+VLOOKUP(E13,Participants!$A$1:$G$678,7,FALSE)</f>
        <v>Varsity Girls</v>
      </c>
      <c r="K13" s="12">
        <v>1</v>
      </c>
      <c r="L13" s="12">
        <v>10</v>
      </c>
    </row>
    <row r="14" spans="1:27" ht="14.25" customHeight="1" x14ac:dyDescent="0.35">
      <c r="A14" s="87" t="s">
        <v>508</v>
      </c>
      <c r="B14" s="58">
        <v>1</v>
      </c>
      <c r="C14" s="58" t="s">
        <v>878</v>
      </c>
      <c r="D14" s="84"/>
      <c r="E14" s="82">
        <v>1120</v>
      </c>
      <c r="F14" s="12" t="str">
        <f>+VLOOKUP(E14,Participants!$A$1:$F$678,2,FALSE)</f>
        <v>Kendall Stewart</v>
      </c>
      <c r="G14" s="12" t="str">
        <f>+VLOOKUP(E14,Participants!$A$1:$F$678,4,FALSE)</f>
        <v>KIL</v>
      </c>
      <c r="H14" s="12" t="str">
        <f>+VLOOKUP(E14,Participants!$A$1:$F$678,5,FALSE)</f>
        <v>Female</v>
      </c>
      <c r="I14" s="12">
        <f>+VLOOKUP(E14,Participants!$A$1:$F$678,3,FALSE)</f>
        <v>8</v>
      </c>
      <c r="J14" s="12" t="str">
        <f>+VLOOKUP(E14,Participants!$A$1:$G$678,7,FALSE)</f>
        <v>Varsity Girls</v>
      </c>
      <c r="K14" s="12">
        <v>2</v>
      </c>
      <c r="L14" s="12">
        <v>8</v>
      </c>
    </row>
    <row r="15" spans="1:27" ht="14.25" customHeight="1" x14ac:dyDescent="0.35">
      <c r="A15" s="87" t="s">
        <v>508</v>
      </c>
      <c r="B15" s="58">
        <v>1</v>
      </c>
      <c r="C15" s="58" t="s">
        <v>874</v>
      </c>
      <c r="D15" s="84"/>
      <c r="E15" s="82">
        <v>654</v>
      </c>
      <c r="F15" s="12" t="str">
        <f>+VLOOKUP(E15,Participants!$A$1:$F$678,2,FALSE)</f>
        <v>Caroline Sell</v>
      </c>
      <c r="G15" s="12" t="str">
        <f>+VLOOKUP(E15,Participants!$A$1:$F$678,4,FALSE)</f>
        <v>BFS</v>
      </c>
      <c r="H15" s="12" t="str">
        <f>+VLOOKUP(E15,Participants!$A$1:$F$678,5,FALSE)</f>
        <v>Female</v>
      </c>
      <c r="I15" s="12">
        <f>+VLOOKUP(E15,Participants!$A$1:$F$678,3,FALSE)</f>
        <v>8</v>
      </c>
      <c r="J15" s="12" t="str">
        <f>+VLOOKUP(E15,Participants!$A$1:$G$678,7,FALSE)</f>
        <v>VARSITY GIRLS</v>
      </c>
      <c r="K15" s="12">
        <v>3</v>
      </c>
      <c r="L15" s="12">
        <v>6</v>
      </c>
    </row>
    <row r="16" spans="1:27" ht="14.25" customHeight="1" x14ac:dyDescent="0.35">
      <c r="A16" s="87" t="s">
        <v>508</v>
      </c>
      <c r="B16" s="58">
        <v>1</v>
      </c>
      <c r="C16" s="58" t="s">
        <v>879</v>
      </c>
      <c r="D16" s="84"/>
      <c r="E16" s="82">
        <v>1115</v>
      </c>
      <c r="F16" s="12" t="str">
        <f>+VLOOKUP(E16,Participants!$A$1:$F$678,2,FALSE)</f>
        <v>Anna Morris</v>
      </c>
      <c r="G16" s="12" t="str">
        <f>+VLOOKUP(E16,Participants!$A$1:$F$678,4,FALSE)</f>
        <v>KIL</v>
      </c>
      <c r="H16" s="12" t="str">
        <f>+VLOOKUP(E16,Participants!$A$1:$F$678,5,FALSE)</f>
        <v>Female</v>
      </c>
      <c r="I16" s="12">
        <f>+VLOOKUP(E16,Participants!$A$1:$F$678,3,FALSE)</f>
        <v>8</v>
      </c>
      <c r="J16" s="12" t="str">
        <f>+VLOOKUP(E16,Participants!$A$1:$G$678,7,FALSE)</f>
        <v>Varsity Girls</v>
      </c>
      <c r="K16" s="12">
        <v>4</v>
      </c>
      <c r="L16" s="12">
        <v>5</v>
      </c>
    </row>
    <row r="17" spans="1:12" ht="14.25" customHeight="1" x14ac:dyDescent="0.35">
      <c r="A17" s="87" t="s">
        <v>508</v>
      </c>
      <c r="B17" s="58">
        <v>1</v>
      </c>
      <c r="C17" s="58" t="s">
        <v>880</v>
      </c>
      <c r="D17" s="84"/>
      <c r="E17" s="82">
        <v>1183</v>
      </c>
      <c r="F17" s="12" t="str">
        <f>+VLOOKUP(E17,Participants!$A$1:$F$678,2,FALSE)</f>
        <v>Lexi Pearce</v>
      </c>
      <c r="G17" s="12" t="str">
        <f>+VLOOKUP(E17,Participants!$A$1:$F$678,4,FALSE)</f>
        <v>DMA</v>
      </c>
      <c r="H17" s="12" t="str">
        <f>+VLOOKUP(E17,Participants!$A$1:$F$678,5,FALSE)</f>
        <v>Female</v>
      </c>
      <c r="I17" s="12">
        <f>+VLOOKUP(E17,Participants!$A$1:$F$678,3,FALSE)</f>
        <v>7</v>
      </c>
      <c r="J17" s="12" t="str">
        <f>+VLOOKUP(E17,Participants!$A$1:$G$678,7,FALSE)</f>
        <v>Varsity Girls</v>
      </c>
      <c r="K17" s="12">
        <v>5</v>
      </c>
      <c r="L17" s="12">
        <v>4</v>
      </c>
    </row>
    <row r="18" spans="1:12" ht="14.25" customHeight="1" x14ac:dyDescent="0.35">
      <c r="A18" s="87" t="s">
        <v>508</v>
      </c>
      <c r="B18" s="58">
        <v>1</v>
      </c>
      <c r="C18" s="58" t="s">
        <v>882</v>
      </c>
      <c r="D18" s="84"/>
      <c r="E18" s="82">
        <v>1188</v>
      </c>
      <c r="F18" s="12" t="str">
        <f>+VLOOKUP(E18,Participants!$A$1:$F$678,2,FALSE)</f>
        <v>Jordyn Cienik</v>
      </c>
      <c r="G18" s="12" t="str">
        <f>+VLOOKUP(E18,Participants!$A$1:$F$678,4,FALSE)</f>
        <v>DMA</v>
      </c>
      <c r="H18" s="12" t="str">
        <f>+VLOOKUP(E18,Participants!$A$1:$F$678,5,FALSE)</f>
        <v>Female</v>
      </c>
      <c r="I18" s="12">
        <f>+VLOOKUP(E18,Participants!$A$1:$F$678,3,FALSE)</f>
        <v>8</v>
      </c>
      <c r="J18" s="12" t="str">
        <f>+VLOOKUP(E18,Participants!$A$1:$G$678,7,FALSE)</f>
        <v>Varsity Girls</v>
      </c>
      <c r="K18" s="12">
        <v>6</v>
      </c>
      <c r="L18" s="12">
        <v>3</v>
      </c>
    </row>
    <row r="19" spans="1:12" ht="14.25" customHeight="1" x14ac:dyDescent="0.35">
      <c r="A19" s="87" t="s">
        <v>508</v>
      </c>
      <c r="B19" s="58">
        <v>1</v>
      </c>
      <c r="C19" s="58" t="s">
        <v>876</v>
      </c>
      <c r="D19" s="84"/>
      <c r="E19" s="82">
        <v>635</v>
      </c>
      <c r="F19" s="12" t="str">
        <f>+VLOOKUP(E19,Participants!$A$1:$F$678,2,FALSE)</f>
        <v>Katie Miller</v>
      </c>
      <c r="G19" s="12" t="str">
        <f>+VLOOKUP(E19,Participants!$A$1:$F$678,4,FALSE)</f>
        <v>BFS</v>
      </c>
      <c r="H19" s="12" t="str">
        <f>+VLOOKUP(E19,Participants!$A$1:$F$678,5,FALSE)</f>
        <v>Female</v>
      </c>
      <c r="I19" s="12">
        <f>+VLOOKUP(E19,Participants!$A$1:$F$678,3,FALSE)</f>
        <v>7</v>
      </c>
      <c r="J19" s="12" t="str">
        <f>+VLOOKUP(E19,Participants!$A$1:$G$678,7,FALSE)</f>
        <v>VARSITY GIRLS</v>
      </c>
      <c r="K19" s="12">
        <v>7</v>
      </c>
      <c r="L19" s="12">
        <v>2</v>
      </c>
    </row>
    <row r="20" spans="1:12" ht="14.25" customHeight="1" x14ac:dyDescent="0.35">
      <c r="A20" s="87" t="s">
        <v>508</v>
      </c>
      <c r="B20" s="58">
        <v>1</v>
      </c>
      <c r="C20" s="58" t="s">
        <v>888</v>
      </c>
      <c r="D20" s="84"/>
      <c r="E20" s="82">
        <v>1108</v>
      </c>
      <c r="F20" s="12" t="str">
        <f>+VLOOKUP(E20,Participants!$A$1:$F$678,2,FALSE)</f>
        <v>Elle Degnan</v>
      </c>
      <c r="G20" s="12" t="str">
        <f>+VLOOKUP(E20,Participants!$A$1:$F$678,4,FALSE)</f>
        <v>KIL</v>
      </c>
      <c r="H20" s="12" t="str">
        <f>+VLOOKUP(E20,Participants!$A$1:$F$678,5,FALSE)</f>
        <v>Female</v>
      </c>
      <c r="I20" s="12">
        <f>+VLOOKUP(E20,Participants!$A$1:$F$678,3,FALSE)</f>
        <v>7</v>
      </c>
      <c r="J20" s="12" t="str">
        <f>+VLOOKUP(E20,Participants!$A$1:$G$678,7,FALSE)</f>
        <v>Varsity Girls</v>
      </c>
      <c r="K20" s="12">
        <v>8</v>
      </c>
      <c r="L20" s="12">
        <v>1</v>
      </c>
    </row>
    <row r="21" spans="1:12" ht="14.25" customHeight="1" x14ac:dyDescent="0.35">
      <c r="A21" s="87" t="s">
        <v>508</v>
      </c>
      <c r="B21" s="58">
        <v>1</v>
      </c>
      <c r="C21" s="58" t="s">
        <v>884</v>
      </c>
      <c r="D21" s="84"/>
      <c r="E21" s="82">
        <v>92</v>
      </c>
      <c r="F21" s="12" t="str">
        <f>+VLOOKUP(E21,Participants!$A$1:$F$678,2,FALSE)</f>
        <v>Emma Fisher</v>
      </c>
      <c r="G21" s="12" t="str">
        <f>+VLOOKUP(E21,Participants!$A$1:$F$678,4,FALSE)</f>
        <v>AMA</v>
      </c>
      <c r="H21" s="12" t="str">
        <f>+VLOOKUP(E21,Participants!$A$1:$F$678,5,FALSE)</f>
        <v>Female</v>
      </c>
      <c r="I21" s="12">
        <f>+VLOOKUP(E21,Participants!$A$1:$F$678,3,FALSE)</f>
        <v>7</v>
      </c>
      <c r="J21" s="12" t="str">
        <f>+VLOOKUP(E21,Participants!$A$1:$G$678,7,FALSE)</f>
        <v>VARSITY Girls</v>
      </c>
      <c r="K21" s="12">
        <v>9</v>
      </c>
      <c r="L21" s="12"/>
    </row>
    <row r="22" spans="1:12" ht="14.25" customHeight="1" x14ac:dyDescent="0.35">
      <c r="A22" s="87" t="s">
        <v>508</v>
      </c>
      <c r="B22" s="58">
        <v>1</v>
      </c>
      <c r="C22" s="58" t="s">
        <v>885</v>
      </c>
      <c r="D22" s="84"/>
      <c r="E22" s="82">
        <v>96</v>
      </c>
      <c r="F22" s="12" t="str">
        <f>+VLOOKUP(E22,Participants!$A$1:$F$678,2,FALSE)</f>
        <v>Bella Kelm</v>
      </c>
      <c r="G22" s="12" t="str">
        <f>+VLOOKUP(E22,Participants!$A$1:$F$678,4,FALSE)</f>
        <v>AMA</v>
      </c>
      <c r="H22" s="12" t="str">
        <f>+VLOOKUP(E22,Participants!$A$1:$F$678,5,FALSE)</f>
        <v>Female</v>
      </c>
      <c r="I22" s="12">
        <f>+VLOOKUP(E22,Participants!$A$1:$F$678,3,FALSE)</f>
        <v>7</v>
      </c>
      <c r="J22" s="12" t="str">
        <f>+VLOOKUP(E22,Participants!$A$1:$G$678,7,FALSE)</f>
        <v>VARSITY Girls</v>
      </c>
      <c r="K22" s="12">
        <v>10</v>
      </c>
      <c r="L22" s="12"/>
    </row>
    <row r="23" spans="1:12" ht="14.25" customHeight="1" x14ac:dyDescent="0.35">
      <c r="A23" s="87"/>
      <c r="B23" s="58"/>
      <c r="C23" s="58"/>
      <c r="D23" s="84"/>
      <c r="E23" s="82"/>
      <c r="F23" s="12"/>
      <c r="G23" s="12"/>
      <c r="H23" s="12"/>
      <c r="I23" s="12"/>
      <c r="J23" s="12"/>
      <c r="K23" s="12"/>
      <c r="L23" s="12"/>
    </row>
    <row r="24" spans="1:12" ht="14.25" customHeight="1" x14ac:dyDescent="0.35">
      <c r="A24" s="87" t="s">
        <v>508</v>
      </c>
      <c r="B24" s="58">
        <v>1</v>
      </c>
      <c r="C24" s="58" t="s">
        <v>641</v>
      </c>
      <c r="D24" s="84"/>
      <c r="E24" s="82">
        <v>1099</v>
      </c>
      <c r="F24" s="12" t="str">
        <f>+VLOOKUP(E24,Participants!$A$1:$F$678,2,FALSE)</f>
        <v>Colin Pilla</v>
      </c>
      <c r="G24" s="12" t="str">
        <f>+VLOOKUP(E24,Participants!$A$1:$F$678,4,FALSE)</f>
        <v>KIL</v>
      </c>
      <c r="H24" s="12" t="str">
        <f>+VLOOKUP(E24,Participants!$A$1:$F$678,5,FALSE)</f>
        <v>Male</v>
      </c>
      <c r="I24" s="12">
        <f>+VLOOKUP(E24,Participants!$A$1:$F$678,3,FALSE)</f>
        <v>6</v>
      </c>
      <c r="J24" s="12" t="str">
        <f>+VLOOKUP(E24,Participants!$A$1:$G$678,7,FALSE)</f>
        <v>JV Boys</v>
      </c>
      <c r="K24" s="12">
        <v>1</v>
      </c>
      <c r="L24" s="12">
        <v>10</v>
      </c>
    </row>
    <row r="25" spans="1:12" ht="14.25" customHeight="1" x14ac:dyDescent="0.35">
      <c r="A25" s="87" t="s">
        <v>508</v>
      </c>
      <c r="B25" s="58">
        <v>2</v>
      </c>
      <c r="C25" s="58" t="s">
        <v>644</v>
      </c>
      <c r="D25" s="84"/>
      <c r="E25" s="82">
        <v>625</v>
      </c>
      <c r="F25" s="12" t="str">
        <f>+VLOOKUP(E25,Participants!$A$1:$F$678,2,FALSE)</f>
        <v>Isaac Vangura</v>
      </c>
      <c r="G25" s="12" t="str">
        <f>+VLOOKUP(E25,Participants!$A$1:$F$678,4,FALSE)</f>
        <v>BFS</v>
      </c>
      <c r="H25" s="12" t="str">
        <f>+VLOOKUP(E25,Participants!$A$1:$F$678,5,FALSE)</f>
        <v>Male</v>
      </c>
      <c r="I25" s="12">
        <f>+VLOOKUP(E25,Participants!$A$1:$F$678,3,FALSE)</f>
        <v>6</v>
      </c>
      <c r="J25" s="12" t="str">
        <f>+VLOOKUP(E25,Participants!$A$1:$G$678,7,FALSE)</f>
        <v>JV BOYS</v>
      </c>
      <c r="K25" s="12">
        <f t="shared" ref="K25:K49" si="0">K24+1</f>
        <v>2</v>
      </c>
      <c r="L25" s="12">
        <v>8</v>
      </c>
    </row>
    <row r="26" spans="1:12" ht="14.25" customHeight="1" x14ac:dyDescent="0.35">
      <c r="A26" s="87" t="s">
        <v>508</v>
      </c>
      <c r="B26" s="58">
        <v>2</v>
      </c>
      <c r="C26" s="58" t="s">
        <v>645</v>
      </c>
      <c r="D26" s="84"/>
      <c r="E26" s="82">
        <v>610</v>
      </c>
      <c r="F26" s="12" t="str">
        <f>+VLOOKUP(E26,Participants!$A$1:$F$678,2,FALSE)</f>
        <v>Jacob Feigel</v>
      </c>
      <c r="G26" s="12" t="str">
        <f>+VLOOKUP(E26,Participants!$A$1:$F$678,4,FALSE)</f>
        <v>BFS</v>
      </c>
      <c r="H26" s="12" t="str">
        <f>+VLOOKUP(E26,Participants!$A$1:$F$678,5,FALSE)</f>
        <v>Male</v>
      </c>
      <c r="I26" s="12">
        <f>+VLOOKUP(E26,Participants!$A$1:$F$678,3,FALSE)</f>
        <v>5</v>
      </c>
      <c r="J26" s="12" t="str">
        <f>+VLOOKUP(E26,Participants!$A$1:$G$678,7,FALSE)</f>
        <v>JV BOYS</v>
      </c>
      <c r="K26" s="12">
        <f t="shared" si="0"/>
        <v>3</v>
      </c>
      <c r="L26" s="12">
        <v>6</v>
      </c>
    </row>
    <row r="27" spans="1:12" ht="14.25" customHeight="1" x14ac:dyDescent="0.35">
      <c r="A27" s="87" t="s">
        <v>508</v>
      </c>
      <c r="B27" s="58">
        <v>2</v>
      </c>
      <c r="C27" s="58" t="s">
        <v>646</v>
      </c>
      <c r="D27" s="84"/>
      <c r="E27" s="82">
        <v>1222</v>
      </c>
      <c r="F27" s="12" t="str">
        <f>+VLOOKUP(E27,Participants!$A$1:$F$678,2,FALSE)</f>
        <v>Landon Bell</v>
      </c>
      <c r="G27" s="12" t="str">
        <f>+VLOOKUP(E27,Participants!$A$1:$F$678,4,FALSE)</f>
        <v>OLF</v>
      </c>
      <c r="H27" s="12" t="str">
        <f>+VLOOKUP(E27,Participants!$A$1:$F$678,5,FALSE)</f>
        <v>Male</v>
      </c>
      <c r="I27" s="12">
        <f>+VLOOKUP(E27,Participants!$A$1:$F$678,3,FALSE)</f>
        <v>6</v>
      </c>
      <c r="J27" s="12" t="str">
        <f>+VLOOKUP(E27,Participants!$A$1:$G$678,7,FALSE)</f>
        <v>JV Boys</v>
      </c>
      <c r="K27" s="12">
        <f t="shared" si="0"/>
        <v>4</v>
      </c>
      <c r="L27" s="12">
        <v>5</v>
      </c>
    </row>
    <row r="28" spans="1:12" ht="14.25" customHeight="1" x14ac:dyDescent="0.35">
      <c r="A28" s="87" t="s">
        <v>508</v>
      </c>
      <c r="B28" s="58">
        <v>2</v>
      </c>
      <c r="C28" s="58" t="s">
        <v>649</v>
      </c>
      <c r="D28" s="84"/>
      <c r="E28" s="82">
        <v>1585</v>
      </c>
      <c r="F28" s="12" t="str">
        <f>+VLOOKUP(E28,Participants!$A$1:$F$678,2,FALSE)</f>
        <v>Raylan Senft</v>
      </c>
      <c r="G28" s="12" t="str">
        <f>+VLOOKUP(E28,Participants!$A$1:$F$678,4,FALSE)</f>
        <v>BCS</v>
      </c>
      <c r="H28" s="12" t="str">
        <f>+VLOOKUP(E28,Participants!$A$1:$F$678,5,FALSE)</f>
        <v>Male</v>
      </c>
      <c r="I28" s="12">
        <f>+VLOOKUP(E28,Participants!$A$1:$F$678,3,FALSE)</f>
        <v>5</v>
      </c>
      <c r="J28" s="12" t="str">
        <f>+VLOOKUP(E28,Participants!$A$1:$G$678,7,FALSE)</f>
        <v>JV Boys</v>
      </c>
      <c r="K28" s="12">
        <f t="shared" si="0"/>
        <v>5</v>
      </c>
      <c r="L28" s="12">
        <v>4</v>
      </c>
    </row>
    <row r="29" spans="1:12" ht="14.25" customHeight="1" x14ac:dyDescent="0.35">
      <c r="A29" s="87" t="s">
        <v>508</v>
      </c>
      <c r="B29" s="58">
        <v>2</v>
      </c>
      <c r="C29" s="58" t="s">
        <v>650</v>
      </c>
      <c r="D29" s="84"/>
      <c r="E29" s="82">
        <v>220</v>
      </c>
      <c r="F29" s="12" t="str">
        <f>+VLOOKUP(E29,Participants!$A$1:$F$678,2,FALSE)</f>
        <v>William Gibbons</v>
      </c>
      <c r="G29" s="12" t="str">
        <f>+VLOOKUP(E29,Participants!$A$1:$F$678,4,FALSE)</f>
        <v>MQA</v>
      </c>
      <c r="H29" s="12" t="str">
        <f>+VLOOKUP(E29,Participants!$A$1:$F$678,5,FALSE)</f>
        <v>Male</v>
      </c>
      <c r="I29" s="12">
        <f>+VLOOKUP(E29,Participants!$A$1:$F$678,3,FALSE)</f>
        <v>6</v>
      </c>
      <c r="J29" s="12" t="str">
        <f>+VLOOKUP(E29,Participants!$A$1:$G$678,7,FALSE)</f>
        <v>JV Boys</v>
      </c>
      <c r="K29" s="12">
        <f t="shared" si="0"/>
        <v>6</v>
      </c>
      <c r="L29" s="12">
        <v>3</v>
      </c>
    </row>
    <row r="30" spans="1:12" ht="14.25" customHeight="1" x14ac:dyDescent="0.35">
      <c r="A30" s="87" t="s">
        <v>508</v>
      </c>
      <c r="B30" s="58">
        <v>2</v>
      </c>
      <c r="C30" s="58" t="s">
        <v>652</v>
      </c>
      <c r="D30" s="84"/>
      <c r="E30" s="82">
        <v>976</v>
      </c>
      <c r="F30" s="12" t="str">
        <f>+VLOOKUP(E30,Participants!$A$1:$F$678,2,FALSE)</f>
        <v>Dominic Gauntner</v>
      </c>
      <c r="G30" s="12" t="str">
        <f>+VLOOKUP(E30,Participants!$A$1:$F$678,4,FALSE)</f>
        <v>SJS</v>
      </c>
      <c r="H30" s="12" t="str">
        <f>+VLOOKUP(E30,Participants!$A$1:$F$678,5,FALSE)</f>
        <v>Male</v>
      </c>
      <c r="I30" s="12">
        <f>+VLOOKUP(E30,Participants!$A$1:$F$678,3,FALSE)</f>
        <v>5</v>
      </c>
      <c r="J30" s="12" t="str">
        <f>+VLOOKUP(E30,Participants!$A$1:$G$678,7,FALSE)</f>
        <v>JV Boys</v>
      </c>
      <c r="K30" s="12">
        <f t="shared" si="0"/>
        <v>7</v>
      </c>
      <c r="L30" s="12">
        <v>2</v>
      </c>
    </row>
    <row r="31" spans="1:12" ht="14.25" customHeight="1" x14ac:dyDescent="0.35">
      <c r="A31" s="87" t="s">
        <v>508</v>
      </c>
      <c r="B31" s="58">
        <v>2</v>
      </c>
      <c r="C31" s="58" t="s">
        <v>661</v>
      </c>
      <c r="D31" s="84"/>
      <c r="E31" s="82">
        <v>624</v>
      </c>
      <c r="F31" s="12" t="str">
        <f>+VLOOKUP(E31,Participants!$A$1:$F$678,2,FALSE)</f>
        <v>Enzo Urso</v>
      </c>
      <c r="G31" s="12" t="str">
        <f>+VLOOKUP(E31,Participants!$A$1:$F$678,4,FALSE)</f>
        <v>BFS</v>
      </c>
      <c r="H31" s="12" t="str">
        <f>+VLOOKUP(E31,Participants!$A$1:$F$678,5,FALSE)</f>
        <v>Male</v>
      </c>
      <c r="I31" s="12">
        <f>+VLOOKUP(E31,Participants!$A$1:$F$678,3,FALSE)</f>
        <v>6</v>
      </c>
      <c r="J31" s="12" t="str">
        <f>+VLOOKUP(E31,Participants!$A$1:$G$678,7,FALSE)</f>
        <v>JV BOYS</v>
      </c>
      <c r="K31" s="12">
        <f t="shared" si="0"/>
        <v>8</v>
      </c>
      <c r="L31" s="12">
        <v>1</v>
      </c>
    </row>
    <row r="32" spans="1:12" ht="14.25" customHeight="1" x14ac:dyDescent="0.35">
      <c r="A32" s="87" t="s">
        <v>508</v>
      </c>
      <c r="B32" s="58">
        <v>2</v>
      </c>
      <c r="C32" s="58" t="s">
        <v>662</v>
      </c>
      <c r="D32" s="84"/>
      <c r="E32" s="82">
        <v>623</v>
      </c>
      <c r="F32" s="12" t="str">
        <f>+VLOOKUP(E32,Participants!$A$1:$F$678,2,FALSE)</f>
        <v>Parker Skrastins</v>
      </c>
      <c r="G32" s="12" t="str">
        <f>+VLOOKUP(E32,Participants!$A$1:$F$678,4,FALSE)</f>
        <v>BFS</v>
      </c>
      <c r="H32" s="12" t="str">
        <f>+VLOOKUP(E32,Participants!$A$1:$F$678,5,FALSE)</f>
        <v>Male</v>
      </c>
      <c r="I32" s="12">
        <f>+VLOOKUP(E32,Participants!$A$1:$F$678,3,FALSE)</f>
        <v>6</v>
      </c>
      <c r="J32" s="12" t="str">
        <f>+VLOOKUP(E32,Participants!$A$1:$G$678,7,FALSE)</f>
        <v>JV BOYS</v>
      </c>
      <c r="K32" s="12">
        <f t="shared" si="0"/>
        <v>9</v>
      </c>
      <c r="L32" s="12"/>
    </row>
    <row r="33" spans="1:12" ht="14.25" customHeight="1" x14ac:dyDescent="0.35">
      <c r="A33" s="87" t="s">
        <v>508</v>
      </c>
      <c r="B33" s="58">
        <v>2</v>
      </c>
      <c r="C33" s="58" t="s">
        <v>664</v>
      </c>
      <c r="D33" s="84"/>
      <c r="E33" s="82">
        <v>1579</v>
      </c>
      <c r="F33" s="12" t="str">
        <f>+VLOOKUP(E33,Participants!$A$1:$F$678,2,FALSE)</f>
        <v>Matthew Yeager</v>
      </c>
      <c r="G33" s="12" t="str">
        <f>+VLOOKUP(E33,Participants!$A$1:$F$678,4,FALSE)</f>
        <v>BCS</v>
      </c>
      <c r="H33" s="12" t="str">
        <f>+VLOOKUP(E33,Participants!$A$1:$F$678,5,FALSE)</f>
        <v>Male</v>
      </c>
      <c r="I33" s="12">
        <f>+VLOOKUP(E33,Participants!$A$1:$F$678,3,FALSE)</f>
        <v>5</v>
      </c>
      <c r="J33" s="12" t="str">
        <f>+VLOOKUP(E33,Participants!$A$1:$G$678,7,FALSE)</f>
        <v>JV Boys</v>
      </c>
      <c r="K33" s="12">
        <f t="shared" si="0"/>
        <v>10</v>
      </c>
      <c r="L33" s="12"/>
    </row>
    <row r="35" spans="1:12" ht="14.25" customHeight="1" x14ac:dyDescent="0.35">
      <c r="A35" s="87"/>
      <c r="B35" s="58"/>
      <c r="C35" s="58"/>
      <c r="D35" s="84"/>
      <c r="E35" s="82"/>
      <c r="F35" s="12"/>
      <c r="G35" s="12"/>
      <c r="H35" s="12"/>
      <c r="I35" s="12"/>
      <c r="J35" s="12"/>
      <c r="K35" s="12"/>
      <c r="L35" s="12"/>
    </row>
    <row r="36" spans="1:12" ht="14.25" customHeight="1" x14ac:dyDescent="0.35">
      <c r="A36" s="87" t="s">
        <v>508</v>
      </c>
      <c r="B36" s="58">
        <v>1</v>
      </c>
      <c r="C36" s="58" t="s">
        <v>642</v>
      </c>
      <c r="D36" s="84"/>
      <c r="E36" s="82">
        <v>83</v>
      </c>
      <c r="F36" s="12" t="str">
        <f>+VLOOKUP(E36,Participants!$A$1:$F$678,2,FALSE)</f>
        <v>Jessica Henson</v>
      </c>
      <c r="G36" s="12" t="str">
        <f>+VLOOKUP(E36,Participants!$A$1:$F$678,4,FALSE)</f>
        <v>AMA</v>
      </c>
      <c r="H36" s="12" t="str">
        <f>+VLOOKUP(E36,Participants!$A$1:$F$678,5,FALSE)</f>
        <v>Female</v>
      </c>
      <c r="I36" s="12">
        <f>+VLOOKUP(E36,Participants!$A$1:$F$678,3,FALSE)</f>
        <v>6</v>
      </c>
      <c r="J36" s="12" t="str">
        <f>+VLOOKUP(E36,Participants!$A$1:$G$678,7,FALSE)</f>
        <v>JV Girls</v>
      </c>
      <c r="K36" s="12">
        <v>1</v>
      </c>
      <c r="L36" s="12">
        <v>10</v>
      </c>
    </row>
    <row r="37" spans="1:12" ht="14.25" customHeight="1" x14ac:dyDescent="0.35">
      <c r="A37" s="87" t="s">
        <v>508</v>
      </c>
      <c r="B37" s="58">
        <v>1</v>
      </c>
      <c r="C37" s="58" t="s">
        <v>643</v>
      </c>
      <c r="D37" s="84"/>
      <c r="E37" s="82">
        <v>609</v>
      </c>
      <c r="F37" s="12" t="str">
        <f>+VLOOKUP(E37,Participants!$A$1:$F$678,2,FALSE)</f>
        <v>Ella Schweikert</v>
      </c>
      <c r="G37" s="12" t="str">
        <f>+VLOOKUP(E37,Participants!$A$1:$F$678,4,FALSE)</f>
        <v>BFS</v>
      </c>
      <c r="H37" s="12" t="str">
        <f>+VLOOKUP(E37,Participants!$A$1:$F$678,5,FALSE)</f>
        <v>Female</v>
      </c>
      <c r="I37" s="12">
        <f>+VLOOKUP(E37,Participants!$A$1:$F$678,3,FALSE)</f>
        <v>6</v>
      </c>
      <c r="J37" s="12" t="str">
        <f>+VLOOKUP(E37,Participants!$A$1:$G$678,7,FALSE)</f>
        <v>JV GIRLS</v>
      </c>
      <c r="K37" s="12">
        <f t="shared" si="0"/>
        <v>2</v>
      </c>
      <c r="L37" s="12">
        <v>8</v>
      </c>
    </row>
    <row r="38" spans="1:12" ht="14.25" customHeight="1" x14ac:dyDescent="0.35">
      <c r="A38" s="87" t="s">
        <v>508</v>
      </c>
      <c r="B38" s="58">
        <v>2</v>
      </c>
      <c r="C38" s="58" t="s">
        <v>647</v>
      </c>
      <c r="D38" s="84"/>
      <c r="E38" s="82">
        <v>1226</v>
      </c>
      <c r="F38" s="12" t="str">
        <f>+VLOOKUP(E38,Participants!$A$1:$F$678,2,FALSE)</f>
        <v>DiIanna DelTondo</v>
      </c>
      <c r="G38" s="12" t="str">
        <f>+VLOOKUP(E38,Participants!$A$1:$F$678,4,FALSE)</f>
        <v>OLF</v>
      </c>
      <c r="H38" s="12" t="str">
        <f>+VLOOKUP(E38,Participants!$A$1:$F$678,5,FALSE)</f>
        <v>Female</v>
      </c>
      <c r="I38" s="12">
        <f>+VLOOKUP(E38,Participants!$A$1:$F$678,3,FALSE)</f>
        <v>6</v>
      </c>
      <c r="J38" s="12" t="str">
        <f>+VLOOKUP(E38,Participants!$A$1:$G$678,7,FALSE)</f>
        <v>JV Girls</v>
      </c>
      <c r="K38" s="12">
        <f t="shared" si="0"/>
        <v>3</v>
      </c>
      <c r="L38" s="12">
        <v>6</v>
      </c>
    </row>
    <row r="39" spans="1:12" ht="14.25" customHeight="1" x14ac:dyDescent="0.35">
      <c r="A39" s="87" t="s">
        <v>508</v>
      </c>
      <c r="B39" s="58">
        <v>2</v>
      </c>
      <c r="C39" s="58" t="s">
        <v>648</v>
      </c>
      <c r="D39" s="84"/>
      <c r="E39" s="82">
        <v>608</v>
      </c>
      <c r="F39" s="12" t="str">
        <f>+VLOOKUP(E39,Participants!$A$1:$F$678,2,FALSE)</f>
        <v>Lexie Miller</v>
      </c>
      <c r="G39" s="12" t="str">
        <f>+VLOOKUP(E39,Participants!$A$1:$F$678,4,FALSE)</f>
        <v>BFS</v>
      </c>
      <c r="H39" s="12" t="str">
        <f>+VLOOKUP(E39,Participants!$A$1:$F$678,5,FALSE)</f>
        <v>Female</v>
      </c>
      <c r="I39" s="12">
        <f>+VLOOKUP(E39,Participants!$A$1:$F$678,3,FALSE)</f>
        <v>6</v>
      </c>
      <c r="J39" s="12" t="str">
        <f>+VLOOKUP(E39,Participants!$A$1:$G$678,7,FALSE)</f>
        <v>JV GIRLS</v>
      </c>
      <c r="K39" s="12">
        <f t="shared" si="0"/>
        <v>4</v>
      </c>
      <c r="L39" s="12">
        <v>5</v>
      </c>
    </row>
    <row r="40" spans="1:12" ht="14.25" customHeight="1" x14ac:dyDescent="0.35">
      <c r="A40" s="87" t="s">
        <v>508</v>
      </c>
      <c r="B40" s="58">
        <v>2</v>
      </c>
      <c r="C40" s="58" t="s">
        <v>651</v>
      </c>
      <c r="D40" s="84"/>
      <c r="E40" s="82">
        <v>268</v>
      </c>
      <c r="F40" s="12" t="str">
        <f>+VLOOKUP(E40,Participants!$A$1:$F$678,2,FALSE)</f>
        <v>Vivienne Cavicchia</v>
      </c>
      <c r="G40" s="12" t="str">
        <f>+VLOOKUP(E40,Participants!$A$1:$F$678,4,FALSE)</f>
        <v>AGS</v>
      </c>
      <c r="H40" s="12" t="str">
        <f>+VLOOKUP(E40,Participants!$A$1:$F$678,5,FALSE)</f>
        <v>Female</v>
      </c>
      <c r="I40" s="12">
        <f>+VLOOKUP(E40,Participants!$A$1:$F$678,3,FALSE)</f>
        <v>6</v>
      </c>
      <c r="J40" s="12" t="str">
        <f>+VLOOKUP(E40,Participants!$A$1:$G$678,7,FALSE)</f>
        <v>JV Girls</v>
      </c>
      <c r="K40" s="12">
        <f t="shared" si="0"/>
        <v>5</v>
      </c>
      <c r="L40" s="12">
        <v>4</v>
      </c>
    </row>
    <row r="41" spans="1:12" ht="14.25" customHeight="1" x14ac:dyDescent="0.35">
      <c r="A41" s="87" t="s">
        <v>508</v>
      </c>
      <c r="B41" s="58">
        <v>2</v>
      </c>
      <c r="C41" s="58" t="s">
        <v>653</v>
      </c>
      <c r="D41" s="84"/>
      <c r="E41" s="82">
        <v>873</v>
      </c>
      <c r="F41" s="12" t="str">
        <f>+VLOOKUP(E41,Participants!$A$1:$F$678,2,FALSE)</f>
        <v>Reagan Hassler</v>
      </c>
      <c r="G41" s="12" t="str">
        <f>+VLOOKUP(E41,Participants!$A$1:$F$678,4,FALSE)</f>
        <v>AAG</v>
      </c>
      <c r="H41" s="12" t="str">
        <f>+VLOOKUP(E41,Participants!$A$1:$F$678,5,FALSE)</f>
        <v>Female</v>
      </c>
      <c r="I41" s="12">
        <f>+VLOOKUP(E41,Participants!$A$1:$F$678,3,FALSE)</f>
        <v>6</v>
      </c>
      <c r="J41" s="12" t="str">
        <f>+VLOOKUP(E41,Participants!$A$1:$G$678,7,FALSE)</f>
        <v>JV Girls</v>
      </c>
      <c r="K41" s="12">
        <f t="shared" si="0"/>
        <v>6</v>
      </c>
      <c r="L41" s="12">
        <v>3</v>
      </c>
    </row>
    <row r="42" spans="1:12" ht="14.25" customHeight="1" x14ac:dyDescent="0.35">
      <c r="A42" s="87" t="s">
        <v>508</v>
      </c>
      <c r="B42" s="58">
        <v>2</v>
      </c>
      <c r="C42" s="58" t="s">
        <v>654</v>
      </c>
      <c r="D42" s="84"/>
      <c r="E42" s="82">
        <v>876</v>
      </c>
      <c r="F42" s="12" t="str">
        <f>+VLOOKUP(E42,Participants!$A$1:$F$678,2,FALSE)</f>
        <v>Stella Rega</v>
      </c>
      <c r="G42" s="12" t="str">
        <f>+VLOOKUP(E42,Participants!$A$1:$F$678,4,FALSE)</f>
        <v>AAG</v>
      </c>
      <c r="H42" s="12" t="str">
        <f>+VLOOKUP(E42,Participants!$A$1:$F$678,5,FALSE)</f>
        <v>Female</v>
      </c>
      <c r="I42" s="12">
        <f>+VLOOKUP(E42,Participants!$A$1:$F$678,3,FALSE)</f>
        <v>6</v>
      </c>
      <c r="J42" s="12" t="str">
        <f>+VLOOKUP(E42,Participants!$A$1:$G$678,7,FALSE)</f>
        <v>JV Girls</v>
      </c>
      <c r="K42" s="12">
        <f t="shared" si="0"/>
        <v>7</v>
      </c>
      <c r="L42" s="12">
        <v>2</v>
      </c>
    </row>
    <row r="43" spans="1:12" ht="14.25" customHeight="1" x14ac:dyDescent="0.35">
      <c r="A43" s="87" t="s">
        <v>508</v>
      </c>
      <c r="B43" s="58">
        <v>2</v>
      </c>
      <c r="C43" s="58" t="s">
        <v>655</v>
      </c>
      <c r="D43" s="84"/>
      <c r="E43" s="82">
        <v>1085</v>
      </c>
      <c r="F43" s="12" t="str">
        <f>+VLOOKUP(E43,Participants!$A$1:$F$678,2,FALSE)</f>
        <v>Nora Narwold</v>
      </c>
      <c r="G43" s="12" t="str">
        <f>+VLOOKUP(E43,Participants!$A$1:$F$678,4,FALSE)</f>
        <v>KIL</v>
      </c>
      <c r="H43" s="12" t="str">
        <f>+VLOOKUP(E43,Participants!$A$1:$F$678,5,FALSE)</f>
        <v>Female</v>
      </c>
      <c r="I43" s="12">
        <f>+VLOOKUP(E43,Participants!$A$1:$F$678,3,FALSE)</f>
        <v>6</v>
      </c>
      <c r="J43" s="12" t="str">
        <f>+VLOOKUP(E43,Participants!$A$1:$G$678,7,FALSE)</f>
        <v>JV Girls</v>
      </c>
      <c r="K43" s="12">
        <f t="shared" si="0"/>
        <v>8</v>
      </c>
      <c r="L43" s="12">
        <v>1</v>
      </c>
    </row>
    <row r="44" spans="1:12" ht="14.25" customHeight="1" x14ac:dyDescent="0.35">
      <c r="A44" s="87" t="s">
        <v>508</v>
      </c>
      <c r="B44" s="58">
        <v>2</v>
      </c>
      <c r="C44" s="58" t="s">
        <v>656</v>
      </c>
      <c r="D44" s="84"/>
      <c r="E44" s="82">
        <v>603</v>
      </c>
      <c r="F44" s="12" t="str">
        <f>+VLOOKUP(E44,Participants!$A$1:$F$678,2,FALSE)</f>
        <v>Maria Hiserodt</v>
      </c>
      <c r="G44" s="12" t="str">
        <f>+VLOOKUP(E44,Participants!$A$1:$F$678,4,FALSE)</f>
        <v>BFS</v>
      </c>
      <c r="H44" s="12" t="str">
        <f>+VLOOKUP(E44,Participants!$A$1:$F$678,5,FALSE)</f>
        <v>Female</v>
      </c>
      <c r="I44" s="12">
        <f>+VLOOKUP(E44,Participants!$A$1:$F$678,3,FALSE)</f>
        <v>6</v>
      </c>
      <c r="J44" s="12" t="str">
        <f>+VLOOKUP(E44,Participants!$A$1:$G$678,7,FALSE)</f>
        <v>JV GIRLS</v>
      </c>
      <c r="K44" s="12">
        <f t="shared" si="0"/>
        <v>9</v>
      </c>
      <c r="L44" s="12"/>
    </row>
    <row r="45" spans="1:12" ht="14.25" customHeight="1" x14ac:dyDescent="0.35">
      <c r="A45" s="87" t="s">
        <v>508</v>
      </c>
      <c r="B45" s="58">
        <v>2</v>
      </c>
      <c r="C45" s="58" t="s">
        <v>657</v>
      </c>
      <c r="D45" s="84"/>
      <c r="E45" s="82">
        <v>870</v>
      </c>
      <c r="F45" s="12" t="str">
        <f>+VLOOKUP(E45,Participants!$A$1:$F$678,2,FALSE)</f>
        <v>Fiona Lim</v>
      </c>
      <c r="G45" s="12" t="str">
        <f>+VLOOKUP(E45,Participants!$A$1:$F$678,4,FALSE)</f>
        <v>AAG</v>
      </c>
      <c r="H45" s="12" t="str">
        <f>+VLOOKUP(E45,Participants!$A$1:$F$678,5,FALSE)</f>
        <v>Female</v>
      </c>
      <c r="I45" s="12">
        <f>+VLOOKUP(E45,Participants!$A$1:$F$678,3,FALSE)</f>
        <v>5</v>
      </c>
      <c r="J45" s="12" t="str">
        <f>+VLOOKUP(E45,Participants!$A$1:$G$678,7,FALSE)</f>
        <v>JV Girls</v>
      </c>
      <c r="K45" s="12">
        <f t="shared" si="0"/>
        <v>10</v>
      </c>
      <c r="L45" s="12"/>
    </row>
    <row r="46" spans="1:12" ht="14.25" customHeight="1" x14ac:dyDescent="0.35">
      <c r="A46" s="87" t="s">
        <v>508</v>
      </c>
      <c r="B46" s="58">
        <v>2</v>
      </c>
      <c r="C46" s="58" t="s">
        <v>658</v>
      </c>
      <c r="D46" s="84"/>
      <c r="E46" s="82">
        <v>868</v>
      </c>
      <c r="F46" s="12" t="str">
        <f>+VLOOKUP(E46,Participants!$A$1:$F$678,2,FALSE)</f>
        <v>Jaela Katarski</v>
      </c>
      <c r="G46" s="12" t="str">
        <f>+VLOOKUP(E46,Participants!$A$1:$F$678,4,FALSE)</f>
        <v>AAG</v>
      </c>
      <c r="H46" s="12" t="str">
        <f>+VLOOKUP(E46,Participants!$A$1:$F$678,5,FALSE)</f>
        <v>Female</v>
      </c>
      <c r="I46" s="12">
        <f>+VLOOKUP(E46,Participants!$A$1:$F$678,3,FALSE)</f>
        <v>5</v>
      </c>
      <c r="J46" s="12" t="str">
        <f>+VLOOKUP(E46,Participants!$A$1:$G$678,7,FALSE)</f>
        <v>JV Girls</v>
      </c>
      <c r="K46" s="12">
        <f t="shared" si="0"/>
        <v>11</v>
      </c>
      <c r="L46" s="12"/>
    </row>
    <row r="47" spans="1:12" ht="14.25" customHeight="1" x14ac:dyDescent="0.35">
      <c r="A47" s="87" t="s">
        <v>508</v>
      </c>
      <c r="B47" s="58">
        <v>2</v>
      </c>
      <c r="C47" s="58" t="s">
        <v>659</v>
      </c>
      <c r="D47" s="84"/>
      <c r="E47" s="82">
        <v>85</v>
      </c>
      <c r="F47" s="12" t="str">
        <f>+VLOOKUP(E47,Participants!$A$1:$F$678,2,FALSE)</f>
        <v>Elly O'Keefe</v>
      </c>
      <c r="G47" s="12" t="str">
        <f>+VLOOKUP(E47,Participants!$A$1:$F$678,4,FALSE)</f>
        <v>AMA</v>
      </c>
      <c r="H47" s="12" t="str">
        <f>+VLOOKUP(E47,Participants!$A$1:$F$678,5,FALSE)</f>
        <v>Female</v>
      </c>
      <c r="I47" s="12">
        <f>+VLOOKUP(E47,Participants!$A$1:$F$678,3,FALSE)</f>
        <v>6</v>
      </c>
      <c r="J47" s="12" t="str">
        <f>+VLOOKUP(E47,Participants!$A$1:$G$678,7,FALSE)</f>
        <v>JV Girls</v>
      </c>
      <c r="K47" s="12">
        <f t="shared" si="0"/>
        <v>12</v>
      </c>
      <c r="L47" s="12"/>
    </row>
    <row r="48" spans="1:12" ht="14.25" customHeight="1" x14ac:dyDescent="0.35">
      <c r="A48" s="87" t="s">
        <v>508</v>
      </c>
      <c r="B48" s="58">
        <v>2</v>
      </c>
      <c r="C48" s="58" t="s">
        <v>660</v>
      </c>
      <c r="D48" s="84"/>
      <c r="E48" s="82">
        <v>1575</v>
      </c>
      <c r="F48" s="12" t="str">
        <f>+VLOOKUP(E48,Participants!$A$1:$F$678,2,FALSE)</f>
        <v>Isabella Krahe</v>
      </c>
      <c r="G48" s="12" t="str">
        <f>+VLOOKUP(E48,Participants!$A$1:$F$678,4,FALSE)</f>
        <v>BCS</v>
      </c>
      <c r="H48" s="12" t="str">
        <f>+VLOOKUP(E48,Participants!$A$1:$F$678,5,FALSE)</f>
        <v>Female</v>
      </c>
      <c r="I48" s="12">
        <f>+VLOOKUP(E48,Participants!$A$1:$F$678,3,FALSE)</f>
        <v>6</v>
      </c>
      <c r="J48" s="12" t="str">
        <f>+VLOOKUP(E48,Participants!$A$1:$G$678,7,FALSE)</f>
        <v>JV Girls</v>
      </c>
      <c r="K48" s="12">
        <f t="shared" si="0"/>
        <v>13</v>
      </c>
      <c r="L48" s="12"/>
    </row>
    <row r="49" spans="1:26" ht="14.25" customHeight="1" x14ac:dyDescent="0.35">
      <c r="A49" s="87" t="s">
        <v>508</v>
      </c>
      <c r="B49" s="58">
        <v>2</v>
      </c>
      <c r="C49" s="58" t="s">
        <v>663</v>
      </c>
      <c r="D49" s="84"/>
      <c r="E49" s="82">
        <v>869</v>
      </c>
      <c r="F49" s="12" t="str">
        <f>+VLOOKUP(E49,Participants!$A$1:$F$678,2,FALSE)</f>
        <v>Mia Ledgerwood</v>
      </c>
      <c r="G49" s="12" t="str">
        <f>+VLOOKUP(E49,Participants!$A$1:$F$678,4,FALSE)</f>
        <v>AAG</v>
      </c>
      <c r="H49" s="12" t="str">
        <f>+VLOOKUP(E49,Participants!$A$1:$F$678,5,FALSE)</f>
        <v>Female</v>
      </c>
      <c r="I49" s="12">
        <f>+VLOOKUP(E49,Participants!$A$1:$F$678,3,FALSE)</f>
        <v>5</v>
      </c>
      <c r="J49" s="12" t="str">
        <f>+VLOOKUP(E49,Participants!$A$1:$G$678,7,FALSE)</f>
        <v>JV Girls</v>
      </c>
      <c r="K49" s="12">
        <f t="shared" si="0"/>
        <v>14</v>
      </c>
      <c r="L49" s="12"/>
    </row>
    <row r="50" spans="1:26" ht="14.25" customHeight="1" x14ac:dyDescent="0.25">
      <c r="D50" s="60"/>
      <c r="E50" s="50"/>
    </row>
    <row r="51" spans="1:26" ht="14.25" customHeight="1" x14ac:dyDescent="0.25">
      <c r="D51" s="60"/>
      <c r="E51" s="50"/>
    </row>
    <row r="52" spans="1:26" ht="14.25" customHeight="1" x14ac:dyDescent="0.25">
      <c r="B52" s="63" t="s">
        <v>8</v>
      </c>
      <c r="C52" s="63" t="s">
        <v>15</v>
      </c>
      <c r="D52" s="63" t="s">
        <v>10</v>
      </c>
      <c r="E52" s="133" t="s">
        <v>20</v>
      </c>
      <c r="F52" s="63" t="s">
        <v>23</v>
      </c>
      <c r="G52" s="63" t="s">
        <v>26</v>
      </c>
      <c r="H52" s="63" t="s">
        <v>29</v>
      </c>
      <c r="I52" s="63" t="s">
        <v>32</v>
      </c>
      <c r="J52" s="63" t="s">
        <v>35</v>
      </c>
      <c r="K52" s="63" t="s">
        <v>38</v>
      </c>
      <c r="L52" s="63" t="s">
        <v>41</v>
      </c>
      <c r="M52" s="63" t="s">
        <v>44</v>
      </c>
      <c r="N52" s="63" t="s">
        <v>49</v>
      </c>
      <c r="O52" s="63" t="s">
        <v>52</v>
      </c>
      <c r="P52" s="63" t="s">
        <v>55</v>
      </c>
      <c r="Q52" s="63" t="s">
        <v>58</v>
      </c>
      <c r="R52" s="63" t="s">
        <v>61</v>
      </c>
      <c r="S52" s="63" t="s">
        <v>64</v>
      </c>
      <c r="T52" s="63" t="s">
        <v>67</v>
      </c>
      <c r="U52" s="63" t="s">
        <v>70</v>
      </c>
      <c r="V52" s="63" t="s">
        <v>73</v>
      </c>
      <c r="W52" s="63" t="s">
        <v>76</v>
      </c>
      <c r="X52" s="63" t="s">
        <v>79</v>
      </c>
      <c r="Y52" s="63" t="s">
        <v>152</v>
      </c>
      <c r="Z52" s="64" t="s">
        <v>496</v>
      </c>
    </row>
    <row r="53" spans="1:26" ht="14.25" customHeight="1" x14ac:dyDescent="0.25">
      <c r="A53" s="7" t="s">
        <v>118</v>
      </c>
      <c r="B53" s="7">
        <f t="shared" ref="B53:K56" si="1">+SUMIFS($L$2:$L$51,$J$2:$J$51,$A53,$G$2:$G$51,B$52)</f>
        <v>0</v>
      </c>
      <c r="C53" s="7">
        <f t="shared" si="1"/>
        <v>4</v>
      </c>
      <c r="D53" s="60">
        <f t="shared" si="1"/>
        <v>10</v>
      </c>
      <c r="E53" s="50">
        <f t="shared" si="1"/>
        <v>0</v>
      </c>
      <c r="F53" s="7">
        <f t="shared" si="1"/>
        <v>13</v>
      </c>
      <c r="G53" s="7">
        <f t="shared" si="1"/>
        <v>0</v>
      </c>
      <c r="H53" s="7">
        <f t="shared" si="1"/>
        <v>0</v>
      </c>
      <c r="I53" s="7">
        <f t="shared" si="1"/>
        <v>0</v>
      </c>
      <c r="J53" s="7">
        <f t="shared" si="1"/>
        <v>0</v>
      </c>
      <c r="K53" s="7">
        <f t="shared" si="1"/>
        <v>0</v>
      </c>
      <c r="L53" s="7">
        <f t="shared" ref="L53:Y56" si="2">+SUMIFS($L$2:$L$51,$J$2:$J$51,$A53,$G$2:$G$51,L$52)</f>
        <v>0</v>
      </c>
      <c r="M53" s="7">
        <f t="shared" si="2"/>
        <v>0</v>
      </c>
      <c r="N53" s="7">
        <f t="shared" si="2"/>
        <v>0</v>
      </c>
      <c r="O53" s="7">
        <f t="shared" si="2"/>
        <v>1</v>
      </c>
      <c r="P53" s="7">
        <f t="shared" si="2"/>
        <v>0</v>
      </c>
      <c r="Q53" s="7">
        <f t="shared" si="2"/>
        <v>0</v>
      </c>
      <c r="R53" s="7">
        <f t="shared" si="2"/>
        <v>0</v>
      </c>
      <c r="S53" s="7">
        <f t="shared" si="2"/>
        <v>0</v>
      </c>
      <c r="T53" s="7">
        <f t="shared" si="2"/>
        <v>0</v>
      </c>
      <c r="U53" s="7">
        <f t="shared" si="2"/>
        <v>6</v>
      </c>
      <c r="V53" s="7">
        <f t="shared" si="2"/>
        <v>0</v>
      </c>
      <c r="W53" s="7">
        <f t="shared" si="2"/>
        <v>0</v>
      </c>
      <c r="X53" s="7">
        <f t="shared" si="2"/>
        <v>0</v>
      </c>
      <c r="Y53" s="7">
        <f t="shared" si="2"/>
        <v>5</v>
      </c>
      <c r="Z53" s="7">
        <f t="shared" ref="Z53:Z56" si="3">SUM(B53:Y53)</f>
        <v>39</v>
      </c>
    </row>
    <row r="54" spans="1:26" ht="14.25" customHeight="1" x14ac:dyDescent="0.25">
      <c r="A54" s="7" t="s">
        <v>135</v>
      </c>
      <c r="B54" s="7">
        <f t="shared" si="1"/>
        <v>0</v>
      </c>
      <c r="C54" s="7">
        <f t="shared" si="1"/>
        <v>0</v>
      </c>
      <c r="D54" s="60">
        <f t="shared" si="1"/>
        <v>0</v>
      </c>
      <c r="E54" s="50">
        <f t="shared" si="1"/>
        <v>4</v>
      </c>
      <c r="F54" s="7">
        <f t="shared" si="1"/>
        <v>15</v>
      </c>
      <c r="G54" s="7">
        <f t="shared" si="1"/>
        <v>0</v>
      </c>
      <c r="H54" s="7">
        <f t="shared" si="1"/>
        <v>0</v>
      </c>
      <c r="I54" s="7">
        <f t="shared" si="1"/>
        <v>0</v>
      </c>
      <c r="J54" s="7">
        <f t="shared" si="1"/>
        <v>0</v>
      </c>
      <c r="K54" s="7">
        <f t="shared" si="1"/>
        <v>0</v>
      </c>
      <c r="L54" s="7">
        <f t="shared" si="2"/>
        <v>0</v>
      </c>
      <c r="M54" s="7">
        <f t="shared" si="2"/>
        <v>2</v>
      </c>
      <c r="N54" s="7">
        <f t="shared" si="2"/>
        <v>0</v>
      </c>
      <c r="O54" s="7">
        <f t="shared" si="2"/>
        <v>10</v>
      </c>
      <c r="P54" s="7">
        <f t="shared" si="2"/>
        <v>0</v>
      </c>
      <c r="Q54" s="7">
        <f t="shared" si="2"/>
        <v>0</v>
      </c>
      <c r="R54" s="7">
        <f t="shared" si="2"/>
        <v>0</v>
      </c>
      <c r="S54" s="7">
        <f t="shared" si="2"/>
        <v>3</v>
      </c>
      <c r="T54" s="7">
        <f t="shared" si="2"/>
        <v>0</v>
      </c>
      <c r="U54" s="7">
        <f t="shared" si="2"/>
        <v>5</v>
      </c>
      <c r="V54" s="7">
        <f t="shared" si="2"/>
        <v>0</v>
      </c>
      <c r="W54" s="7">
        <f t="shared" si="2"/>
        <v>0</v>
      </c>
      <c r="X54" s="7">
        <f t="shared" si="2"/>
        <v>0</v>
      </c>
      <c r="Y54" s="7">
        <f t="shared" si="2"/>
        <v>0</v>
      </c>
      <c r="Z54" s="7">
        <f t="shared" si="3"/>
        <v>39</v>
      </c>
    </row>
    <row r="55" spans="1:26" ht="14.25" customHeight="1" x14ac:dyDescent="0.25">
      <c r="A55" s="7" t="s">
        <v>345</v>
      </c>
      <c r="B55" s="7">
        <f t="shared" si="1"/>
        <v>0</v>
      </c>
      <c r="C55" s="7">
        <f t="shared" si="1"/>
        <v>0</v>
      </c>
      <c r="D55" s="60">
        <f t="shared" si="1"/>
        <v>0</v>
      </c>
      <c r="E55" s="50">
        <f t="shared" si="1"/>
        <v>0</v>
      </c>
      <c r="F55" s="7">
        <f t="shared" si="1"/>
        <v>8</v>
      </c>
      <c r="G55" s="7">
        <f t="shared" si="1"/>
        <v>0</v>
      </c>
      <c r="H55" s="7">
        <f t="shared" si="1"/>
        <v>0</v>
      </c>
      <c r="I55" s="7">
        <f t="shared" si="1"/>
        <v>7</v>
      </c>
      <c r="J55" s="7">
        <f t="shared" si="1"/>
        <v>0</v>
      </c>
      <c r="K55" s="7">
        <f t="shared" si="1"/>
        <v>0</v>
      </c>
      <c r="L55" s="7">
        <f t="shared" si="2"/>
        <v>0</v>
      </c>
      <c r="M55" s="7">
        <f t="shared" si="2"/>
        <v>10</v>
      </c>
      <c r="N55" s="7">
        <f t="shared" si="2"/>
        <v>0</v>
      </c>
      <c r="O55" s="7">
        <f t="shared" si="2"/>
        <v>14</v>
      </c>
      <c r="P55" s="7">
        <f t="shared" si="2"/>
        <v>0</v>
      </c>
      <c r="Q55" s="7">
        <f t="shared" si="2"/>
        <v>0</v>
      </c>
      <c r="R55" s="7">
        <f t="shared" si="2"/>
        <v>0</v>
      </c>
      <c r="S55" s="7">
        <f t="shared" si="2"/>
        <v>0</v>
      </c>
      <c r="T55" s="7">
        <f t="shared" si="2"/>
        <v>0</v>
      </c>
      <c r="U55" s="7">
        <f t="shared" si="2"/>
        <v>0</v>
      </c>
      <c r="V55" s="7">
        <f t="shared" si="2"/>
        <v>0</v>
      </c>
      <c r="W55" s="7">
        <f t="shared" si="2"/>
        <v>0</v>
      </c>
      <c r="X55" s="7">
        <f t="shared" si="2"/>
        <v>0</v>
      </c>
      <c r="Y55" s="7">
        <f t="shared" si="2"/>
        <v>0</v>
      </c>
      <c r="Z55" s="7">
        <f t="shared" si="3"/>
        <v>39</v>
      </c>
    </row>
    <row r="56" spans="1:26" ht="14.25" customHeight="1" x14ac:dyDescent="0.25">
      <c r="A56" s="7" t="s">
        <v>497</v>
      </c>
      <c r="B56" s="7">
        <f t="shared" si="1"/>
        <v>0</v>
      </c>
      <c r="C56" s="7">
        <f t="shared" si="1"/>
        <v>0</v>
      </c>
      <c r="D56" s="60">
        <f t="shared" si="1"/>
        <v>1</v>
      </c>
      <c r="E56" s="50">
        <f t="shared" si="1"/>
        <v>0</v>
      </c>
      <c r="F56" s="7">
        <f t="shared" si="1"/>
        <v>10</v>
      </c>
      <c r="G56" s="7">
        <f t="shared" si="1"/>
        <v>0</v>
      </c>
      <c r="H56" s="7">
        <f t="shared" si="1"/>
        <v>0</v>
      </c>
      <c r="I56" s="7">
        <f t="shared" si="1"/>
        <v>0</v>
      </c>
      <c r="J56" s="7">
        <f t="shared" si="1"/>
        <v>0</v>
      </c>
      <c r="K56" s="7">
        <f t="shared" si="1"/>
        <v>0</v>
      </c>
      <c r="L56" s="7">
        <f t="shared" si="2"/>
        <v>0</v>
      </c>
      <c r="M56" s="7">
        <f t="shared" si="2"/>
        <v>0</v>
      </c>
      <c r="N56" s="7">
        <f t="shared" si="2"/>
        <v>0</v>
      </c>
      <c r="O56" s="7">
        <f t="shared" si="2"/>
        <v>28</v>
      </c>
      <c r="P56" s="7">
        <f t="shared" si="2"/>
        <v>0</v>
      </c>
      <c r="Q56" s="7">
        <f t="shared" si="2"/>
        <v>0</v>
      </c>
      <c r="R56" s="7">
        <f t="shared" si="2"/>
        <v>0</v>
      </c>
      <c r="S56" s="7">
        <f t="shared" si="2"/>
        <v>0</v>
      </c>
      <c r="T56" s="7">
        <f t="shared" si="2"/>
        <v>0</v>
      </c>
      <c r="U56" s="7">
        <f t="shared" si="2"/>
        <v>0</v>
      </c>
      <c r="V56" s="7">
        <f t="shared" si="2"/>
        <v>0</v>
      </c>
      <c r="W56" s="7">
        <f t="shared" si="2"/>
        <v>0</v>
      </c>
      <c r="X56" s="7">
        <f t="shared" si="2"/>
        <v>0</v>
      </c>
      <c r="Y56" s="7">
        <f t="shared" si="2"/>
        <v>0</v>
      </c>
      <c r="Z56" s="7">
        <f t="shared" si="3"/>
        <v>39</v>
      </c>
    </row>
    <row r="57" spans="1:26" ht="14.25" customHeight="1" x14ac:dyDescent="0.25">
      <c r="D57" s="60"/>
      <c r="E57" s="50"/>
    </row>
    <row r="58" spans="1:26" ht="14.25" customHeight="1" x14ac:dyDescent="0.25">
      <c r="D58" s="60"/>
      <c r="E58" s="50"/>
    </row>
    <row r="59" spans="1:26" ht="14.25" customHeight="1" x14ac:dyDescent="0.25">
      <c r="D59" s="60"/>
      <c r="E59" s="50"/>
    </row>
    <row r="60" spans="1:26" ht="14.25" customHeight="1" x14ac:dyDescent="0.25">
      <c r="D60" s="60"/>
      <c r="E60" s="50"/>
    </row>
    <row r="61" spans="1:26" ht="14.25" customHeight="1" x14ac:dyDescent="0.25">
      <c r="D61" s="60"/>
      <c r="E61" s="50"/>
    </row>
    <row r="62" spans="1:26" ht="14.25" customHeight="1" x14ac:dyDescent="0.25">
      <c r="D62" s="60"/>
      <c r="E62" s="50"/>
    </row>
    <row r="63" spans="1:26" ht="14.25" customHeight="1" x14ac:dyDescent="0.25">
      <c r="D63" s="60"/>
      <c r="E63" s="50"/>
    </row>
    <row r="64" spans="1:26" ht="14.25" customHeight="1" x14ac:dyDescent="0.25">
      <c r="D64" s="60"/>
      <c r="E64" s="50"/>
    </row>
    <row r="65" spans="4:5" ht="14.25" customHeight="1" x14ac:dyDescent="0.25">
      <c r="D65" s="60"/>
      <c r="E65" s="50"/>
    </row>
    <row r="66" spans="4:5" ht="14.25" customHeight="1" x14ac:dyDescent="0.25">
      <c r="D66" s="60"/>
      <c r="E66" s="50"/>
    </row>
    <row r="67" spans="4:5" ht="14.25" customHeight="1" x14ac:dyDescent="0.25">
      <c r="D67" s="60"/>
      <c r="E67" s="50"/>
    </row>
    <row r="68" spans="4:5" ht="14.25" customHeight="1" x14ac:dyDescent="0.25">
      <c r="D68" s="60"/>
      <c r="E68" s="50"/>
    </row>
    <row r="69" spans="4:5" ht="14.25" customHeight="1" x14ac:dyDescent="0.25">
      <c r="D69" s="60"/>
      <c r="E69" s="50"/>
    </row>
    <row r="70" spans="4:5" ht="14.25" customHeight="1" x14ac:dyDescent="0.25">
      <c r="D70" s="60"/>
      <c r="E70" s="50"/>
    </row>
    <row r="71" spans="4:5" ht="14.25" customHeight="1" x14ac:dyDescent="0.25">
      <c r="D71" s="60"/>
      <c r="E71" s="50"/>
    </row>
    <row r="72" spans="4:5" ht="14.25" customHeight="1" x14ac:dyDescent="0.25">
      <c r="D72" s="60"/>
      <c r="E72" s="50"/>
    </row>
    <row r="73" spans="4:5" ht="14.25" customHeight="1" x14ac:dyDescent="0.25">
      <c r="D73" s="60"/>
      <c r="E73" s="50"/>
    </row>
    <row r="74" spans="4:5" ht="14.25" customHeight="1" x14ac:dyDescent="0.25">
      <c r="D74" s="60"/>
      <c r="E74" s="50"/>
    </row>
    <row r="75" spans="4:5" ht="14.25" customHeight="1" x14ac:dyDescent="0.25">
      <c r="D75" s="60"/>
      <c r="E75" s="50"/>
    </row>
    <row r="76" spans="4:5" ht="14.25" customHeight="1" x14ac:dyDescent="0.25">
      <c r="D76" s="60"/>
      <c r="E76" s="50"/>
    </row>
    <row r="77" spans="4:5" ht="14.25" customHeight="1" x14ac:dyDescent="0.25">
      <c r="D77" s="60"/>
      <c r="E77" s="50"/>
    </row>
    <row r="78" spans="4:5" ht="14.25" customHeight="1" x14ac:dyDescent="0.25">
      <c r="D78" s="60"/>
      <c r="E78" s="50"/>
    </row>
    <row r="79" spans="4:5" ht="14.25" customHeight="1" x14ac:dyDescent="0.25">
      <c r="D79" s="60"/>
      <c r="E79" s="50"/>
    </row>
    <row r="80" spans="4:5" ht="14.25" customHeight="1" x14ac:dyDescent="0.25">
      <c r="D80" s="60"/>
      <c r="E80" s="50"/>
    </row>
    <row r="81" spans="4:5" ht="14.25" customHeight="1" x14ac:dyDescent="0.25">
      <c r="D81" s="60"/>
      <c r="E81" s="50"/>
    </row>
    <row r="82" spans="4:5" ht="14.25" customHeight="1" x14ac:dyDescent="0.25">
      <c r="D82" s="60"/>
      <c r="E82" s="50"/>
    </row>
    <row r="83" spans="4:5" ht="14.25" customHeight="1" x14ac:dyDescent="0.25">
      <c r="D83" s="60"/>
      <c r="E83" s="50"/>
    </row>
    <row r="84" spans="4:5" ht="14.25" customHeight="1" x14ac:dyDescent="0.25">
      <c r="D84" s="60"/>
      <c r="E84" s="50"/>
    </row>
    <row r="85" spans="4:5" ht="14.25" customHeight="1" x14ac:dyDescent="0.25">
      <c r="D85" s="60"/>
      <c r="E85" s="50"/>
    </row>
    <row r="86" spans="4:5" ht="14.25" customHeight="1" x14ac:dyDescent="0.25">
      <c r="D86" s="60"/>
      <c r="E86" s="50"/>
    </row>
    <row r="87" spans="4:5" ht="14.25" customHeight="1" x14ac:dyDescent="0.25">
      <c r="D87" s="60"/>
      <c r="E87" s="50"/>
    </row>
    <row r="88" spans="4:5" ht="14.25" customHeight="1" x14ac:dyDescent="0.25">
      <c r="D88" s="60"/>
      <c r="E88" s="50"/>
    </row>
    <row r="89" spans="4:5" ht="14.25" customHeight="1" x14ac:dyDescent="0.25">
      <c r="D89" s="60"/>
      <c r="E89" s="50"/>
    </row>
    <row r="90" spans="4:5" ht="14.25" customHeight="1" x14ac:dyDescent="0.25">
      <c r="D90" s="60"/>
      <c r="E90" s="50"/>
    </row>
    <row r="91" spans="4:5" ht="14.25" customHeight="1" x14ac:dyDescent="0.25">
      <c r="D91" s="60"/>
      <c r="E91" s="50"/>
    </row>
    <row r="92" spans="4:5" ht="14.25" customHeight="1" x14ac:dyDescent="0.25">
      <c r="D92" s="60"/>
      <c r="E92" s="50"/>
    </row>
    <row r="93" spans="4:5" ht="14.25" customHeight="1" x14ac:dyDescent="0.25">
      <c r="D93" s="60"/>
      <c r="E93" s="50"/>
    </row>
    <row r="94" spans="4:5" ht="14.25" customHeight="1" x14ac:dyDescent="0.25">
      <c r="D94" s="60"/>
      <c r="E94" s="50"/>
    </row>
    <row r="95" spans="4:5" ht="14.25" customHeight="1" x14ac:dyDescent="0.25">
      <c r="D95" s="60"/>
      <c r="E95" s="50"/>
    </row>
    <row r="96" spans="4:5" ht="14.25" customHeight="1" x14ac:dyDescent="0.25">
      <c r="D96" s="60"/>
      <c r="E96" s="50"/>
    </row>
    <row r="97" spans="4:5" ht="14.25" customHeight="1" x14ac:dyDescent="0.25">
      <c r="D97" s="60"/>
      <c r="E97" s="50"/>
    </row>
    <row r="98" spans="4:5" ht="14.25" customHeight="1" x14ac:dyDescent="0.25">
      <c r="D98" s="60"/>
      <c r="E98" s="50"/>
    </row>
    <row r="99" spans="4:5" ht="14.25" customHeight="1" x14ac:dyDescent="0.25">
      <c r="D99" s="60"/>
      <c r="E99" s="50"/>
    </row>
    <row r="100" spans="4:5" ht="14.25" customHeight="1" x14ac:dyDescent="0.25">
      <c r="D100" s="60"/>
      <c r="E100" s="50"/>
    </row>
    <row r="101" spans="4:5" ht="14.25" customHeight="1" x14ac:dyDescent="0.25">
      <c r="D101" s="60"/>
      <c r="E101" s="50"/>
    </row>
    <row r="102" spans="4:5" ht="14.25" customHeight="1" x14ac:dyDescent="0.25">
      <c r="D102" s="60"/>
      <c r="E102" s="50"/>
    </row>
    <row r="103" spans="4:5" ht="14.25" customHeight="1" x14ac:dyDescent="0.25">
      <c r="D103" s="60"/>
      <c r="E103" s="50"/>
    </row>
    <row r="104" spans="4:5" ht="14.25" customHeight="1" x14ac:dyDescent="0.25">
      <c r="D104" s="60"/>
      <c r="E104" s="50"/>
    </row>
    <row r="105" spans="4:5" ht="14.25" customHeight="1" x14ac:dyDescent="0.25">
      <c r="D105" s="60"/>
      <c r="E105" s="50"/>
    </row>
    <row r="106" spans="4:5" ht="14.25" customHeight="1" x14ac:dyDescent="0.25">
      <c r="D106" s="60"/>
      <c r="E106" s="50"/>
    </row>
    <row r="107" spans="4:5" ht="14.25" customHeight="1" x14ac:dyDescent="0.25">
      <c r="D107" s="60"/>
      <c r="E107" s="50"/>
    </row>
    <row r="108" spans="4:5" ht="14.25" customHeight="1" x14ac:dyDescent="0.25">
      <c r="D108" s="60"/>
      <c r="E108" s="50"/>
    </row>
    <row r="109" spans="4:5" ht="14.25" customHeight="1" x14ac:dyDescent="0.25">
      <c r="D109" s="60"/>
      <c r="E109" s="50"/>
    </row>
    <row r="110" spans="4:5" ht="14.25" customHeight="1" x14ac:dyDescent="0.25">
      <c r="D110" s="60"/>
      <c r="E110" s="50"/>
    </row>
    <row r="111" spans="4:5" ht="14.25" customHeight="1" x14ac:dyDescent="0.25">
      <c r="D111" s="60"/>
      <c r="E111" s="50"/>
    </row>
    <row r="112" spans="4:5" ht="14.25" customHeight="1" x14ac:dyDescent="0.25">
      <c r="D112" s="60"/>
      <c r="E112" s="50"/>
    </row>
    <row r="113" spans="4:5" ht="14.25" customHeight="1" x14ac:dyDescent="0.25">
      <c r="D113" s="60"/>
      <c r="E113" s="50"/>
    </row>
    <row r="114" spans="4:5" ht="14.25" customHeight="1" x14ac:dyDescent="0.25">
      <c r="D114" s="60"/>
      <c r="E114" s="50"/>
    </row>
    <row r="115" spans="4:5" ht="14.25" customHeight="1" x14ac:dyDescent="0.25">
      <c r="D115" s="60"/>
      <c r="E115" s="50"/>
    </row>
    <row r="116" spans="4:5" ht="14.25" customHeight="1" x14ac:dyDescent="0.25">
      <c r="D116" s="60"/>
      <c r="E116" s="50"/>
    </row>
    <row r="117" spans="4:5" ht="14.25" customHeight="1" x14ac:dyDescent="0.25">
      <c r="D117" s="60"/>
      <c r="E117" s="50"/>
    </row>
    <row r="118" spans="4:5" ht="14.25" customHeight="1" x14ac:dyDescent="0.25">
      <c r="D118" s="60"/>
      <c r="E118" s="50"/>
    </row>
    <row r="119" spans="4:5" ht="14.25" customHeight="1" x14ac:dyDescent="0.25">
      <c r="D119" s="60"/>
      <c r="E119" s="50"/>
    </row>
    <row r="120" spans="4:5" ht="14.25" customHeight="1" x14ac:dyDescent="0.25">
      <c r="D120" s="60"/>
      <c r="E120" s="50"/>
    </row>
    <row r="121" spans="4:5" ht="14.25" customHeight="1" x14ac:dyDescent="0.25">
      <c r="D121" s="60"/>
      <c r="E121" s="50"/>
    </row>
    <row r="122" spans="4:5" ht="14.25" customHeight="1" x14ac:dyDescent="0.25">
      <c r="D122" s="60"/>
      <c r="E122" s="50"/>
    </row>
    <row r="123" spans="4:5" ht="14.25" customHeight="1" x14ac:dyDescent="0.25">
      <c r="D123" s="60"/>
      <c r="E123" s="50"/>
    </row>
    <row r="124" spans="4:5" ht="14.25" customHeight="1" x14ac:dyDescent="0.25">
      <c r="D124" s="60"/>
      <c r="E124" s="50"/>
    </row>
    <row r="125" spans="4:5" ht="14.25" customHeight="1" x14ac:dyDescent="0.25">
      <c r="D125" s="60"/>
      <c r="E125" s="50"/>
    </row>
    <row r="126" spans="4:5" ht="14.25" customHeight="1" x14ac:dyDescent="0.25">
      <c r="D126" s="60"/>
      <c r="E126" s="50"/>
    </row>
    <row r="127" spans="4:5" ht="14.25" customHeight="1" x14ac:dyDescent="0.25">
      <c r="D127" s="60"/>
      <c r="E127" s="50"/>
    </row>
    <row r="128" spans="4:5" ht="14.25" customHeight="1" x14ac:dyDescent="0.25">
      <c r="D128" s="60"/>
      <c r="E128" s="50"/>
    </row>
    <row r="129" spans="4:5" ht="14.25" customHeight="1" x14ac:dyDescent="0.25">
      <c r="D129" s="60"/>
      <c r="E129" s="50"/>
    </row>
    <row r="130" spans="4:5" ht="14.25" customHeight="1" x14ac:dyDescent="0.25">
      <c r="D130" s="60"/>
      <c r="E130" s="50"/>
    </row>
    <row r="131" spans="4:5" ht="14.25" customHeight="1" x14ac:dyDescent="0.25">
      <c r="D131" s="60"/>
      <c r="E131" s="50"/>
    </row>
    <row r="132" spans="4:5" ht="14.25" customHeight="1" x14ac:dyDescent="0.25">
      <c r="D132" s="60"/>
      <c r="E132" s="50"/>
    </row>
    <row r="133" spans="4:5" ht="14.25" customHeight="1" x14ac:dyDescent="0.25">
      <c r="D133" s="60"/>
      <c r="E133" s="50"/>
    </row>
    <row r="134" spans="4:5" ht="14.25" customHeight="1" x14ac:dyDescent="0.25">
      <c r="D134" s="60"/>
      <c r="E134" s="50"/>
    </row>
    <row r="135" spans="4:5" ht="14.25" customHeight="1" x14ac:dyDescent="0.25">
      <c r="D135" s="60"/>
      <c r="E135" s="50"/>
    </row>
    <row r="136" spans="4:5" ht="14.25" customHeight="1" x14ac:dyDescent="0.25">
      <c r="D136" s="60"/>
      <c r="E136" s="50"/>
    </row>
    <row r="137" spans="4:5" ht="14.25" customHeight="1" x14ac:dyDescent="0.25">
      <c r="D137" s="60"/>
      <c r="E137" s="50"/>
    </row>
    <row r="138" spans="4:5" ht="14.25" customHeight="1" x14ac:dyDescent="0.25">
      <c r="D138" s="60"/>
      <c r="E138" s="50"/>
    </row>
    <row r="139" spans="4:5" ht="14.25" customHeight="1" x14ac:dyDescent="0.25">
      <c r="D139" s="60"/>
      <c r="E139" s="50"/>
    </row>
    <row r="140" spans="4:5" ht="14.25" customHeight="1" x14ac:dyDescent="0.25">
      <c r="D140" s="60"/>
      <c r="E140" s="50"/>
    </row>
    <row r="141" spans="4:5" ht="14.25" customHeight="1" x14ac:dyDescent="0.25">
      <c r="D141" s="60"/>
      <c r="E141" s="50"/>
    </row>
    <row r="142" spans="4:5" ht="14.25" customHeight="1" x14ac:dyDescent="0.25">
      <c r="D142" s="60"/>
      <c r="E142" s="50"/>
    </row>
    <row r="143" spans="4:5" ht="14.25" customHeight="1" x14ac:dyDescent="0.25">
      <c r="D143" s="60"/>
      <c r="E143" s="50"/>
    </row>
    <row r="144" spans="4:5" ht="14.25" customHeight="1" x14ac:dyDescent="0.25">
      <c r="D144" s="60"/>
      <c r="E144" s="50"/>
    </row>
    <row r="145" spans="4:5" ht="14.25" customHeight="1" x14ac:dyDescent="0.25">
      <c r="D145" s="60"/>
      <c r="E145" s="50"/>
    </row>
    <row r="146" spans="4:5" ht="14.25" customHeight="1" x14ac:dyDescent="0.25">
      <c r="D146" s="60"/>
      <c r="E146" s="50"/>
    </row>
    <row r="147" spans="4:5" ht="14.25" customHeight="1" x14ac:dyDescent="0.25">
      <c r="D147" s="60"/>
      <c r="E147" s="50"/>
    </row>
    <row r="148" spans="4:5" ht="14.25" customHeight="1" x14ac:dyDescent="0.25">
      <c r="D148" s="60"/>
      <c r="E148" s="50"/>
    </row>
    <row r="149" spans="4:5" ht="14.25" customHeight="1" x14ac:dyDescent="0.25">
      <c r="D149" s="60"/>
      <c r="E149" s="50"/>
    </row>
    <row r="150" spans="4:5" ht="14.25" customHeight="1" x14ac:dyDescent="0.25">
      <c r="D150" s="60"/>
      <c r="E150" s="50"/>
    </row>
    <row r="151" spans="4:5" ht="14.25" customHeight="1" x14ac:dyDescent="0.25">
      <c r="D151" s="60"/>
      <c r="E151" s="50"/>
    </row>
    <row r="152" spans="4:5" ht="14.25" customHeight="1" x14ac:dyDescent="0.25">
      <c r="D152" s="60"/>
      <c r="E152" s="50"/>
    </row>
    <row r="153" spans="4:5" ht="14.25" customHeight="1" x14ac:dyDescent="0.25">
      <c r="D153" s="60"/>
      <c r="E153" s="50"/>
    </row>
    <row r="154" spans="4:5" ht="14.25" customHeight="1" x14ac:dyDescent="0.25">
      <c r="D154" s="60"/>
      <c r="E154" s="50"/>
    </row>
    <row r="155" spans="4:5" ht="14.25" customHeight="1" x14ac:dyDescent="0.25">
      <c r="D155" s="60"/>
      <c r="E155" s="50"/>
    </row>
    <row r="156" spans="4:5" ht="14.25" customHeight="1" x14ac:dyDescent="0.25">
      <c r="D156" s="60"/>
      <c r="E156" s="50"/>
    </row>
    <row r="157" spans="4:5" ht="14.25" customHeight="1" x14ac:dyDescent="0.25">
      <c r="D157" s="60"/>
      <c r="E157" s="50"/>
    </row>
    <row r="158" spans="4:5" ht="14.25" customHeight="1" x14ac:dyDescent="0.25">
      <c r="D158" s="60"/>
      <c r="E158" s="50"/>
    </row>
    <row r="159" spans="4:5" ht="14.25" customHeight="1" x14ac:dyDescent="0.25">
      <c r="D159" s="60"/>
      <c r="E159" s="50"/>
    </row>
    <row r="160" spans="4:5" ht="14.25" customHeight="1" x14ac:dyDescent="0.25">
      <c r="D160" s="60"/>
      <c r="E160" s="50"/>
    </row>
    <row r="161" spans="4:5" ht="14.25" customHeight="1" x14ac:dyDescent="0.25">
      <c r="D161" s="60"/>
      <c r="E161" s="50"/>
    </row>
    <row r="162" spans="4:5" ht="14.25" customHeight="1" x14ac:dyDescent="0.25">
      <c r="D162" s="60"/>
      <c r="E162" s="50"/>
    </row>
    <row r="163" spans="4:5" ht="14.25" customHeight="1" x14ac:dyDescent="0.25">
      <c r="D163" s="60"/>
      <c r="E163" s="50"/>
    </row>
    <row r="164" spans="4:5" ht="14.25" customHeight="1" x14ac:dyDescent="0.25">
      <c r="D164" s="60"/>
      <c r="E164" s="50"/>
    </row>
    <row r="165" spans="4:5" ht="14.25" customHeight="1" x14ac:dyDescent="0.25">
      <c r="D165" s="60"/>
      <c r="E165" s="50"/>
    </row>
    <row r="166" spans="4:5" ht="14.25" customHeight="1" x14ac:dyDescent="0.25">
      <c r="D166" s="60"/>
      <c r="E166" s="50"/>
    </row>
    <row r="167" spans="4:5" ht="14.25" customHeight="1" x14ac:dyDescent="0.25">
      <c r="D167" s="60"/>
      <c r="E167" s="50"/>
    </row>
    <row r="168" spans="4:5" ht="14.25" customHeight="1" x14ac:dyDescent="0.25">
      <c r="D168" s="60"/>
      <c r="E168" s="50"/>
    </row>
    <row r="169" spans="4:5" ht="14.25" customHeight="1" x14ac:dyDescent="0.25">
      <c r="D169" s="60"/>
      <c r="E169" s="50"/>
    </row>
    <row r="170" spans="4:5" ht="14.25" customHeight="1" x14ac:dyDescent="0.25">
      <c r="D170" s="60"/>
      <c r="E170" s="50"/>
    </row>
    <row r="171" spans="4:5" ht="14.25" customHeight="1" x14ac:dyDescent="0.25">
      <c r="D171" s="60"/>
      <c r="E171" s="50"/>
    </row>
    <row r="172" spans="4:5" ht="14.25" customHeight="1" x14ac:dyDescent="0.25">
      <c r="D172" s="60"/>
      <c r="E172" s="50"/>
    </row>
    <row r="173" spans="4:5" ht="14.25" customHeight="1" x14ac:dyDescent="0.25">
      <c r="D173" s="60"/>
      <c r="E173" s="50"/>
    </row>
    <row r="174" spans="4:5" ht="14.25" customHeight="1" x14ac:dyDescent="0.25">
      <c r="D174" s="60"/>
      <c r="E174" s="50"/>
    </row>
    <row r="175" spans="4:5" ht="14.25" customHeight="1" x14ac:dyDescent="0.25">
      <c r="D175" s="60"/>
      <c r="E175" s="50"/>
    </row>
    <row r="176" spans="4:5" ht="14.25" customHeight="1" x14ac:dyDescent="0.25">
      <c r="D176" s="60"/>
      <c r="E176" s="50"/>
    </row>
    <row r="177" spans="4:5" ht="14.25" customHeight="1" x14ac:dyDescent="0.25">
      <c r="D177" s="60"/>
      <c r="E177" s="50"/>
    </row>
    <row r="178" spans="4:5" ht="14.25" customHeight="1" x14ac:dyDescent="0.25">
      <c r="D178" s="60"/>
      <c r="E178" s="50"/>
    </row>
    <row r="179" spans="4:5" ht="14.25" customHeight="1" x14ac:dyDescent="0.25">
      <c r="D179" s="60"/>
      <c r="E179" s="50"/>
    </row>
    <row r="180" spans="4:5" ht="14.25" customHeight="1" x14ac:dyDescent="0.25">
      <c r="D180" s="60"/>
      <c r="E180" s="50"/>
    </row>
    <row r="181" spans="4:5" ht="14.25" customHeight="1" x14ac:dyDescent="0.25">
      <c r="D181" s="60"/>
      <c r="E181" s="50"/>
    </row>
    <row r="182" spans="4:5" ht="14.25" customHeight="1" x14ac:dyDescent="0.25">
      <c r="D182" s="60"/>
      <c r="E182" s="50"/>
    </row>
    <row r="183" spans="4:5" ht="14.25" customHeight="1" x14ac:dyDescent="0.25">
      <c r="D183" s="60"/>
      <c r="E183" s="50"/>
    </row>
    <row r="184" spans="4:5" ht="14.25" customHeight="1" x14ac:dyDescent="0.25">
      <c r="D184" s="60"/>
      <c r="E184" s="50"/>
    </row>
    <row r="185" spans="4:5" ht="14.25" customHeight="1" x14ac:dyDescent="0.25">
      <c r="D185" s="60"/>
      <c r="E185" s="50"/>
    </row>
    <row r="186" spans="4:5" ht="14.25" customHeight="1" x14ac:dyDescent="0.25">
      <c r="D186" s="60"/>
      <c r="E186" s="50"/>
    </row>
    <row r="187" spans="4:5" ht="14.25" customHeight="1" x14ac:dyDescent="0.25">
      <c r="D187" s="60"/>
      <c r="E187" s="50"/>
    </row>
    <row r="188" spans="4:5" ht="14.25" customHeight="1" x14ac:dyDescent="0.25">
      <c r="D188" s="60"/>
      <c r="E188" s="50"/>
    </row>
    <row r="189" spans="4:5" ht="14.25" customHeight="1" x14ac:dyDescent="0.25">
      <c r="D189" s="60"/>
      <c r="E189" s="50"/>
    </row>
    <row r="190" spans="4:5" ht="14.25" customHeight="1" x14ac:dyDescent="0.25">
      <c r="D190" s="60"/>
      <c r="E190" s="50"/>
    </row>
    <row r="191" spans="4:5" ht="14.25" customHeight="1" x14ac:dyDescent="0.25">
      <c r="D191" s="60"/>
      <c r="E191" s="50"/>
    </row>
    <row r="192" spans="4:5" ht="14.25" customHeight="1" x14ac:dyDescent="0.25">
      <c r="D192" s="60"/>
      <c r="E192" s="50"/>
    </row>
    <row r="193" spans="1:24" ht="14.25" customHeight="1" x14ac:dyDescent="0.25">
      <c r="D193" s="60"/>
      <c r="E193" s="50"/>
    </row>
    <row r="194" spans="1:24" ht="14.25" customHeight="1" x14ac:dyDescent="0.25">
      <c r="D194" s="60"/>
      <c r="E194" s="50"/>
    </row>
    <row r="195" spans="1:24" ht="14.25" customHeight="1" x14ac:dyDescent="0.25">
      <c r="D195" s="60"/>
      <c r="E195" s="50"/>
    </row>
    <row r="196" spans="1:24" ht="14.25" customHeight="1" x14ac:dyDescent="0.25">
      <c r="D196" s="60"/>
      <c r="E196" s="50"/>
    </row>
    <row r="197" spans="1:24" ht="14.25" customHeight="1" x14ac:dyDescent="0.25">
      <c r="D197" s="60"/>
      <c r="E197" s="50"/>
    </row>
    <row r="198" spans="1:24" ht="14.25" customHeight="1" x14ac:dyDescent="0.25">
      <c r="D198" s="60"/>
      <c r="E198" s="50"/>
    </row>
    <row r="199" spans="1:24" ht="14.25" customHeight="1" x14ac:dyDescent="0.25">
      <c r="D199" s="60"/>
      <c r="E199" s="50"/>
    </row>
    <row r="200" spans="1:24" ht="14.25" customHeight="1" x14ac:dyDescent="0.25">
      <c r="D200" s="60"/>
      <c r="E200" s="50"/>
    </row>
    <row r="201" spans="1:24" ht="14.25" customHeight="1" x14ac:dyDescent="0.25">
      <c r="D201" s="60"/>
      <c r="E201" s="50"/>
    </row>
    <row r="202" spans="1:24" ht="14.25" customHeight="1" x14ac:dyDescent="0.25">
      <c r="D202" s="60"/>
      <c r="E202" s="50"/>
    </row>
    <row r="203" spans="1:24" ht="14.25" customHeight="1" x14ac:dyDescent="0.25">
      <c r="D203" s="60"/>
      <c r="E203" s="50"/>
    </row>
    <row r="204" spans="1:24" ht="14.25" customHeight="1" x14ac:dyDescent="0.25">
      <c r="D204" s="60"/>
      <c r="E204" s="50"/>
    </row>
    <row r="205" spans="1:24" ht="14.25" customHeight="1" x14ac:dyDescent="0.25">
      <c r="D205" s="60"/>
      <c r="E205" s="50"/>
    </row>
    <row r="206" spans="1:24" ht="14.25" customHeight="1" x14ac:dyDescent="0.25">
      <c r="B206" s="64" t="s">
        <v>8</v>
      </c>
      <c r="C206" s="64" t="s">
        <v>509</v>
      </c>
      <c r="D206" s="90" t="s">
        <v>49</v>
      </c>
      <c r="E206" s="147" t="s">
        <v>61</v>
      </c>
      <c r="F206" s="64" t="s">
        <v>510</v>
      </c>
      <c r="G206" s="64" t="s">
        <v>511</v>
      </c>
      <c r="H206" s="64" t="s">
        <v>512</v>
      </c>
      <c r="I206" s="64" t="s">
        <v>513</v>
      </c>
      <c r="J206" s="64" t="s">
        <v>514</v>
      </c>
      <c r="K206" s="64" t="s">
        <v>515</v>
      </c>
      <c r="L206" s="64" t="s">
        <v>516</v>
      </c>
      <c r="M206" s="64" t="s">
        <v>517</v>
      </c>
      <c r="N206" s="64" t="s">
        <v>518</v>
      </c>
      <c r="O206" s="64" t="s">
        <v>38</v>
      </c>
      <c r="P206" s="64" t="s">
        <v>519</v>
      </c>
      <c r="Q206" s="64" t="s">
        <v>52</v>
      </c>
      <c r="R206" s="64" t="s">
        <v>79</v>
      </c>
      <c r="S206" s="64" t="s">
        <v>520</v>
      </c>
      <c r="T206" s="64" t="s">
        <v>521</v>
      </c>
      <c r="U206" s="64" t="s">
        <v>522</v>
      </c>
      <c r="V206" s="64" t="s">
        <v>523</v>
      </c>
      <c r="W206" s="64"/>
      <c r="X206" s="64" t="s">
        <v>524</v>
      </c>
    </row>
    <row r="207" spans="1:24" ht="14.25" customHeight="1" x14ac:dyDescent="0.25">
      <c r="A207" s="7" t="s">
        <v>13</v>
      </c>
      <c r="B207" s="7" t="e">
        <f t="shared" ref="B207:V207" si="4">+SUMIF(#REF!,B$206,#REF!)</f>
        <v>#REF!</v>
      </c>
      <c r="C207" s="7" t="e">
        <f t="shared" si="4"/>
        <v>#REF!</v>
      </c>
      <c r="D207" s="60" t="e">
        <f t="shared" si="4"/>
        <v>#REF!</v>
      </c>
      <c r="E207" s="50" t="e">
        <f t="shared" si="4"/>
        <v>#REF!</v>
      </c>
      <c r="F207" s="7" t="e">
        <f t="shared" si="4"/>
        <v>#REF!</v>
      </c>
      <c r="G207" s="7" t="e">
        <f t="shared" si="4"/>
        <v>#REF!</v>
      </c>
      <c r="H207" s="7" t="e">
        <f t="shared" si="4"/>
        <v>#REF!</v>
      </c>
      <c r="I207" s="7" t="e">
        <f t="shared" si="4"/>
        <v>#REF!</v>
      </c>
      <c r="J207" s="7" t="e">
        <f t="shared" si="4"/>
        <v>#REF!</v>
      </c>
      <c r="K207" s="7" t="e">
        <f t="shared" si="4"/>
        <v>#REF!</v>
      </c>
      <c r="L207" s="7" t="e">
        <f t="shared" si="4"/>
        <v>#REF!</v>
      </c>
      <c r="M207" s="7" t="e">
        <f t="shared" si="4"/>
        <v>#REF!</v>
      </c>
      <c r="N207" s="7" t="e">
        <f t="shared" si="4"/>
        <v>#REF!</v>
      </c>
      <c r="O207" s="7" t="e">
        <f t="shared" si="4"/>
        <v>#REF!</v>
      </c>
      <c r="P207" s="7" t="e">
        <f t="shared" si="4"/>
        <v>#REF!</v>
      </c>
      <c r="Q207" s="7" t="e">
        <f t="shared" si="4"/>
        <v>#REF!</v>
      </c>
      <c r="R207" s="7" t="e">
        <f t="shared" si="4"/>
        <v>#REF!</v>
      </c>
      <c r="S207" s="7" t="e">
        <f t="shared" si="4"/>
        <v>#REF!</v>
      </c>
      <c r="T207" s="7" t="e">
        <f t="shared" si="4"/>
        <v>#REF!</v>
      </c>
      <c r="U207" s="7" t="e">
        <f t="shared" si="4"/>
        <v>#REF!</v>
      </c>
      <c r="V207" s="7" t="e">
        <f t="shared" si="4"/>
        <v>#REF!</v>
      </c>
      <c r="W207" s="7"/>
      <c r="X207" s="7" t="e">
        <f>+SUMIF(#REF!,X$206,#REF!)</f>
        <v>#REF!</v>
      </c>
    </row>
    <row r="208" spans="1:24" ht="14.25" customHeight="1" x14ac:dyDescent="0.25">
      <c r="A208" s="7" t="s">
        <v>390</v>
      </c>
      <c r="B208" s="7">
        <f t="shared" ref="B208:V208" si="5">+SUMIF($G$2:$G$7,B$206,$L$2:$L$7)</f>
        <v>0</v>
      </c>
      <c r="C208" s="7">
        <f t="shared" si="5"/>
        <v>0</v>
      </c>
      <c r="D208" s="60">
        <f t="shared" si="5"/>
        <v>0</v>
      </c>
      <c r="E208" s="50">
        <f t="shared" si="5"/>
        <v>0</v>
      </c>
      <c r="F208" s="7">
        <f t="shared" si="5"/>
        <v>0</v>
      </c>
      <c r="G208" s="7">
        <f t="shared" si="5"/>
        <v>0</v>
      </c>
      <c r="H208" s="7">
        <f t="shared" si="5"/>
        <v>0</v>
      </c>
      <c r="I208" s="7">
        <f t="shared" si="5"/>
        <v>0</v>
      </c>
      <c r="J208" s="7">
        <f t="shared" si="5"/>
        <v>0</v>
      </c>
      <c r="K208" s="7">
        <f t="shared" si="5"/>
        <v>0</v>
      </c>
      <c r="L208" s="7">
        <f t="shared" si="5"/>
        <v>0</v>
      </c>
      <c r="M208" s="7">
        <f t="shared" si="5"/>
        <v>0</v>
      </c>
      <c r="N208" s="7">
        <f t="shared" si="5"/>
        <v>0</v>
      </c>
      <c r="O208" s="7">
        <f t="shared" si="5"/>
        <v>0</v>
      </c>
      <c r="P208" s="7">
        <f t="shared" si="5"/>
        <v>0</v>
      </c>
      <c r="Q208" s="7">
        <f t="shared" si="5"/>
        <v>26</v>
      </c>
      <c r="R208" s="7">
        <f t="shared" si="5"/>
        <v>0</v>
      </c>
      <c r="S208" s="7">
        <f t="shared" si="5"/>
        <v>0</v>
      </c>
      <c r="T208" s="7">
        <f t="shared" si="5"/>
        <v>0</v>
      </c>
      <c r="U208" s="7">
        <f t="shared" si="5"/>
        <v>0</v>
      </c>
      <c r="V208" s="7">
        <f t="shared" si="5"/>
        <v>0</v>
      </c>
      <c r="W208" s="7"/>
      <c r="X208" s="7">
        <f>+SUMIF($G$2:$G$7,X$206,$L$2:$L$7)</f>
        <v>0</v>
      </c>
    </row>
    <row r="209" spans="1:24" ht="14.25" customHeight="1" x14ac:dyDescent="0.25">
      <c r="A209" s="7" t="s">
        <v>47</v>
      </c>
      <c r="B209" s="7" t="e">
        <f t="shared" ref="B209:V209" si="6">+SUMIF(#REF!,B$206,#REF!)</f>
        <v>#REF!</v>
      </c>
      <c r="C209" s="7" t="e">
        <f t="shared" si="6"/>
        <v>#REF!</v>
      </c>
      <c r="D209" s="60" t="e">
        <f t="shared" si="6"/>
        <v>#REF!</v>
      </c>
      <c r="E209" s="50" t="e">
        <f t="shared" si="6"/>
        <v>#REF!</v>
      </c>
      <c r="F209" s="7" t="e">
        <f t="shared" si="6"/>
        <v>#REF!</v>
      </c>
      <c r="G209" s="7" t="e">
        <f t="shared" si="6"/>
        <v>#REF!</v>
      </c>
      <c r="H209" s="7" t="e">
        <f t="shared" si="6"/>
        <v>#REF!</v>
      </c>
      <c r="I209" s="7" t="e">
        <f t="shared" si="6"/>
        <v>#REF!</v>
      </c>
      <c r="J209" s="7" t="e">
        <f t="shared" si="6"/>
        <v>#REF!</v>
      </c>
      <c r="K209" s="7" t="e">
        <f t="shared" si="6"/>
        <v>#REF!</v>
      </c>
      <c r="L209" s="7" t="e">
        <f t="shared" si="6"/>
        <v>#REF!</v>
      </c>
      <c r="M209" s="7" t="e">
        <f t="shared" si="6"/>
        <v>#REF!</v>
      </c>
      <c r="N209" s="7" t="e">
        <f t="shared" si="6"/>
        <v>#REF!</v>
      </c>
      <c r="O209" s="7" t="e">
        <f t="shared" si="6"/>
        <v>#REF!</v>
      </c>
      <c r="P209" s="7" t="e">
        <f t="shared" si="6"/>
        <v>#REF!</v>
      </c>
      <c r="Q209" s="7" t="e">
        <f t="shared" si="6"/>
        <v>#REF!</v>
      </c>
      <c r="R209" s="7" t="e">
        <f t="shared" si="6"/>
        <v>#REF!</v>
      </c>
      <c r="S209" s="7" t="e">
        <f t="shared" si="6"/>
        <v>#REF!</v>
      </c>
      <c r="T209" s="7" t="e">
        <f t="shared" si="6"/>
        <v>#REF!</v>
      </c>
      <c r="U209" s="7" t="e">
        <f t="shared" si="6"/>
        <v>#REF!</v>
      </c>
      <c r="V209" s="7" t="e">
        <f t="shared" si="6"/>
        <v>#REF!</v>
      </c>
      <c r="W209" s="7"/>
      <c r="X209" s="7" t="e">
        <f>+SUMIF(#REF!,X$206,#REF!)</f>
        <v>#REF!</v>
      </c>
    </row>
    <row r="210" spans="1:24" ht="14.25" customHeight="1" x14ac:dyDescent="0.25">
      <c r="A210" s="7" t="s">
        <v>483</v>
      </c>
      <c r="B210" s="7">
        <f t="shared" ref="B210:V210" si="7">+SUMIF($G$8:$G$49,B$206,$L$8:$L$49)</f>
        <v>0</v>
      </c>
      <c r="C210" s="7">
        <f t="shared" si="7"/>
        <v>0</v>
      </c>
      <c r="D210" s="60">
        <f t="shared" si="7"/>
        <v>0</v>
      </c>
      <c r="E210" s="50">
        <f t="shared" si="7"/>
        <v>0</v>
      </c>
      <c r="F210" s="7">
        <f t="shared" si="7"/>
        <v>0</v>
      </c>
      <c r="G210" s="7">
        <f t="shared" si="7"/>
        <v>0</v>
      </c>
      <c r="H210" s="7">
        <f t="shared" si="7"/>
        <v>0</v>
      </c>
      <c r="I210" s="7">
        <f t="shared" si="7"/>
        <v>0</v>
      </c>
      <c r="J210" s="7">
        <f t="shared" si="7"/>
        <v>0</v>
      </c>
      <c r="K210" s="7">
        <f t="shared" si="7"/>
        <v>0</v>
      </c>
      <c r="L210" s="7">
        <f t="shared" si="7"/>
        <v>0</v>
      </c>
      <c r="M210" s="7">
        <f t="shared" si="7"/>
        <v>0</v>
      </c>
      <c r="N210" s="7">
        <f t="shared" si="7"/>
        <v>0</v>
      </c>
      <c r="O210" s="7">
        <f t="shared" si="7"/>
        <v>0</v>
      </c>
      <c r="P210" s="7">
        <f t="shared" si="7"/>
        <v>0</v>
      </c>
      <c r="Q210" s="7">
        <f t="shared" si="7"/>
        <v>27</v>
      </c>
      <c r="R210" s="7">
        <f t="shared" si="7"/>
        <v>0</v>
      </c>
      <c r="S210" s="7">
        <f t="shared" si="7"/>
        <v>0</v>
      </c>
      <c r="T210" s="7">
        <f t="shared" si="7"/>
        <v>0</v>
      </c>
      <c r="U210" s="7">
        <f t="shared" si="7"/>
        <v>0</v>
      </c>
      <c r="V210" s="7">
        <f t="shared" si="7"/>
        <v>0</v>
      </c>
      <c r="W210" s="7"/>
      <c r="X210" s="7">
        <f>+SUMIF($G$8:$G$49,X$206,$L$8:$L$49)</f>
        <v>0</v>
      </c>
    </row>
    <row r="211" spans="1:24" ht="14.25" customHeight="1" x14ac:dyDescent="0.25">
      <c r="A211" s="7" t="s">
        <v>496</v>
      </c>
      <c r="B211" s="7" t="e">
        <f t="shared" ref="B211:V211" si="8">SUM(B207:B210)</f>
        <v>#REF!</v>
      </c>
      <c r="C211" s="7" t="e">
        <f t="shared" si="8"/>
        <v>#REF!</v>
      </c>
      <c r="D211" s="60" t="e">
        <f t="shared" si="8"/>
        <v>#REF!</v>
      </c>
      <c r="E211" s="50" t="e">
        <f t="shared" si="8"/>
        <v>#REF!</v>
      </c>
      <c r="F211" s="7" t="e">
        <f t="shared" si="8"/>
        <v>#REF!</v>
      </c>
      <c r="G211" s="7" t="e">
        <f t="shared" si="8"/>
        <v>#REF!</v>
      </c>
      <c r="H211" s="7" t="e">
        <f t="shared" si="8"/>
        <v>#REF!</v>
      </c>
      <c r="I211" s="7" t="e">
        <f t="shared" si="8"/>
        <v>#REF!</v>
      </c>
      <c r="J211" s="7" t="e">
        <f t="shared" si="8"/>
        <v>#REF!</v>
      </c>
      <c r="K211" s="7" t="e">
        <f t="shared" si="8"/>
        <v>#REF!</v>
      </c>
      <c r="L211" s="7" t="e">
        <f t="shared" si="8"/>
        <v>#REF!</v>
      </c>
      <c r="M211" s="7" t="e">
        <f t="shared" si="8"/>
        <v>#REF!</v>
      </c>
      <c r="N211" s="7" t="e">
        <f t="shared" si="8"/>
        <v>#REF!</v>
      </c>
      <c r="O211" s="7" t="e">
        <f t="shared" si="8"/>
        <v>#REF!</v>
      </c>
      <c r="P211" s="7" t="e">
        <f t="shared" si="8"/>
        <v>#REF!</v>
      </c>
      <c r="Q211" s="7" t="e">
        <f t="shared" si="8"/>
        <v>#REF!</v>
      </c>
      <c r="R211" s="7" t="e">
        <f t="shared" si="8"/>
        <v>#REF!</v>
      </c>
      <c r="S211" s="7" t="e">
        <f t="shared" si="8"/>
        <v>#REF!</v>
      </c>
      <c r="T211" s="7" t="e">
        <f t="shared" si="8"/>
        <v>#REF!</v>
      </c>
      <c r="U211" s="7" t="e">
        <f t="shared" si="8"/>
        <v>#REF!</v>
      </c>
      <c r="V211" s="7" t="e">
        <f t="shared" si="8"/>
        <v>#REF!</v>
      </c>
      <c r="W211" s="7"/>
      <c r="X211" s="7" t="e">
        <f>SUM(X207:X210)</f>
        <v>#REF!</v>
      </c>
    </row>
    <row r="212" spans="1:24" ht="14.25" customHeight="1" x14ac:dyDescent="0.25">
      <c r="D212" s="60"/>
      <c r="E212" s="50"/>
    </row>
    <row r="213" spans="1:24" ht="14.25" customHeight="1" x14ac:dyDescent="0.25">
      <c r="D213" s="60"/>
      <c r="E213" s="50"/>
    </row>
    <row r="214" spans="1:24" ht="14.25" customHeight="1" x14ac:dyDescent="0.25">
      <c r="D214" s="60"/>
      <c r="E214" s="50"/>
    </row>
    <row r="215" spans="1:24" ht="14.25" customHeight="1" x14ac:dyDescent="0.25">
      <c r="D215" s="60"/>
      <c r="E215" s="50"/>
    </row>
    <row r="216" spans="1:24" ht="14.25" customHeight="1" x14ac:dyDescent="0.25">
      <c r="D216" s="60"/>
      <c r="E216" s="50"/>
    </row>
    <row r="217" spans="1:24" ht="14.25" customHeight="1" x14ac:dyDescent="0.25">
      <c r="D217" s="60"/>
      <c r="E217" s="50"/>
    </row>
    <row r="218" spans="1:24" ht="14.25" customHeight="1" x14ac:dyDescent="0.25">
      <c r="D218" s="60"/>
      <c r="E218" s="50"/>
    </row>
    <row r="219" spans="1:24" ht="14.25" customHeight="1" x14ac:dyDescent="0.25">
      <c r="D219" s="60"/>
      <c r="E219" s="50"/>
    </row>
    <row r="220" spans="1:24" ht="14.25" customHeight="1" x14ac:dyDescent="0.25">
      <c r="D220" s="60"/>
      <c r="E220" s="50"/>
    </row>
    <row r="221" spans="1:24" ht="14.25" customHeight="1" x14ac:dyDescent="0.25">
      <c r="D221" s="60"/>
      <c r="E221" s="50"/>
    </row>
    <row r="222" spans="1:24" ht="14.25" customHeight="1" x14ac:dyDescent="0.25">
      <c r="D222" s="60"/>
      <c r="E222" s="50"/>
    </row>
    <row r="223" spans="1:24" ht="14.25" customHeight="1" x14ac:dyDescent="0.25">
      <c r="D223" s="60"/>
      <c r="E223" s="50"/>
    </row>
    <row r="224" spans="1:24" ht="14.25" customHeight="1" x14ac:dyDescent="0.25">
      <c r="D224" s="60"/>
      <c r="E224" s="50"/>
    </row>
    <row r="225" spans="4:5" ht="14.25" customHeight="1" x14ac:dyDescent="0.25">
      <c r="D225" s="60"/>
      <c r="E225" s="50"/>
    </row>
    <row r="226" spans="4:5" ht="14.25" customHeight="1" x14ac:dyDescent="0.25">
      <c r="D226" s="60"/>
      <c r="E226" s="50"/>
    </row>
    <row r="227" spans="4:5" ht="14.25" customHeight="1" x14ac:dyDescent="0.25">
      <c r="D227" s="60"/>
      <c r="E227" s="50"/>
    </row>
    <row r="228" spans="4:5" ht="14.25" customHeight="1" x14ac:dyDescent="0.25">
      <c r="D228" s="60"/>
      <c r="E228" s="50"/>
    </row>
    <row r="229" spans="4:5" ht="14.25" customHeight="1" x14ac:dyDescent="0.25">
      <c r="D229" s="60"/>
      <c r="E229" s="50"/>
    </row>
    <row r="230" spans="4:5" ht="14.25" customHeight="1" x14ac:dyDescent="0.25">
      <c r="D230" s="60"/>
      <c r="E230" s="50"/>
    </row>
    <row r="231" spans="4:5" ht="14.25" customHeight="1" x14ac:dyDescent="0.25">
      <c r="D231" s="60"/>
      <c r="E231" s="50"/>
    </row>
    <row r="232" spans="4:5" ht="14.25" customHeight="1" x14ac:dyDescent="0.25">
      <c r="D232" s="60"/>
      <c r="E232" s="50"/>
    </row>
    <row r="233" spans="4:5" ht="14.25" customHeight="1" x14ac:dyDescent="0.25">
      <c r="D233" s="60"/>
      <c r="E233" s="50"/>
    </row>
    <row r="234" spans="4:5" ht="14.25" customHeight="1" x14ac:dyDescent="0.25">
      <c r="D234" s="60"/>
      <c r="E234" s="50"/>
    </row>
    <row r="235" spans="4:5" ht="14.25" customHeight="1" x14ac:dyDescent="0.25">
      <c r="D235" s="60"/>
      <c r="E235" s="50"/>
    </row>
    <row r="236" spans="4:5" ht="14.25" customHeight="1" x14ac:dyDescent="0.25">
      <c r="D236" s="60"/>
      <c r="E236" s="50"/>
    </row>
    <row r="237" spans="4:5" ht="14.25" customHeight="1" x14ac:dyDescent="0.25">
      <c r="D237" s="60"/>
      <c r="E237" s="50"/>
    </row>
    <row r="238" spans="4:5" ht="14.25" customHeight="1" x14ac:dyDescent="0.25">
      <c r="D238" s="60"/>
      <c r="E238" s="50"/>
    </row>
    <row r="239" spans="4:5" ht="14.25" customHeight="1" x14ac:dyDescent="0.25">
      <c r="D239" s="60"/>
      <c r="E239" s="50"/>
    </row>
    <row r="240" spans="4:5" ht="14.25" customHeight="1" x14ac:dyDescent="0.25">
      <c r="D240" s="60"/>
      <c r="E240" s="50"/>
    </row>
    <row r="241" spans="4:5" ht="14.25" customHeight="1" x14ac:dyDescent="0.25">
      <c r="D241" s="60"/>
      <c r="E241" s="50"/>
    </row>
    <row r="242" spans="4:5" ht="14.25" customHeight="1" x14ac:dyDescent="0.25">
      <c r="D242" s="60"/>
      <c r="E242" s="50"/>
    </row>
    <row r="243" spans="4:5" ht="14.25" customHeight="1" x14ac:dyDescent="0.25">
      <c r="D243" s="60"/>
      <c r="E243" s="50"/>
    </row>
    <row r="244" spans="4:5" ht="14.25" customHeight="1" x14ac:dyDescent="0.25">
      <c r="D244" s="60"/>
      <c r="E244" s="50"/>
    </row>
    <row r="245" spans="4:5" ht="14.25" customHeight="1" x14ac:dyDescent="0.25">
      <c r="D245" s="60"/>
      <c r="E245" s="50"/>
    </row>
    <row r="246" spans="4:5" ht="14.25" customHeight="1" x14ac:dyDescent="0.25">
      <c r="D246" s="60"/>
      <c r="E246" s="50"/>
    </row>
    <row r="247" spans="4:5" ht="14.25" customHeight="1" x14ac:dyDescent="0.25">
      <c r="D247" s="60"/>
      <c r="E247" s="50"/>
    </row>
    <row r="248" spans="4:5" ht="14.25" customHeight="1" x14ac:dyDescent="0.25">
      <c r="D248" s="60"/>
      <c r="E248" s="50"/>
    </row>
    <row r="249" spans="4:5" ht="14.25" customHeight="1" x14ac:dyDescent="0.25">
      <c r="D249" s="60"/>
      <c r="E249" s="50"/>
    </row>
    <row r="250" spans="4:5" ht="14.25" customHeight="1" x14ac:dyDescent="0.25">
      <c r="D250" s="60"/>
      <c r="E250" s="50"/>
    </row>
    <row r="251" spans="4:5" ht="14.25" customHeight="1" x14ac:dyDescent="0.25">
      <c r="D251" s="60"/>
      <c r="E251" s="50"/>
    </row>
    <row r="252" spans="4:5" ht="14.25" customHeight="1" x14ac:dyDescent="0.25">
      <c r="D252" s="60"/>
      <c r="E252" s="50"/>
    </row>
    <row r="253" spans="4:5" ht="14.25" customHeight="1" x14ac:dyDescent="0.25">
      <c r="D253" s="60"/>
      <c r="E253" s="50"/>
    </row>
    <row r="254" spans="4:5" ht="14.25" customHeight="1" x14ac:dyDescent="0.25">
      <c r="D254" s="60"/>
      <c r="E254" s="50"/>
    </row>
    <row r="255" spans="4:5" ht="14.25" customHeight="1" x14ac:dyDescent="0.25">
      <c r="D255" s="60"/>
      <c r="E255" s="50"/>
    </row>
    <row r="256" spans="4:5" ht="14.25" customHeight="1" x14ac:dyDescent="0.25">
      <c r="D256" s="60"/>
      <c r="E256" s="50"/>
    </row>
    <row r="257" spans="4:5" ht="14.25" customHeight="1" x14ac:dyDescent="0.25">
      <c r="D257" s="60"/>
      <c r="E257" s="50"/>
    </row>
    <row r="258" spans="4:5" ht="14.25" customHeight="1" x14ac:dyDescent="0.25">
      <c r="D258" s="60"/>
      <c r="E258" s="50"/>
    </row>
    <row r="259" spans="4:5" ht="14.25" customHeight="1" x14ac:dyDescent="0.25">
      <c r="D259" s="60"/>
      <c r="E259" s="50"/>
    </row>
    <row r="260" spans="4:5" ht="14.25" customHeight="1" x14ac:dyDescent="0.25">
      <c r="D260" s="60"/>
      <c r="E260" s="50"/>
    </row>
    <row r="261" spans="4:5" ht="14.25" customHeight="1" x14ac:dyDescent="0.25">
      <c r="D261" s="60"/>
      <c r="E261" s="50"/>
    </row>
    <row r="262" spans="4:5" ht="14.25" customHeight="1" x14ac:dyDescent="0.25">
      <c r="D262" s="60"/>
      <c r="E262" s="50"/>
    </row>
    <row r="263" spans="4:5" ht="14.25" customHeight="1" x14ac:dyDescent="0.25">
      <c r="D263" s="60"/>
      <c r="E263" s="50"/>
    </row>
    <row r="264" spans="4:5" ht="14.25" customHeight="1" x14ac:dyDescent="0.25">
      <c r="D264" s="60"/>
      <c r="E264" s="50"/>
    </row>
    <row r="265" spans="4:5" ht="14.25" customHeight="1" x14ac:dyDescent="0.25">
      <c r="D265" s="60"/>
      <c r="E265" s="50"/>
    </row>
    <row r="266" spans="4:5" ht="14.25" customHeight="1" x14ac:dyDescent="0.25">
      <c r="D266" s="60"/>
      <c r="E266" s="50"/>
    </row>
    <row r="267" spans="4:5" ht="14.25" customHeight="1" x14ac:dyDescent="0.25">
      <c r="D267" s="60"/>
      <c r="E267" s="50"/>
    </row>
    <row r="268" spans="4:5" ht="14.25" customHeight="1" x14ac:dyDescent="0.25">
      <c r="D268" s="60"/>
      <c r="E268" s="50"/>
    </row>
    <row r="269" spans="4:5" ht="14.25" customHeight="1" x14ac:dyDescent="0.25">
      <c r="D269" s="60"/>
      <c r="E269" s="50"/>
    </row>
    <row r="270" spans="4:5" ht="14.25" customHeight="1" x14ac:dyDescent="0.25">
      <c r="D270" s="60"/>
      <c r="E270" s="50"/>
    </row>
    <row r="271" spans="4:5" ht="14.25" customHeight="1" x14ac:dyDescent="0.25">
      <c r="D271" s="60"/>
      <c r="E271" s="50"/>
    </row>
    <row r="272" spans="4:5" ht="14.25" customHeight="1" x14ac:dyDescent="0.25">
      <c r="D272" s="60"/>
      <c r="E272" s="50"/>
    </row>
    <row r="273" spans="4:5" ht="14.25" customHeight="1" x14ac:dyDescent="0.25">
      <c r="D273" s="60"/>
      <c r="E273" s="50"/>
    </row>
    <row r="274" spans="4:5" ht="14.25" customHeight="1" x14ac:dyDescent="0.25">
      <c r="D274" s="60"/>
      <c r="E274" s="50"/>
    </row>
    <row r="275" spans="4:5" ht="14.25" customHeight="1" x14ac:dyDescent="0.25">
      <c r="D275" s="60"/>
      <c r="E275" s="50"/>
    </row>
    <row r="276" spans="4:5" ht="14.25" customHeight="1" x14ac:dyDescent="0.25">
      <c r="D276" s="60"/>
      <c r="E276" s="50"/>
    </row>
    <row r="277" spans="4:5" ht="14.25" customHeight="1" x14ac:dyDescent="0.25">
      <c r="D277" s="60"/>
      <c r="E277" s="50"/>
    </row>
    <row r="278" spans="4:5" ht="14.25" customHeight="1" x14ac:dyDescent="0.25">
      <c r="D278" s="60"/>
      <c r="E278" s="50"/>
    </row>
    <row r="279" spans="4:5" ht="14.25" customHeight="1" x14ac:dyDescent="0.25">
      <c r="D279" s="60"/>
      <c r="E279" s="50"/>
    </row>
    <row r="280" spans="4:5" ht="14.25" customHeight="1" x14ac:dyDescent="0.25">
      <c r="D280" s="60"/>
      <c r="E280" s="50"/>
    </row>
    <row r="281" spans="4:5" ht="14.25" customHeight="1" x14ac:dyDescent="0.25">
      <c r="D281" s="60"/>
      <c r="E281" s="50"/>
    </row>
    <row r="282" spans="4:5" ht="14.25" customHeight="1" x14ac:dyDescent="0.25">
      <c r="D282" s="60"/>
      <c r="E282" s="50"/>
    </row>
    <row r="283" spans="4:5" ht="14.25" customHeight="1" x14ac:dyDescent="0.25">
      <c r="D283" s="60"/>
      <c r="E283" s="50"/>
    </row>
    <row r="284" spans="4:5" ht="14.25" customHeight="1" x14ac:dyDescent="0.25">
      <c r="D284" s="60"/>
      <c r="E284" s="50"/>
    </row>
    <row r="285" spans="4:5" ht="14.25" customHeight="1" x14ac:dyDescent="0.25">
      <c r="D285" s="60"/>
      <c r="E285" s="50"/>
    </row>
    <row r="286" spans="4:5" ht="14.25" customHeight="1" x14ac:dyDescent="0.25">
      <c r="D286" s="60"/>
      <c r="E286" s="50"/>
    </row>
    <row r="287" spans="4:5" ht="14.25" customHeight="1" x14ac:dyDescent="0.25">
      <c r="D287" s="60"/>
      <c r="E287" s="50"/>
    </row>
    <row r="288" spans="4:5" ht="14.25" customHeight="1" x14ac:dyDescent="0.25">
      <c r="D288" s="60"/>
      <c r="E288" s="50"/>
    </row>
    <row r="289" spans="4:5" ht="14.25" customHeight="1" x14ac:dyDescent="0.25">
      <c r="D289" s="60"/>
      <c r="E289" s="50"/>
    </row>
    <row r="290" spans="4:5" ht="14.25" customHeight="1" x14ac:dyDescent="0.25">
      <c r="D290" s="60"/>
      <c r="E290" s="50"/>
    </row>
    <row r="291" spans="4:5" ht="14.25" customHeight="1" x14ac:dyDescent="0.25">
      <c r="D291" s="60"/>
      <c r="E291" s="50"/>
    </row>
    <row r="292" spans="4:5" ht="14.25" customHeight="1" x14ac:dyDescent="0.25">
      <c r="D292" s="60"/>
      <c r="E292" s="50"/>
    </row>
    <row r="293" spans="4:5" ht="14.25" customHeight="1" x14ac:dyDescent="0.25">
      <c r="D293" s="60"/>
      <c r="E293" s="50"/>
    </row>
    <row r="294" spans="4:5" ht="14.25" customHeight="1" x14ac:dyDescent="0.25">
      <c r="D294" s="60"/>
      <c r="E294" s="50"/>
    </row>
    <row r="295" spans="4:5" ht="14.25" customHeight="1" x14ac:dyDescent="0.25">
      <c r="D295" s="60"/>
      <c r="E295" s="50"/>
    </row>
    <row r="296" spans="4:5" ht="14.25" customHeight="1" x14ac:dyDescent="0.25">
      <c r="D296" s="60"/>
      <c r="E296" s="50"/>
    </row>
    <row r="297" spans="4:5" ht="14.25" customHeight="1" x14ac:dyDescent="0.25">
      <c r="D297" s="60"/>
      <c r="E297" s="50"/>
    </row>
    <row r="298" spans="4:5" ht="14.25" customHeight="1" x14ac:dyDescent="0.25">
      <c r="D298" s="60"/>
      <c r="E298" s="50"/>
    </row>
    <row r="299" spans="4:5" ht="14.25" customHeight="1" x14ac:dyDescent="0.25">
      <c r="D299" s="60"/>
      <c r="E299" s="50"/>
    </row>
    <row r="300" spans="4:5" ht="14.25" customHeight="1" x14ac:dyDescent="0.25">
      <c r="D300" s="60"/>
      <c r="E300" s="50"/>
    </row>
    <row r="301" spans="4:5" ht="14.25" customHeight="1" x14ac:dyDescent="0.25">
      <c r="D301" s="60"/>
      <c r="E301" s="50"/>
    </row>
    <row r="302" spans="4:5" ht="14.25" customHeight="1" x14ac:dyDescent="0.25">
      <c r="D302" s="60"/>
      <c r="E302" s="50"/>
    </row>
    <row r="303" spans="4:5" ht="14.25" customHeight="1" x14ac:dyDescent="0.25">
      <c r="D303" s="60"/>
      <c r="E303" s="50"/>
    </row>
    <row r="304" spans="4:5" ht="14.25" customHeight="1" x14ac:dyDescent="0.25">
      <c r="D304" s="60"/>
      <c r="E304" s="50"/>
    </row>
    <row r="305" spans="4:5" ht="14.25" customHeight="1" x14ac:dyDescent="0.25">
      <c r="D305" s="60"/>
      <c r="E305" s="50"/>
    </row>
    <row r="306" spans="4:5" ht="14.25" customHeight="1" x14ac:dyDescent="0.25">
      <c r="D306" s="60"/>
      <c r="E306" s="50"/>
    </row>
    <row r="307" spans="4:5" ht="14.25" customHeight="1" x14ac:dyDescent="0.25">
      <c r="D307" s="60"/>
      <c r="E307" s="50"/>
    </row>
    <row r="308" spans="4:5" ht="14.25" customHeight="1" x14ac:dyDescent="0.25">
      <c r="D308" s="60"/>
      <c r="E308" s="50"/>
    </row>
    <row r="309" spans="4:5" ht="14.25" customHeight="1" x14ac:dyDescent="0.25">
      <c r="D309" s="60"/>
      <c r="E309" s="50"/>
    </row>
    <row r="310" spans="4:5" ht="14.25" customHeight="1" x14ac:dyDescent="0.25">
      <c r="D310" s="60"/>
      <c r="E310" s="50"/>
    </row>
    <row r="311" spans="4:5" ht="14.25" customHeight="1" x14ac:dyDescent="0.25">
      <c r="D311" s="60"/>
      <c r="E311" s="50"/>
    </row>
    <row r="312" spans="4:5" ht="14.25" customHeight="1" x14ac:dyDescent="0.25">
      <c r="D312" s="60"/>
      <c r="E312" s="50"/>
    </row>
    <row r="313" spans="4:5" ht="14.25" customHeight="1" x14ac:dyDescent="0.25">
      <c r="D313" s="60"/>
      <c r="E313" s="50"/>
    </row>
    <row r="314" spans="4:5" ht="14.25" customHeight="1" x14ac:dyDescent="0.25">
      <c r="D314" s="60"/>
      <c r="E314" s="50"/>
    </row>
    <row r="315" spans="4:5" ht="14.25" customHeight="1" x14ac:dyDescent="0.25">
      <c r="D315" s="60"/>
      <c r="E315" s="50"/>
    </row>
    <row r="316" spans="4:5" ht="14.25" customHeight="1" x14ac:dyDescent="0.25">
      <c r="D316" s="60"/>
      <c r="E316" s="50"/>
    </row>
    <row r="317" spans="4:5" ht="14.25" customHeight="1" x14ac:dyDescent="0.25">
      <c r="D317" s="60"/>
      <c r="E317" s="50"/>
    </row>
    <row r="318" spans="4:5" ht="14.25" customHeight="1" x14ac:dyDescent="0.25">
      <c r="D318" s="60"/>
      <c r="E318" s="50"/>
    </row>
    <row r="319" spans="4:5" ht="14.25" customHeight="1" x14ac:dyDescent="0.25">
      <c r="D319" s="60"/>
      <c r="E319" s="50"/>
    </row>
    <row r="320" spans="4:5" ht="14.25" customHeight="1" x14ac:dyDescent="0.25">
      <c r="D320" s="60"/>
      <c r="E320" s="50"/>
    </row>
    <row r="321" spans="4:5" ht="14.25" customHeight="1" x14ac:dyDescent="0.25">
      <c r="D321" s="60"/>
      <c r="E321" s="50"/>
    </row>
    <row r="322" spans="4:5" ht="14.25" customHeight="1" x14ac:dyDescent="0.25">
      <c r="D322" s="60"/>
      <c r="E322" s="50"/>
    </row>
    <row r="323" spans="4:5" ht="14.25" customHeight="1" x14ac:dyDescent="0.25">
      <c r="D323" s="60"/>
      <c r="E323" s="50"/>
    </row>
    <row r="324" spans="4:5" ht="14.25" customHeight="1" x14ac:dyDescent="0.25">
      <c r="D324" s="60"/>
      <c r="E324" s="50"/>
    </row>
    <row r="325" spans="4:5" ht="14.25" customHeight="1" x14ac:dyDescent="0.25">
      <c r="D325" s="60"/>
      <c r="E325" s="50"/>
    </row>
    <row r="326" spans="4:5" ht="14.25" customHeight="1" x14ac:dyDescent="0.25">
      <c r="D326" s="60"/>
      <c r="E326" s="50"/>
    </row>
    <row r="327" spans="4:5" ht="14.25" customHeight="1" x14ac:dyDescent="0.25">
      <c r="D327" s="60"/>
      <c r="E327" s="50"/>
    </row>
    <row r="328" spans="4:5" ht="14.25" customHeight="1" x14ac:dyDescent="0.25">
      <c r="D328" s="60"/>
      <c r="E328" s="50"/>
    </row>
    <row r="329" spans="4:5" ht="14.25" customHeight="1" x14ac:dyDescent="0.25">
      <c r="D329" s="60"/>
      <c r="E329" s="50"/>
    </row>
    <row r="330" spans="4:5" ht="14.25" customHeight="1" x14ac:dyDescent="0.25">
      <c r="D330" s="60"/>
      <c r="E330" s="50"/>
    </row>
    <row r="331" spans="4:5" ht="14.25" customHeight="1" x14ac:dyDescent="0.25">
      <c r="D331" s="60"/>
      <c r="E331" s="50"/>
    </row>
    <row r="332" spans="4:5" ht="14.25" customHeight="1" x14ac:dyDescent="0.25">
      <c r="D332" s="60"/>
      <c r="E332" s="50"/>
    </row>
    <row r="333" spans="4:5" ht="14.25" customHeight="1" x14ac:dyDescent="0.25">
      <c r="D333" s="60"/>
      <c r="E333" s="50"/>
    </row>
    <row r="334" spans="4:5" ht="14.25" customHeight="1" x14ac:dyDescent="0.25">
      <c r="D334" s="60"/>
      <c r="E334" s="50"/>
    </row>
    <row r="335" spans="4:5" ht="14.25" customHeight="1" x14ac:dyDescent="0.25">
      <c r="D335" s="60"/>
      <c r="E335" s="50"/>
    </row>
    <row r="336" spans="4:5" ht="14.25" customHeight="1" x14ac:dyDescent="0.25">
      <c r="D336" s="60"/>
      <c r="E336" s="50"/>
    </row>
    <row r="337" spans="4:5" ht="14.25" customHeight="1" x14ac:dyDescent="0.25">
      <c r="D337" s="60"/>
      <c r="E337" s="50"/>
    </row>
    <row r="338" spans="4:5" ht="14.25" customHeight="1" x14ac:dyDescent="0.25">
      <c r="D338" s="60"/>
      <c r="E338" s="50"/>
    </row>
    <row r="339" spans="4:5" ht="14.25" customHeight="1" x14ac:dyDescent="0.25">
      <c r="D339" s="60"/>
      <c r="E339" s="50"/>
    </row>
    <row r="340" spans="4:5" ht="14.25" customHeight="1" x14ac:dyDescent="0.25">
      <c r="D340" s="60"/>
      <c r="E340" s="50"/>
    </row>
    <row r="341" spans="4:5" ht="14.25" customHeight="1" x14ac:dyDescent="0.25">
      <c r="D341" s="60"/>
      <c r="E341" s="50"/>
    </row>
    <row r="342" spans="4:5" ht="14.25" customHeight="1" x14ac:dyDescent="0.25">
      <c r="D342" s="60"/>
      <c r="E342" s="50"/>
    </row>
    <row r="343" spans="4:5" ht="14.25" customHeight="1" x14ac:dyDescent="0.25">
      <c r="D343" s="60"/>
      <c r="E343" s="50"/>
    </row>
    <row r="344" spans="4:5" ht="14.25" customHeight="1" x14ac:dyDescent="0.25">
      <c r="D344" s="60"/>
      <c r="E344" s="50"/>
    </row>
    <row r="345" spans="4:5" ht="14.25" customHeight="1" x14ac:dyDescent="0.25">
      <c r="D345" s="60"/>
      <c r="E345" s="50"/>
    </row>
    <row r="346" spans="4:5" ht="14.25" customHeight="1" x14ac:dyDescent="0.25">
      <c r="D346" s="60"/>
      <c r="E346" s="50"/>
    </row>
    <row r="347" spans="4:5" ht="14.25" customHeight="1" x14ac:dyDescent="0.25">
      <c r="D347" s="60"/>
      <c r="E347" s="50"/>
    </row>
    <row r="348" spans="4:5" ht="14.25" customHeight="1" x14ac:dyDescent="0.25">
      <c r="D348" s="60"/>
      <c r="E348" s="50"/>
    </row>
    <row r="349" spans="4:5" ht="14.25" customHeight="1" x14ac:dyDescent="0.25">
      <c r="D349" s="60"/>
      <c r="E349" s="50"/>
    </row>
    <row r="350" spans="4:5" ht="14.25" customHeight="1" x14ac:dyDescent="0.25">
      <c r="D350" s="60"/>
      <c r="E350" s="50"/>
    </row>
    <row r="351" spans="4:5" ht="14.25" customHeight="1" x14ac:dyDescent="0.25">
      <c r="D351" s="60"/>
      <c r="E351" s="50"/>
    </row>
    <row r="352" spans="4:5" ht="14.25" customHeight="1" x14ac:dyDescent="0.25">
      <c r="D352" s="60"/>
      <c r="E352" s="50"/>
    </row>
    <row r="353" spans="4:5" ht="14.25" customHeight="1" x14ac:dyDescent="0.25">
      <c r="D353" s="60"/>
      <c r="E353" s="50"/>
    </row>
    <row r="354" spans="4:5" ht="14.25" customHeight="1" x14ac:dyDescent="0.25">
      <c r="D354" s="60"/>
      <c r="E354" s="50"/>
    </row>
    <row r="355" spans="4:5" ht="14.25" customHeight="1" x14ac:dyDescent="0.25">
      <c r="D355" s="60"/>
      <c r="E355" s="50"/>
    </row>
    <row r="356" spans="4:5" ht="14.25" customHeight="1" x14ac:dyDescent="0.25">
      <c r="D356" s="60"/>
      <c r="E356" s="50"/>
    </row>
    <row r="357" spans="4:5" ht="14.25" customHeight="1" x14ac:dyDescent="0.25">
      <c r="D357" s="60"/>
      <c r="E357" s="50"/>
    </row>
    <row r="358" spans="4:5" ht="14.25" customHeight="1" x14ac:dyDescent="0.25">
      <c r="D358" s="60"/>
      <c r="E358" s="50"/>
    </row>
    <row r="359" spans="4:5" ht="14.25" customHeight="1" x14ac:dyDescent="0.25">
      <c r="D359" s="60"/>
      <c r="E359" s="50"/>
    </row>
    <row r="360" spans="4:5" ht="14.25" customHeight="1" x14ac:dyDescent="0.25">
      <c r="D360" s="60"/>
      <c r="E360" s="50"/>
    </row>
    <row r="361" spans="4:5" ht="14.25" customHeight="1" x14ac:dyDescent="0.25">
      <c r="D361" s="60"/>
      <c r="E361" s="50"/>
    </row>
    <row r="362" spans="4:5" ht="14.25" customHeight="1" x14ac:dyDescent="0.25">
      <c r="D362" s="60"/>
      <c r="E362" s="50"/>
    </row>
    <row r="363" spans="4:5" ht="14.25" customHeight="1" x14ac:dyDescent="0.25">
      <c r="D363" s="60"/>
      <c r="E363" s="50"/>
    </row>
    <row r="364" spans="4:5" ht="14.25" customHeight="1" x14ac:dyDescent="0.25">
      <c r="D364" s="60"/>
      <c r="E364" s="50"/>
    </row>
    <row r="365" spans="4:5" ht="14.25" customHeight="1" x14ac:dyDescent="0.25">
      <c r="D365" s="60"/>
      <c r="E365" s="50"/>
    </row>
    <row r="366" spans="4:5" ht="14.25" customHeight="1" x14ac:dyDescent="0.25">
      <c r="D366" s="60"/>
      <c r="E366" s="50"/>
    </row>
    <row r="367" spans="4:5" ht="14.25" customHeight="1" x14ac:dyDescent="0.25">
      <c r="D367" s="60"/>
      <c r="E367" s="50"/>
    </row>
    <row r="368" spans="4:5" ht="14.25" customHeight="1" x14ac:dyDescent="0.25">
      <c r="D368" s="60"/>
      <c r="E368" s="50"/>
    </row>
    <row r="369" spans="4:5" ht="14.25" customHeight="1" x14ac:dyDescent="0.25">
      <c r="D369" s="60"/>
      <c r="E369" s="50"/>
    </row>
    <row r="370" spans="4:5" ht="14.25" customHeight="1" x14ac:dyDescent="0.25">
      <c r="D370" s="60"/>
      <c r="E370" s="50"/>
    </row>
    <row r="371" spans="4:5" ht="14.25" customHeight="1" x14ac:dyDescent="0.25">
      <c r="D371" s="60"/>
      <c r="E371" s="50"/>
    </row>
    <row r="372" spans="4:5" ht="14.25" customHeight="1" x14ac:dyDescent="0.25">
      <c r="D372" s="60"/>
      <c r="E372" s="50"/>
    </row>
    <row r="373" spans="4:5" ht="14.25" customHeight="1" x14ac:dyDescent="0.25">
      <c r="D373" s="60"/>
      <c r="E373" s="50"/>
    </row>
    <row r="374" spans="4:5" ht="14.25" customHeight="1" x14ac:dyDescent="0.25">
      <c r="D374" s="60"/>
      <c r="E374" s="50"/>
    </row>
    <row r="375" spans="4:5" ht="14.25" customHeight="1" x14ac:dyDescent="0.25">
      <c r="D375" s="60"/>
      <c r="E375" s="50"/>
    </row>
    <row r="376" spans="4:5" ht="14.25" customHeight="1" x14ac:dyDescent="0.25">
      <c r="D376" s="60"/>
      <c r="E376" s="50"/>
    </row>
    <row r="377" spans="4:5" ht="14.25" customHeight="1" x14ac:dyDescent="0.25">
      <c r="D377" s="60"/>
      <c r="E377" s="50"/>
    </row>
    <row r="378" spans="4:5" ht="14.25" customHeight="1" x14ac:dyDescent="0.25">
      <c r="D378" s="60"/>
      <c r="E378" s="50"/>
    </row>
    <row r="379" spans="4:5" ht="14.25" customHeight="1" x14ac:dyDescent="0.25">
      <c r="D379" s="60"/>
      <c r="E379" s="50"/>
    </row>
    <row r="380" spans="4:5" ht="14.25" customHeight="1" x14ac:dyDescent="0.25">
      <c r="D380" s="60"/>
      <c r="E380" s="50"/>
    </row>
    <row r="381" spans="4:5" ht="14.25" customHeight="1" x14ac:dyDescent="0.25">
      <c r="D381" s="60"/>
      <c r="E381" s="50"/>
    </row>
    <row r="382" spans="4:5" ht="14.25" customHeight="1" x14ac:dyDescent="0.25">
      <c r="D382" s="60"/>
      <c r="E382" s="50"/>
    </row>
    <row r="383" spans="4:5" ht="14.25" customHeight="1" x14ac:dyDescent="0.25">
      <c r="D383" s="60"/>
      <c r="E383" s="50"/>
    </row>
    <row r="384" spans="4:5" ht="14.25" customHeight="1" x14ac:dyDescent="0.25">
      <c r="D384" s="60"/>
      <c r="E384" s="50"/>
    </row>
    <row r="385" spans="4:5" ht="14.25" customHeight="1" x14ac:dyDescent="0.25">
      <c r="D385" s="60"/>
      <c r="E385" s="50"/>
    </row>
    <row r="386" spans="4:5" ht="14.25" customHeight="1" x14ac:dyDescent="0.25">
      <c r="D386" s="60"/>
      <c r="E386" s="50"/>
    </row>
    <row r="387" spans="4:5" ht="14.25" customHeight="1" x14ac:dyDescent="0.25">
      <c r="D387" s="60"/>
      <c r="E387" s="50"/>
    </row>
    <row r="388" spans="4:5" ht="14.25" customHeight="1" x14ac:dyDescent="0.25">
      <c r="D388" s="60"/>
      <c r="E388" s="50"/>
    </row>
    <row r="389" spans="4:5" ht="14.25" customHeight="1" x14ac:dyDescent="0.25">
      <c r="D389" s="60"/>
      <c r="E389" s="50"/>
    </row>
    <row r="390" spans="4:5" ht="14.25" customHeight="1" x14ac:dyDescent="0.25">
      <c r="D390" s="60"/>
      <c r="E390" s="50"/>
    </row>
    <row r="391" spans="4:5" ht="14.25" customHeight="1" x14ac:dyDescent="0.25">
      <c r="D391" s="60"/>
      <c r="E391" s="50"/>
    </row>
    <row r="392" spans="4:5" ht="14.25" customHeight="1" x14ac:dyDescent="0.25">
      <c r="D392" s="60"/>
      <c r="E392" s="50"/>
    </row>
    <row r="393" spans="4:5" ht="14.25" customHeight="1" x14ac:dyDescent="0.25">
      <c r="D393" s="60"/>
      <c r="E393" s="50"/>
    </row>
    <row r="394" spans="4:5" ht="14.25" customHeight="1" x14ac:dyDescent="0.25">
      <c r="D394" s="60"/>
      <c r="E394" s="50"/>
    </row>
    <row r="395" spans="4:5" ht="14.25" customHeight="1" x14ac:dyDescent="0.25">
      <c r="D395" s="60"/>
      <c r="E395" s="50"/>
    </row>
    <row r="396" spans="4:5" ht="14.25" customHeight="1" x14ac:dyDescent="0.25">
      <c r="D396" s="60"/>
      <c r="E396" s="50"/>
    </row>
    <row r="397" spans="4:5" ht="14.25" customHeight="1" x14ac:dyDescent="0.25">
      <c r="D397" s="60"/>
      <c r="E397" s="50"/>
    </row>
    <row r="398" spans="4:5" ht="14.25" customHeight="1" x14ac:dyDescent="0.25">
      <c r="D398" s="60"/>
      <c r="E398" s="50"/>
    </row>
    <row r="399" spans="4:5" ht="14.25" customHeight="1" x14ac:dyDescent="0.25">
      <c r="D399" s="60"/>
      <c r="E399" s="50"/>
    </row>
    <row r="400" spans="4:5" ht="14.25" customHeight="1" x14ac:dyDescent="0.25">
      <c r="D400" s="60"/>
      <c r="E400" s="50"/>
    </row>
    <row r="401" spans="4:5" ht="14.25" customHeight="1" x14ac:dyDescent="0.25">
      <c r="D401" s="60"/>
      <c r="E401" s="50"/>
    </row>
    <row r="402" spans="4:5" ht="14.25" customHeight="1" x14ac:dyDescent="0.25">
      <c r="D402" s="60"/>
      <c r="E402" s="50"/>
    </row>
    <row r="403" spans="4:5" ht="14.25" customHeight="1" x14ac:dyDescent="0.25">
      <c r="D403" s="60"/>
      <c r="E403" s="50"/>
    </row>
    <row r="404" spans="4:5" ht="14.25" customHeight="1" x14ac:dyDescent="0.25">
      <c r="D404" s="60"/>
      <c r="E404" s="50"/>
    </row>
    <row r="405" spans="4:5" ht="14.25" customHeight="1" x14ac:dyDescent="0.25">
      <c r="D405" s="60"/>
      <c r="E405" s="50"/>
    </row>
    <row r="406" spans="4:5" ht="14.25" customHeight="1" x14ac:dyDescent="0.25">
      <c r="D406" s="60"/>
      <c r="E406" s="50"/>
    </row>
    <row r="407" spans="4:5" ht="14.25" customHeight="1" x14ac:dyDescent="0.25">
      <c r="D407" s="60"/>
      <c r="E407" s="50"/>
    </row>
    <row r="408" spans="4:5" ht="14.25" customHeight="1" x14ac:dyDescent="0.25">
      <c r="D408" s="60"/>
      <c r="E408" s="50"/>
    </row>
    <row r="409" spans="4:5" ht="14.25" customHeight="1" x14ac:dyDescent="0.25">
      <c r="D409" s="60"/>
      <c r="E409" s="50"/>
    </row>
    <row r="410" spans="4:5" ht="14.25" customHeight="1" x14ac:dyDescent="0.25">
      <c r="D410" s="60"/>
      <c r="E410" s="50"/>
    </row>
    <row r="411" spans="4:5" ht="14.25" customHeight="1" x14ac:dyDescent="0.25">
      <c r="D411" s="60"/>
      <c r="E411" s="50"/>
    </row>
    <row r="412" spans="4:5" ht="15.75" customHeight="1" x14ac:dyDescent="0.25"/>
    <row r="413" spans="4:5" ht="15.75" customHeight="1" x14ac:dyDescent="0.25"/>
    <row r="414" spans="4:5" ht="15.75" customHeight="1" x14ac:dyDescent="0.25"/>
    <row r="415" spans="4:5" ht="15.75" customHeight="1" x14ac:dyDescent="0.25"/>
    <row r="416" spans="4:5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</sheetData>
  <sortState xmlns:xlrd2="http://schemas.microsoft.com/office/spreadsheetml/2017/richdata2" ref="A24:L49">
    <sortCondition ref="J24:J49"/>
    <sortCondition ref="C24:C49"/>
  </sortState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882"/>
  <sheetViews>
    <sheetView workbookViewId="0">
      <pane ySplit="2" topLeftCell="A18" activePane="bottomLeft" state="frozen"/>
      <selection pane="bottomLeft" activeCell="A45" sqref="A45:XFD165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style="134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2" width="8.42578125" customWidth="1"/>
    <col min="13" max="13" width="8.42578125" style="134" customWidth="1"/>
    <col min="14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 x14ac:dyDescent="0.25">
      <c r="B1" s="92" t="s">
        <v>525</v>
      </c>
      <c r="C1" s="92"/>
      <c r="D1" s="93"/>
      <c r="E1" s="93"/>
      <c r="F1" s="92"/>
      <c r="G1" s="92"/>
      <c r="H1" s="92"/>
      <c r="I1" s="92"/>
      <c r="J1" s="92"/>
      <c r="K1" s="94"/>
      <c r="L1" s="92"/>
      <c r="M1" s="93"/>
      <c r="P1" s="86"/>
      <c r="Q1" s="86"/>
      <c r="R1" s="86"/>
      <c r="S1" s="86"/>
      <c r="T1" s="86"/>
      <c r="U1" s="86"/>
      <c r="V1" s="86"/>
      <c r="W1" s="86"/>
    </row>
    <row r="2" spans="1:26" ht="14.25" customHeight="1" x14ac:dyDescent="0.3">
      <c r="A2" s="71"/>
      <c r="B2" s="71"/>
      <c r="C2" s="71" t="s">
        <v>489</v>
      </c>
      <c r="D2" s="72" t="s">
        <v>491</v>
      </c>
      <c r="E2" s="72" t="s">
        <v>492</v>
      </c>
      <c r="F2" s="71" t="s">
        <v>500</v>
      </c>
      <c r="G2" s="71" t="s">
        <v>3</v>
      </c>
      <c r="H2" s="71" t="s">
        <v>493</v>
      </c>
      <c r="I2" s="71" t="s">
        <v>2</v>
      </c>
      <c r="J2" s="71" t="s">
        <v>5</v>
      </c>
      <c r="K2" s="73" t="s">
        <v>490</v>
      </c>
      <c r="L2" s="71" t="s">
        <v>494</v>
      </c>
      <c r="M2" s="72" t="s">
        <v>495</v>
      </c>
      <c r="N2" s="71" t="s">
        <v>501</v>
      </c>
      <c r="O2" s="56"/>
      <c r="P2" s="74" t="s">
        <v>502</v>
      </c>
      <c r="Q2" s="74" t="s">
        <v>500</v>
      </c>
      <c r="R2" s="74" t="s">
        <v>503</v>
      </c>
      <c r="S2" s="74" t="s">
        <v>500</v>
      </c>
      <c r="T2" s="74" t="s">
        <v>504</v>
      </c>
      <c r="U2" s="74" t="s">
        <v>500</v>
      </c>
      <c r="V2" s="74" t="s">
        <v>505</v>
      </c>
      <c r="W2" s="74" t="s">
        <v>500</v>
      </c>
      <c r="X2" s="56"/>
      <c r="Y2" s="56"/>
      <c r="Z2" s="56"/>
    </row>
    <row r="3" spans="1:26" ht="14.25" customHeight="1" x14ac:dyDescent="0.25">
      <c r="A3" s="139"/>
      <c r="B3" s="151" t="s">
        <v>526</v>
      </c>
      <c r="C3" s="152">
        <v>3</v>
      </c>
      <c r="D3" s="152">
        <v>4</v>
      </c>
      <c r="E3" s="82">
        <v>256</v>
      </c>
      <c r="F3" s="12" t="str">
        <f>+VLOOKUP(E3,Participants!$A$1:$F$678,2,FALSE)</f>
        <v>CJ Kacsur</v>
      </c>
      <c r="G3" s="12" t="str">
        <f>+VLOOKUP(E3,Participants!$A$1:$F$678,4,FALSE)</f>
        <v>AGS</v>
      </c>
      <c r="H3" s="12" t="str">
        <f>+VLOOKUP(E3,Participants!$A$1:$F$678,5,FALSE)</f>
        <v>Male</v>
      </c>
      <c r="I3" s="12">
        <f>+VLOOKUP(E3,Participants!$A$1:$F$678,3,FALSE)</f>
        <v>6</v>
      </c>
      <c r="J3" s="12" t="str">
        <f>+VLOOKUP(E3,Participants!$A$1:$G$678,7,FALSE)</f>
        <v>JV Boys</v>
      </c>
      <c r="K3" s="137" t="s">
        <v>761</v>
      </c>
      <c r="L3" s="12">
        <v>1</v>
      </c>
      <c r="M3" s="82">
        <v>10</v>
      </c>
      <c r="N3" s="139" t="str">
        <f t="shared" ref="N3:N9" si="0">+J3</f>
        <v>JV Boys</v>
      </c>
      <c r="O3" s="139"/>
      <c r="P3" s="85"/>
      <c r="Q3" s="85" t="e">
        <f>+VLOOKUP(P3,Participants!$A$1:$F$531,2,FALSE)</f>
        <v>#N/A</v>
      </c>
      <c r="R3" s="85"/>
      <c r="S3" s="85" t="e">
        <f>+VLOOKUP(R3,Participants!$A$1:$F$531,2,FALSE)</f>
        <v>#N/A</v>
      </c>
      <c r="T3" s="85"/>
      <c r="U3" s="85" t="e">
        <f>+VLOOKUP(T3,Participants!$A$1:$F$531,2,FALSE)</f>
        <v>#N/A</v>
      </c>
      <c r="V3" s="85"/>
      <c r="W3" s="85" t="e">
        <f>+VLOOKUP(V3,Participants!$A$1:$F$531,2,FALSE)</f>
        <v>#N/A</v>
      </c>
    </row>
    <row r="4" spans="1:26" ht="14.25" customHeight="1" x14ac:dyDescent="0.25">
      <c r="A4" s="139"/>
      <c r="B4" s="151" t="s">
        <v>526</v>
      </c>
      <c r="C4" s="152">
        <v>3</v>
      </c>
      <c r="D4" s="152">
        <v>2</v>
      </c>
      <c r="E4" s="82">
        <v>1099</v>
      </c>
      <c r="F4" s="12" t="str">
        <f>+VLOOKUP(E4,Participants!$A$1:$F$678,2,FALSE)</f>
        <v>Colin Pilla</v>
      </c>
      <c r="G4" s="12" t="str">
        <f>+VLOOKUP(E4,Participants!$A$1:$F$678,4,FALSE)</f>
        <v>KIL</v>
      </c>
      <c r="H4" s="12" t="str">
        <f>+VLOOKUP(E4,Participants!$A$1:$F$678,5,FALSE)</f>
        <v>Male</v>
      </c>
      <c r="I4" s="12">
        <f>+VLOOKUP(E4,Participants!$A$1:$F$678,3,FALSE)</f>
        <v>6</v>
      </c>
      <c r="J4" s="12" t="str">
        <f>+VLOOKUP(E4,Participants!$A$1:$G$678,7,FALSE)</f>
        <v>JV Boys</v>
      </c>
      <c r="K4" s="137" t="s">
        <v>762</v>
      </c>
      <c r="L4" s="12">
        <v>2</v>
      </c>
      <c r="M4" s="82">
        <v>8</v>
      </c>
      <c r="N4" s="139" t="str">
        <f t="shared" si="0"/>
        <v>JV Boys</v>
      </c>
      <c r="O4" s="139"/>
      <c r="P4" s="85"/>
      <c r="Q4" s="85" t="e">
        <f>+VLOOKUP(P4,Participants!$A$1:$F$531,2,FALSE)</f>
        <v>#N/A</v>
      </c>
      <c r="R4" s="85"/>
      <c r="S4" s="85" t="e">
        <f>+VLOOKUP(R4,Participants!$A$1:$F$531,2,FALSE)</f>
        <v>#N/A</v>
      </c>
      <c r="T4" s="85"/>
      <c r="U4" s="85" t="e">
        <f>+VLOOKUP(T4,Participants!$A$1:$F$531,2,FALSE)</f>
        <v>#N/A</v>
      </c>
      <c r="V4" s="85"/>
      <c r="W4" s="85" t="e">
        <f>+VLOOKUP(V4,Participants!$A$1:$F$531,2,FALSE)</f>
        <v>#N/A</v>
      </c>
    </row>
    <row r="5" spans="1:26" ht="14.25" customHeight="1" x14ac:dyDescent="0.25">
      <c r="A5" s="139"/>
      <c r="B5" s="151" t="s">
        <v>526</v>
      </c>
      <c r="C5" s="152">
        <v>3</v>
      </c>
      <c r="D5" s="152">
        <v>1</v>
      </c>
      <c r="E5" s="82">
        <v>611</v>
      </c>
      <c r="F5" s="12" t="str">
        <f>+VLOOKUP(E5,Participants!$A$1:$F$678,2,FALSE)</f>
        <v>Liam Greene</v>
      </c>
      <c r="G5" s="12" t="str">
        <f>+VLOOKUP(E5,Participants!$A$1:$F$678,4,FALSE)</f>
        <v>BFS</v>
      </c>
      <c r="H5" s="12" t="str">
        <f>+VLOOKUP(E5,Participants!$A$1:$F$678,5,FALSE)</f>
        <v>Male</v>
      </c>
      <c r="I5" s="12">
        <f>+VLOOKUP(E5,Participants!$A$1:$F$678,3,FALSE)</f>
        <v>5</v>
      </c>
      <c r="J5" s="12" t="str">
        <f>+VLOOKUP(E5,Participants!$A$1:$G$678,7,FALSE)</f>
        <v>JV BOYS</v>
      </c>
      <c r="K5" s="137" t="s">
        <v>763</v>
      </c>
      <c r="L5" s="12">
        <v>3</v>
      </c>
      <c r="M5" s="82">
        <v>6</v>
      </c>
      <c r="N5" s="139" t="str">
        <f t="shared" si="0"/>
        <v>JV BOYS</v>
      </c>
      <c r="O5" s="139"/>
      <c r="P5" s="85">
        <v>611</v>
      </c>
      <c r="Q5" s="85" t="str">
        <f>+VLOOKUP(P5,Participants!$A$1:$F$531,2,FALSE)</f>
        <v>Liam Greene</v>
      </c>
      <c r="R5" s="85">
        <v>617</v>
      </c>
      <c r="S5" s="85" t="str">
        <f>+VLOOKUP(R5,Participants!$A$1:$F$531,2,FALSE)</f>
        <v>Liam Straub</v>
      </c>
      <c r="T5" s="85">
        <v>614</v>
      </c>
      <c r="U5" s="85" t="str">
        <f>+VLOOKUP(T5,Participants!$A$1:$F$531,2,FALSE)</f>
        <v>Leo Nasiadka</v>
      </c>
      <c r="V5" s="85">
        <v>620</v>
      </c>
      <c r="W5" s="85" t="str">
        <f>+VLOOKUP(V5,Participants!$A$1:$F$531,2,FALSE)</f>
        <v>Kolten Kumer</v>
      </c>
    </row>
    <row r="6" spans="1:26" ht="14.25" customHeight="1" x14ac:dyDescent="0.25">
      <c r="A6" s="139"/>
      <c r="B6" s="151" t="s">
        <v>526</v>
      </c>
      <c r="C6" s="152">
        <v>3</v>
      </c>
      <c r="D6" s="152">
        <v>5</v>
      </c>
      <c r="E6" s="82">
        <v>1094</v>
      </c>
      <c r="F6" s="12" t="str">
        <f>+VLOOKUP(E6,Participants!$A$1:$F$678,2,FALSE)</f>
        <v>Leonard Kurpeikis</v>
      </c>
      <c r="G6" s="12" t="str">
        <f>+VLOOKUP(E6,Participants!$A$1:$F$678,4,FALSE)</f>
        <v>KIL</v>
      </c>
      <c r="H6" s="12" t="str">
        <f>+VLOOKUP(E6,Participants!$A$1:$F$678,5,FALSE)</f>
        <v>Male</v>
      </c>
      <c r="I6" s="12">
        <f>+VLOOKUP(E6,Participants!$A$1:$F$678,3,FALSE)</f>
        <v>5</v>
      </c>
      <c r="J6" s="12" t="str">
        <f>+VLOOKUP(E6,Participants!$A$1:$G$678,7,FALSE)</f>
        <v>JV Boys</v>
      </c>
      <c r="K6" s="137" t="s">
        <v>764</v>
      </c>
      <c r="L6" s="12">
        <v>4</v>
      </c>
      <c r="M6" s="82" t="s">
        <v>625</v>
      </c>
      <c r="N6" s="139" t="str">
        <f t="shared" si="0"/>
        <v>JV Boys</v>
      </c>
      <c r="O6" s="139"/>
      <c r="P6" s="85"/>
      <c r="Q6" s="85" t="e">
        <f>+VLOOKUP(P6,Participants!$A$1:$F$531,2,FALSE)</f>
        <v>#N/A</v>
      </c>
      <c r="R6" s="85"/>
      <c r="S6" s="85" t="e">
        <f>+VLOOKUP(R6,Participants!$A$1:$F$531,2,FALSE)</f>
        <v>#N/A</v>
      </c>
      <c r="T6" s="85"/>
      <c r="U6" s="85" t="e">
        <f>+VLOOKUP(T6,Participants!$A$1:$F$531,2,FALSE)</f>
        <v>#N/A</v>
      </c>
      <c r="V6" s="85"/>
      <c r="W6" s="85" t="e">
        <f>+VLOOKUP(V6,Participants!$A$1:$F$531,2,FALSE)</f>
        <v>#N/A</v>
      </c>
    </row>
    <row r="7" spans="1:26" ht="14.25" customHeight="1" x14ac:dyDescent="0.25">
      <c r="A7" s="139"/>
      <c r="B7" s="151" t="s">
        <v>526</v>
      </c>
      <c r="C7" s="152">
        <v>3</v>
      </c>
      <c r="D7" s="152">
        <v>6</v>
      </c>
      <c r="E7" s="82">
        <v>624</v>
      </c>
      <c r="F7" s="12" t="str">
        <f>+VLOOKUP(E7,Participants!$A$1:$F$678,2,FALSE)</f>
        <v>Enzo Urso</v>
      </c>
      <c r="G7" s="12" t="str">
        <f>+VLOOKUP(E7,Participants!$A$1:$F$678,4,FALSE)</f>
        <v>BFS</v>
      </c>
      <c r="H7" s="12" t="str">
        <f>+VLOOKUP(E7,Participants!$A$1:$F$678,5,FALSE)</f>
        <v>Male</v>
      </c>
      <c r="I7" s="12">
        <f>+VLOOKUP(E7,Participants!$A$1:$F$678,3,FALSE)</f>
        <v>6</v>
      </c>
      <c r="J7" s="12" t="str">
        <f>+VLOOKUP(E7,Participants!$A$1:$G$678,7,FALSE)</f>
        <v>JV BOYS</v>
      </c>
      <c r="K7" s="137" t="s">
        <v>765</v>
      </c>
      <c r="L7" s="12">
        <v>5</v>
      </c>
      <c r="M7" s="82" t="s">
        <v>625</v>
      </c>
      <c r="N7" s="139" t="str">
        <f t="shared" si="0"/>
        <v>JV BOYS</v>
      </c>
      <c r="O7" s="139"/>
      <c r="P7" s="85">
        <v>624</v>
      </c>
      <c r="Q7" s="85" t="str">
        <f>+VLOOKUP(P7,Participants!$A$1:$F$531,2,FALSE)</f>
        <v>Enzo Urso</v>
      </c>
      <c r="R7" s="85">
        <v>615</v>
      </c>
      <c r="S7" s="85" t="str">
        <f>+VLOOKUP(R7,Participants!$A$1:$F$531,2,FALSE)</f>
        <v>Liam Patterson</v>
      </c>
      <c r="T7" s="85">
        <v>612</v>
      </c>
      <c r="U7" s="85" t="str">
        <f>+VLOOKUP(T7,Participants!$A$1:$F$531,2,FALSE)</f>
        <v>Jackson Hawes</v>
      </c>
      <c r="V7" s="85">
        <v>616</v>
      </c>
      <c r="W7" s="85" t="str">
        <f>+VLOOKUP(V7,Participants!$A$1:$F$531,2,FALSE)</f>
        <v>Theodore Schoedel</v>
      </c>
    </row>
    <row r="8" spans="1:26" ht="14.25" customHeight="1" x14ac:dyDescent="0.25">
      <c r="A8" s="139"/>
      <c r="B8" s="151" t="s">
        <v>526</v>
      </c>
      <c r="C8" s="152">
        <v>3</v>
      </c>
      <c r="D8" s="152">
        <v>3</v>
      </c>
      <c r="E8" s="82">
        <v>76</v>
      </c>
      <c r="F8" s="12" t="str">
        <f>+VLOOKUP(E8,Participants!$A$1:$F$678,2,FALSE)</f>
        <v>Michael Dziezgowski</v>
      </c>
      <c r="G8" s="12" t="str">
        <f>+VLOOKUP(E8,Participants!$A$1:$F$678,4,FALSE)</f>
        <v>AMA</v>
      </c>
      <c r="H8" s="12" t="str">
        <f>+VLOOKUP(E8,Participants!$A$1:$F$678,5,FALSE)</f>
        <v>Male</v>
      </c>
      <c r="I8" s="12">
        <f>+VLOOKUP(E8,Participants!$A$1:$F$678,3,FALSE)</f>
        <v>5</v>
      </c>
      <c r="J8" s="12" t="str">
        <f>+VLOOKUP(E8,Participants!$A$1:$G$678,7,FALSE)</f>
        <v>JV Boys</v>
      </c>
      <c r="K8" s="137" t="s">
        <v>766</v>
      </c>
      <c r="L8" s="12">
        <v>6</v>
      </c>
      <c r="M8" s="82">
        <v>5</v>
      </c>
      <c r="N8" s="139" t="str">
        <f t="shared" si="0"/>
        <v>JV Boys</v>
      </c>
      <c r="O8" s="139"/>
      <c r="P8" s="85"/>
      <c r="Q8" s="85" t="e">
        <f>+VLOOKUP(P8,Participants!$A$1:$F$531,2,FALSE)</f>
        <v>#N/A</v>
      </c>
      <c r="R8" s="85"/>
      <c r="S8" s="85" t="e">
        <f>+VLOOKUP(R8,Participants!$A$1:$F$531,2,FALSE)</f>
        <v>#N/A</v>
      </c>
      <c r="T8" s="85"/>
      <c r="U8" s="85" t="e">
        <f>+VLOOKUP(T8,Participants!$A$1:$F$531,2,FALSE)</f>
        <v>#N/A</v>
      </c>
      <c r="V8" s="85"/>
      <c r="W8" s="85" t="e">
        <f>+VLOOKUP(V8,Participants!$A$1:$F$531,2,FALSE)</f>
        <v>#N/A</v>
      </c>
    </row>
    <row r="9" spans="1:26" ht="14.25" customHeight="1" x14ac:dyDescent="0.25">
      <c r="A9" s="139"/>
      <c r="B9" s="151" t="s">
        <v>526</v>
      </c>
      <c r="C9" s="152">
        <v>3</v>
      </c>
      <c r="D9" s="152">
        <v>7</v>
      </c>
      <c r="E9" s="82">
        <v>1093</v>
      </c>
      <c r="F9" s="12" t="str">
        <f>+VLOOKUP(E9,Participants!$A$1:$F$678,2,FALSE)</f>
        <v>Blake DiLoreto</v>
      </c>
      <c r="G9" s="12" t="str">
        <f>+VLOOKUP(E9,Participants!$A$1:$F$678,4,FALSE)</f>
        <v>KIL</v>
      </c>
      <c r="H9" s="12" t="str">
        <f>+VLOOKUP(E9,Participants!$A$1:$F$678,5,FALSE)</f>
        <v>Male</v>
      </c>
      <c r="I9" s="12">
        <f>+VLOOKUP(E9,Participants!$A$1:$F$678,3,FALSE)</f>
        <v>5</v>
      </c>
      <c r="J9" s="12" t="str">
        <f>+VLOOKUP(E9,Participants!$A$1:$G$678,7,FALSE)</f>
        <v>JV Boys</v>
      </c>
      <c r="K9" s="137" t="s">
        <v>767</v>
      </c>
      <c r="L9" s="12">
        <v>7</v>
      </c>
      <c r="M9" s="82" t="s">
        <v>625</v>
      </c>
      <c r="N9" s="139" t="str">
        <f t="shared" si="0"/>
        <v>JV Boys</v>
      </c>
      <c r="O9" s="139"/>
      <c r="P9" s="85"/>
      <c r="Q9" s="85" t="e">
        <f>+VLOOKUP(P9,Participants!$A$1:$F$531,2,FALSE)</f>
        <v>#N/A</v>
      </c>
      <c r="R9" s="85"/>
      <c r="S9" s="85" t="e">
        <f>+VLOOKUP(R9,Participants!$A$1:$F$531,2,FALSE)</f>
        <v>#N/A</v>
      </c>
      <c r="T9" s="85"/>
      <c r="U9" s="85" t="e">
        <f>+VLOOKUP(T9,Participants!$A$1:$F$531,2,FALSE)</f>
        <v>#N/A</v>
      </c>
      <c r="V9" s="85"/>
      <c r="W9" s="85" t="e">
        <f>+VLOOKUP(V9,Participants!$A$1:$F$531,2,FALSE)</f>
        <v>#N/A</v>
      </c>
    </row>
    <row r="10" spans="1:26" ht="14.25" customHeight="1" x14ac:dyDescent="0.25">
      <c r="A10" s="143"/>
      <c r="B10" s="153"/>
      <c r="C10" s="152"/>
      <c r="D10" s="152"/>
      <c r="E10" s="82"/>
      <c r="F10" s="12"/>
      <c r="G10" s="12"/>
      <c r="H10" s="12"/>
      <c r="I10" s="12"/>
      <c r="J10" s="12"/>
      <c r="K10" s="83"/>
      <c r="L10" s="12"/>
      <c r="M10" s="82"/>
      <c r="N10" s="143"/>
      <c r="O10" s="143"/>
      <c r="P10" s="85"/>
      <c r="Q10" s="85"/>
      <c r="R10" s="85"/>
      <c r="S10" s="85"/>
      <c r="T10" s="85"/>
      <c r="U10" s="85"/>
      <c r="V10" s="85"/>
      <c r="W10" s="85"/>
    </row>
    <row r="11" spans="1:26" ht="14.25" customHeight="1" x14ac:dyDescent="0.25">
      <c r="B11" s="92" t="s">
        <v>526</v>
      </c>
      <c r="C11" s="152">
        <v>1</v>
      </c>
      <c r="D11" s="152">
        <v>3</v>
      </c>
      <c r="E11" s="82">
        <v>264</v>
      </c>
      <c r="F11" s="12" t="str">
        <f>+VLOOKUP(E11,Participants!$A$1:$F$678,2,FALSE)</f>
        <v>Mia Gaffney</v>
      </c>
      <c r="G11" s="12" t="str">
        <f>+VLOOKUP(E11,Participants!$A$1:$F$678,4,FALSE)</f>
        <v>AGS</v>
      </c>
      <c r="H11" s="12" t="str">
        <f>+VLOOKUP(E11,Participants!$A$1:$F$678,5,FALSE)</f>
        <v>Female</v>
      </c>
      <c r="I11" s="12">
        <f>+VLOOKUP(E11,Participants!$A$1:$F$678,3,FALSE)</f>
        <v>6</v>
      </c>
      <c r="J11" s="12" t="str">
        <f>+VLOOKUP(E11,Participants!$A$1:$G$678,7,FALSE)</f>
        <v>JV Girls</v>
      </c>
      <c r="K11" s="83" t="s">
        <v>751</v>
      </c>
      <c r="L11" s="12">
        <v>1</v>
      </c>
      <c r="M11" s="82">
        <v>10</v>
      </c>
      <c r="N11" s="7" t="str">
        <f t="shared" ref="N11:N22" si="1">+J11</f>
        <v>JV Girls</v>
      </c>
      <c r="O11" s="7"/>
      <c r="P11" s="85"/>
      <c r="Q11" s="85" t="e">
        <f>+VLOOKUP(P11,Participants!$A$1:$F$531,2,FALSE)</f>
        <v>#N/A</v>
      </c>
      <c r="R11" s="85"/>
      <c r="S11" s="85" t="e">
        <f>+VLOOKUP(R11,Participants!$A$1:$F$531,2,FALSE)</f>
        <v>#N/A</v>
      </c>
      <c r="T11" s="85"/>
      <c r="U11" s="85" t="e">
        <f>+VLOOKUP(T11,Participants!$A$1:$F$531,2,FALSE)</f>
        <v>#N/A</v>
      </c>
      <c r="V11" s="85"/>
      <c r="W11" s="85" t="e">
        <f>+VLOOKUP(V11,Participants!$A$1:$F$531,2,FALSE)</f>
        <v>#N/A</v>
      </c>
    </row>
    <row r="12" spans="1:26" ht="14.25" customHeight="1" x14ac:dyDescent="0.25">
      <c r="B12" s="92" t="s">
        <v>526</v>
      </c>
      <c r="C12" s="152">
        <v>1</v>
      </c>
      <c r="D12" s="152">
        <v>1</v>
      </c>
      <c r="E12" s="82">
        <v>599</v>
      </c>
      <c r="F12" s="12" t="str">
        <f>+VLOOKUP(E12,Participants!$A$1:$F$678,2,FALSE)</f>
        <v>Ella Notte</v>
      </c>
      <c r="G12" s="12" t="str">
        <f>+VLOOKUP(E12,Participants!$A$1:$F$678,4,FALSE)</f>
        <v>BFS</v>
      </c>
      <c r="H12" s="12" t="str">
        <f>+VLOOKUP(E12,Participants!$A$1:$F$678,5,FALSE)</f>
        <v>Female</v>
      </c>
      <c r="I12" s="12">
        <f>+VLOOKUP(E12,Participants!$A$1:$F$678,3,FALSE)</f>
        <v>5</v>
      </c>
      <c r="J12" s="12" t="str">
        <f>+VLOOKUP(E12,Participants!$A$1:$G$678,7,FALSE)</f>
        <v>JV GIRLS</v>
      </c>
      <c r="K12" s="83" t="s">
        <v>752</v>
      </c>
      <c r="L12" s="12">
        <f>L11+1</f>
        <v>2</v>
      </c>
      <c r="M12" s="82">
        <v>8</v>
      </c>
      <c r="N12" s="7" t="str">
        <f t="shared" si="1"/>
        <v>JV GIRLS</v>
      </c>
      <c r="O12" s="7"/>
      <c r="P12" s="85">
        <v>599</v>
      </c>
      <c r="Q12" s="85" t="str">
        <f>+VLOOKUP(P12,Participants!$A$1:$F$531,2,FALSE)</f>
        <v>Ella Notte</v>
      </c>
      <c r="R12" s="85">
        <v>596</v>
      </c>
      <c r="S12" s="85" t="str">
        <f>+VLOOKUP(R12,Participants!$A$1:$F$531,2,FALSE)</f>
        <v>Arianna Lheureau</v>
      </c>
      <c r="T12" s="85">
        <v>607</v>
      </c>
      <c r="U12" s="85" t="str">
        <f>+VLOOKUP(T12,Participants!$A$1:$F$531,2,FALSE)</f>
        <v>Jocelyn Miller</v>
      </c>
      <c r="V12" s="85">
        <v>606</v>
      </c>
      <c r="W12" s="85" t="str">
        <f>+VLOOKUP(V12,Participants!$A$1:$F$531,2,FALSE)</f>
        <v>Kaitlyn Lindenfelser</v>
      </c>
    </row>
    <row r="13" spans="1:26" ht="14.25" customHeight="1" x14ac:dyDescent="0.25">
      <c r="B13" s="92" t="s">
        <v>526</v>
      </c>
      <c r="C13" s="152">
        <v>1</v>
      </c>
      <c r="D13" s="152">
        <v>4</v>
      </c>
      <c r="E13" s="82">
        <v>80</v>
      </c>
      <c r="F13" s="12" t="str">
        <f>+VLOOKUP(E13,Participants!$A$1:$F$678,2,FALSE)</f>
        <v>Scarlett Sibbet</v>
      </c>
      <c r="G13" s="12" t="str">
        <f>+VLOOKUP(E13,Participants!$A$1:$F$678,4,FALSE)</f>
        <v>AMA</v>
      </c>
      <c r="H13" s="12" t="str">
        <f>+VLOOKUP(E13,Participants!$A$1:$F$678,5,FALSE)</f>
        <v>Female</v>
      </c>
      <c r="I13" s="12">
        <f>+VLOOKUP(E13,Participants!$A$1:$F$678,3,FALSE)</f>
        <v>6</v>
      </c>
      <c r="J13" s="12" t="str">
        <f>+VLOOKUP(E13,Participants!$A$1:$G$678,7,FALSE)</f>
        <v>JV Girls</v>
      </c>
      <c r="K13" s="83" t="s">
        <v>753</v>
      </c>
      <c r="L13" s="12">
        <f t="shared" ref="L13:L22" si="2">L12+1</f>
        <v>3</v>
      </c>
      <c r="M13" s="82">
        <v>6</v>
      </c>
      <c r="N13" s="7" t="str">
        <f t="shared" si="1"/>
        <v>JV Girls</v>
      </c>
      <c r="O13" s="7"/>
      <c r="P13" s="85"/>
      <c r="Q13" s="85" t="e">
        <f>+VLOOKUP(P13,Participants!$A$1:$F$531,2,FALSE)</f>
        <v>#N/A</v>
      </c>
      <c r="R13" s="85"/>
      <c r="S13" s="85" t="e">
        <f>+VLOOKUP(R13,Participants!$A$1:$F$531,2,FALSE)</f>
        <v>#N/A</v>
      </c>
      <c r="T13" s="85"/>
      <c r="U13" s="85" t="e">
        <f>+VLOOKUP(T13,Participants!$A$1:$F$531,2,FALSE)</f>
        <v>#N/A</v>
      </c>
      <c r="V13" s="85"/>
      <c r="W13" s="85" t="e">
        <f>+VLOOKUP(V13,Participants!$A$1:$F$531,2,FALSE)</f>
        <v>#N/A</v>
      </c>
    </row>
    <row r="14" spans="1:26" ht="14.25" customHeight="1" x14ac:dyDescent="0.25">
      <c r="B14" s="92" t="s">
        <v>526</v>
      </c>
      <c r="C14" s="152">
        <v>4</v>
      </c>
      <c r="D14" s="152">
        <v>6</v>
      </c>
      <c r="E14" s="82">
        <v>1304</v>
      </c>
      <c r="F14" s="12" t="str">
        <f>+VLOOKUP(E14,Participants!$A$1:$F$678,2,FALSE)</f>
        <v>Ellen Adams</v>
      </c>
      <c r="G14" s="12" t="str">
        <f>+VLOOKUP(E14,Participants!$A$1:$F$678,4,FALSE)</f>
        <v>CDT</v>
      </c>
      <c r="H14" s="12" t="str">
        <f>+VLOOKUP(E14,Participants!$A$1:$F$678,5,FALSE)</f>
        <v>Female</v>
      </c>
      <c r="I14" s="12">
        <f>+VLOOKUP(E14,Participants!$A$1:$F$678,3,FALSE)</f>
        <v>6</v>
      </c>
      <c r="J14" s="12" t="str">
        <f>+VLOOKUP(E14,Participants!$A$1:$G$678,7,FALSE)</f>
        <v>JV Girls</v>
      </c>
      <c r="K14" s="83" t="s">
        <v>776</v>
      </c>
      <c r="L14" s="12">
        <f t="shared" si="2"/>
        <v>4</v>
      </c>
      <c r="M14" s="82">
        <v>5</v>
      </c>
      <c r="N14" s="7" t="str">
        <f t="shared" si="1"/>
        <v>JV Girls</v>
      </c>
      <c r="O14" s="7"/>
      <c r="P14" s="85"/>
      <c r="Q14" s="85" t="e">
        <f>+VLOOKUP(P14,Participants!$A$1:$F$531,2,FALSE)</f>
        <v>#N/A</v>
      </c>
      <c r="R14" s="85"/>
      <c r="S14" s="85" t="e">
        <f>+VLOOKUP(R14,Participants!$A$1:$F$531,2,FALSE)</f>
        <v>#N/A</v>
      </c>
      <c r="T14" s="85"/>
      <c r="U14" s="85" t="e">
        <f>+VLOOKUP(T14,Participants!$A$1:$F$531,2,FALSE)</f>
        <v>#N/A</v>
      </c>
      <c r="V14" s="85"/>
      <c r="W14" s="85" t="e">
        <f>+VLOOKUP(V14,Participants!$A$1:$F$531,2,FALSE)</f>
        <v>#N/A</v>
      </c>
    </row>
    <row r="15" spans="1:26" ht="14.25" customHeight="1" x14ac:dyDescent="0.25">
      <c r="B15" s="92" t="s">
        <v>526</v>
      </c>
      <c r="C15" s="152">
        <v>2</v>
      </c>
      <c r="D15" s="152">
        <v>2</v>
      </c>
      <c r="E15" s="82">
        <v>1075</v>
      </c>
      <c r="F15" s="12" t="str">
        <f>+VLOOKUP(E15,Participants!$A$1:$F$678,2,FALSE)</f>
        <v>Olivia Colangelo</v>
      </c>
      <c r="G15" s="12" t="str">
        <f>+VLOOKUP(E15,Participants!$A$1:$F$678,4,FALSE)</f>
        <v>KIL</v>
      </c>
      <c r="H15" s="12" t="str">
        <f>+VLOOKUP(E15,Participants!$A$1:$F$678,5,FALSE)</f>
        <v>Female</v>
      </c>
      <c r="I15" s="12">
        <f>+VLOOKUP(E15,Participants!$A$1:$F$678,3,FALSE)</f>
        <v>6</v>
      </c>
      <c r="J15" s="12" t="str">
        <f>+VLOOKUP(E15,Participants!$A$1:$G$678,7,FALSE)</f>
        <v>JV Girls</v>
      </c>
      <c r="K15" s="83" t="s">
        <v>756</v>
      </c>
      <c r="L15" s="12">
        <f t="shared" si="2"/>
        <v>5</v>
      </c>
      <c r="M15" s="82">
        <v>4</v>
      </c>
      <c r="N15" s="7" t="str">
        <f t="shared" si="1"/>
        <v>JV Girls</v>
      </c>
      <c r="P15" s="85"/>
      <c r="Q15" s="85" t="e">
        <f>+VLOOKUP(P15,Participants!$A$1:$F$531,2,FALSE)</f>
        <v>#N/A</v>
      </c>
      <c r="R15" s="85"/>
      <c r="S15" s="85" t="e">
        <f>+VLOOKUP(R15,Participants!$A$1:$F$531,2,FALSE)</f>
        <v>#N/A</v>
      </c>
      <c r="T15" s="85"/>
      <c r="U15" s="85" t="e">
        <f>+VLOOKUP(T15,Participants!$A$1:$F$531,2,FALSE)</f>
        <v>#N/A</v>
      </c>
      <c r="V15" s="85"/>
      <c r="W15" s="85" t="e">
        <f>+VLOOKUP(V15,Participants!$A$1:$F$531,2,FALSE)</f>
        <v>#N/A</v>
      </c>
    </row>
    <row r="16" spans="1:26" ht="14.25" customHeight="1" x14ac:dyDescent="0.25">
      <c r="B16" s="92" t="s">
        <v>526</v>
      </c>
      <c r="C16" s="152">
        <v>2</v>
      </c>
      <c r="D16" s="152">
        <v>3</v>
      </c>
      <c r="E16" s="82">
        <v>62</v>
      </c>
      <c r="F16" s="12" t="str">
        <f>+VLOOKUP(E16,Participants!$A$1:$F$678,2,FALSE)</f>
        <v>Leah Patcher</v>
      </c>
      <c r="G16" s="12" t="str">
        <f>+VLOOKUP(E16,Participants!$A$1:$F$678,4,FALSE)</f>
        <v>AMA</v>
      </c>
      <c r="H16" s="12" t="str">
        <f>+VLOOKUP(E16,Participants!$A$1:$F$678,5,FALSE)</f>
        <v>Female</v>
      </c>
      <c r="I16" s="12">
        <f>+VLOOKUP(E16,Participants!$A$1:$F$678,3,FALSE)</f>
        <v>5</v>
      </c>
      <c r="J16" s="12" t="str">
        <f>+VLOOKUP(E16,Participants!$A$1:$G$678,7,FALSE)</f>
        <v>JV Girls</v>
      </c>
      <c r="K16" s="83" t="s">
        <v>757</v>
      </c>
      <c r="L16" s="12">
        <f t="shared" si="2"/>
        <v>6</v>
      </c>
      <c r="M16" s="82" t="s">
        <v>625</v>
      </c>
      <c r="N16" s="7" t="str">
        <f t="shared" si="1"/>
        <v>JV Girls</v>
      </c>
      <c r="P16" s="85"/>
      <c r="Q16" s="85" t="e">
        <f>+VLOOKUP(P16,Participants!$A$1:$F$531,2,FALSE)</f>
        <v>#N/A</v>
      </c>
      <c r="R16" s="85"/>
      <c r="S16" s="85" t="e">
        <f>+VLOOKUP(R16,Participants!$A$1:$F$531,2,FALSE)</f>
        <v>#N/A</v>
      </c>
      <c r="T16" s="85"/>
      <c r="U16" s="85" t="e">
        <f>+VLOOKUP(T16,Participants!$A$1:$F$531,2,FALSE)</f>
        <v>#N/A</v>
      </c>
      <c r="V16" s="85"/>
      <c r="W16" s="85" t="e">
        <f>+VLOOKUP(V16,Participants!$A$1:$F$531,2,FALSE)</f>
        <v>#N/A</v>
      </c>
    </row>
    <row r="17" spans="1:23" ht="14.25" customHeight="1" x14ac:dyDescent="0.25">
      <c r="B17" s="92" t="s">
        <v>526</v>
      </c>
      <c r="C17" s="152">
        <v>1</v>
      </c>
      <c r="D17" s="152">
        <v>5</v>
      </c>
      <c r="E17" s="82">
        <v>1573</v>
      </c>
      <c r="F17" s="12" t="str">
        <f>+VLOOKUP(E17,Participants!$A$1:$F$678,2,FALSE)</f>
        <v>Sierra Viehmann</v>
      </c>
      <c r="G17" s="12" t="str">
        <f>+VLOOKUP(E17,Participants!$A$1:$F$678,4,FALSE)</f>
        <v>BCS</v>
      </c>
      <c r="H17" s="12" t="str">
        <f>+VLOOKUP(E17,Participants!$A$1:$F$678,5,FALSE)</f>
        <v>Female</v>
      </c>
      <c r="I17" s="12">
        <f>+VLOOKUP(E17,Participants!$A$1:$F$678,3,FALSE)</f>
        <v>6</v>
      </c>
      <c r="J17" s="12" t="str">
        <f>+VLOOKUP(E17,Participants!$A$1:$G$678,7,FALSE)</f>
        <v>jv girls</v>
      </c>
      <c r="K17" s="83" t="s">
        <v>754</v>
      </c>
      <c r="L17" s="12">
        <f t="shared" si="2"/>
        <v>7</v>
      </c>
      <c r="M17" s="82">
        <v>3</v>
      </c>
      <c r="N17" s="7" t="str">
        <f t="shared" si="1"/>
        <v>jv girls</v>
      </c>
      <c r="O17" s="7"/>
      <c r="P17" s="85"/>
      <c r="Q17" s="85" t="e">
        <f>+VLOOKUP(P17,Participants!$A$1:$F$531,2,FALSE)</f>
        <v>#N/A</v>
      </c>
      <c r="R17" s="85"/>
      <c r="S17" s="85" t="e">
        <f>+VLOOKUP(R17,Participants!$A$1:$F$531,2,FALSE)</f>
        <v>#N/A</v>
      </c>
      <c r="T17" s="85"/>
      <c r="U17" s="85" t="e">
        <f>+VLOOKUP(T17,Participants!$A$1:$F$531,2,FALSE)</f>
        <v>#N/A</v>
      </c>
      <c r="V17" s="85"/>
      <c r="W17" s="85" t="e">
        <f>+VLOOKUP(V17,Participants!$A$1:$F$531,2,FALSE)</f>
        <v>#N/A</v>
      </c>
    </row>
    <row r="18" spans="1:23" ht="14.25" customHeight="1" x14ac:dyDescent="0.25">
      <c r="B18" s="92" t="s">
        <v>526</v>
      </c>
      <c r="C18" s="152">
        <v>1</v>
      </c>
      <c r="D18" s="152">
        <v>2</v>
      </c>
      <c r="E18" s="82">
        <v>1086</v>
      </c>
      <c r="F18" s="12" t="str">
        <f>+VLOOKUP(E18,Participants!$A$1:$F$678,2,FALSE)</f>
        <v>Ella Scaltz</v>
      </c>
      <c r="G18" s="12" t="str">
        <f>+VLOOKUP(E18,Participants!$A$1:$F$678,4,FALSE)</f>
        <v>KIL</v>
      </c>
      <c r="H18" s="12" t="str">
        <f>+VLOOKUP(E18,Participants!$A$1:$F$678,5,FALSE)</f>
        <v>Female</v>
      </c>
      <c r="I18" s="12">
        <f>+VLOOKUP(E18,Participants!$A$1:$F$678,3,FALSE)</f>
        <v>5</v>
      </c>
      <c r="J18" s="12" t="str">
        <f>+VLOOKUP(E18,Participants!$A$1:$G$678,7,FALSE)</f>
        <v>JV Girls</v>
      </c>
      <c r="K18" s="83" t="s">
        <v>755</v>
      </c>
      <c r="L18" s="12">
        <f t="shared" si="2"/>
        <v>8</v>
      </c>
      <c r="M18" s="82" t="s">
        <v>625</v>
      </c>
      <c r="N18" s="7" t="str">
        <f t="shared" si="1"/>
        <v>JV Girls</v>
      </c>
      <c r="O18" s="7"/>
      <c r="P18" s="85"/>
      <c r="Q18" s="85" t="e">
        <f>+VLOOKUP(P18,Participants!$A$1:$F$531,2,FALSE)</f>
        <v>#N/A</v>
      </c>
      <c r="R18" s="85"/>
      <c r="S18" s="85" t="e">
        <f>+VLOOKUP(R18,Participants!$A$1:$F$531,2,FALSE)</f>
        <v>#N/A</v>
      </c>
      <c r="T18" s="85"/>
      <c r="U18" s="85" t="e">
        <f>+VLOOKUP(T18,Participants!$A$1:$F$531,2,FALSE)</f>
        <v>#N/A</v>
      </c>
      <c r="V18" s="85"/>
      <c r="W18" s="85" t="e">
        <f>+VLOOKUP(V18,Participants!$A$1:$F$531,2,FALSE)</f>
        <v>#N/A</v>
      </c>
    </row>
    <row r="19" spans="1:23" ht="14.25" customHeight="1" x14ac:dyDescent="0.25">
      <c r="A19" s="139"/>
      <c r="B19" s="151" t="s">
        <v>526</v>
      </c>
      <c r="C19" s="152">
        <v>5</v>
      </c>
      <c r="D19" s="152">
        <v>2</v>
      </c>
      <c r="E19" s="82">
        <v>1299</v>
      </c>
      <c r="F19" s="12" t="str">
        <f>+VLOOKUP(E19,Participants!$A$1:$F$678,2,FALSE)</f>
        <v>Emma Zampogna</v>
      </c>
      <c r="G19" s="12" t="str">
        <f>+VLOOKUP(E19,Participants!$A$1:$F$678,4,FALSE)</f>
        <v>CDT</v>
      </c>
      <c r="H19" s="12" t="str">
        <f>+VLOOKUP(E19,Participants!$A$1:$F$678,5,FALSE)</f>
        <v>Female</v>
      </c>
      <c r="I19" s="12">
        <f>+VLOOKUP(E19,Participants!$A$1:$F$678,3,FALSE)</f>
        <v>5</v>
      </c>
      <c r="J19" s="12" t="str">
        <f>+VLOOKUP(E19,Participants!$A$1:$G$678,7,FALSE)</f>
        <v>JV Girls</v>
      </c>
      <c r="K19" s="137" t="s">
        <v>783</v>
      </c>
      <c r="L19" s="12">
        <f t="shared" si="2"/>
        <v>9</v>
      </c>
      <c r="M19" s="82" t="s">
        <v>625</v>
      </c>
      <c r="N19" s="139" t="str">
        <f t="shared" si="1"/>
        <v>JV Girls</v>
      </c>
      <c r="O19" s="139"/>
      <c r="P19" s="85"/>
      <c r="Q19" s="85" t="e">
        <f>+VLOOKUP(P19,Participants!$A$1:$F$531,2,FALSE)</f>
        <v>#N/A</v>
      </c>
      <c r="R19" s="85"/>
      <c r="S19" s="85" t="e">
        <f>+VLOOKUP(R19,Participants!$A$1:$F$531,2,FALSE)</f>
        <v>#N/A</v>
      </c>
      <c r="T19" s="85"/>
      <c r="U19" s="85" t="e">
        <f>+VLOOKUP(T19,Participants!$A$1:$F$531,2,FALSE)</f>
        <v>#N/A</v>
      </c>
      <c r="V19" s="85"/>
      <c r="W19" s="85" t="e">
        <f>+VLOOKUP(V19,Participants!$A$1:$F$531,2,FALSE)</f>
        <v>#N/A</v>
      </c>
    </row>
    <row r="20" spans="1:23" ht="14.25" customHeight="1" x14ac:dyDescent="0.25">
      <c r="A20" s="139"/>
      <c r="B20" s="151" t="s">
        <v>526</v>
      </c>
      <c r="C20" s="152">
        <v>2</v>
      </c>
      <c r="D20" s="152">
        <v>5</v>
      </c>
      <c r="E20" s="82">
        <v>64</v>
      </c>
      <c r="F20" s="12" t="str">
        <f>+VLOOKUP(E20,Participants!$A$1:$F$678,2,FALSE)</f>
        <v>Nicole Paschke</v>
      </c>
      <c r="G20" s="12" t="str">
        <f>+VLOOKUP(E20,Participants!$A$1:$F$678,4,FALSE)</f>
        <v>AMA</v>
      </c>
      <c r="H20" s="12" t="str">
        <f>+VLOOKUP(E20,Participants!$A$1:$F$678,5,FALSE)</f>
        <v>Female</v>
      </c>
      <c r="I20" s="12">
        <f>+VLOOKUP(E20,Participants!$A$1:$F$678,3,FALSE)</f>
        <v>5</v>
      </c>
      <c r="J20" s="12" t="str">
        <f>+VLOOKUP(E20,Participants!$A$1:$G$678,7,FALSE)</f>
        <v>JV Girls</v>
      </c>
      <c r="K20" s="137" t="s">
        <v>758</v>
      </c>
      <c r="L20" s="12">
        <f t="shared" si="2"/>
        <v>10</v>
      </c>
      <c r="M20" s="82" t="s">
        <v>625</v>
      </c>
      <c r="N20" s="139" t="str">
        <f t="shared" si="1"/>
        <v>JV Girls</v>
      </c>
      <c r="O20" s="154"/>
      <c r="P20" s="85"/>
      <c r="Q20" s="85" t="e">
        <f>+VLOOKUP(P20,Participants!$A$1:$F$531,2,FALSE)</f>
        <v>#N/A</v>
      </c>
      <c r="R20" s="85"/>
      <c r="S20" s="85" t="e">
        <f>+VLOOKUP(R20,Participants!$A$1:$F$531,2,FALSE)</f>
        <v>#N/A</v>
      </c>
      <c r="T20" s="85"/>
      <c r="U20" s="85" t="e">
        <f>+VLOOKUP(T20,Participants!$A$1:$F$531,2,FALSE)</f>
        <v>#N/A</v>
      </c>
      <c r="V20" s="85"/>
      <c r="W20" s="85" t="e">
        <f>+VLOOKUP(V20,Participants!$A$1:$F$531,2,FALSE)</f>
        <v>#N/A</v>
      </c>
    </row>
    <row r="21" spans="1:23" ht="14.25" customHeight="1" x14ac:dyDescent="0.25">
      <c r="A21" s="139"/>
      <c r="B21" s="151" t="s">
        <v>526</v>
      </c>
      <c r="C21" s="152">
        <v>2</v>
      </c>
      <c r="D21" s="152">
        <v>1</v>
      </c>
      <c r="E21" s="82">
        <v>600</v>
      </c>
      <c r="F21" s="12" t="str">
        <f>+VLOOKUP(E21,Participants!$A$1:$F$678,2,FALSE)</f>
        <v>Adrianna Sartori</v>
      </c>
      <c r="G21" s="12" t="str">
        <f>+VLOOKUP(E21,Participants!$A$1:$F$678,4,FALSE)</f>
        <v>BFS</v>
      </c>
      <c r="H21" s="12" t="str">
        <f>+VLOOKUP(E21,Participants!$A$1:$F$678,5,FALSE)</f>
        <v>Female</v>
      </c>
      <c r="I21" s="12">
        <f>+VLOOKUP(E21,Participants!$A$1:$F$678,3,FALSE)</f>
        <v>5</v>
      </c>
      <c r="J21" s="12" t="str">
        <f>+VLOOKUP(E21,Participants!$A$1:$G$678,7,FALSE)</f>
        <v>JV GIRLS</v>
      </c>
      <c r="K21" s="137" t="s">
        <v>759</v>
      </c>
      <c r="L21" s="12">
        <f t="shared" si="2"/>
        <v>11</v>
      </c>
      <c r="M21" s="82" t="s">
        <v>625</v>
      </c>
      <c r="N21" s="139" t="str">
        <f t="shared" si="1"/>
        <v>JV GIRLS</v>
      </c>
      <c r="O21" s="139"/>
      <c r="P21" s="85">
        <v>600</v>
      </c>
      <c r="Q21" s="85" t="str">
        <f>+VLOOKUP(P21,Participants!$A$1:$F$531,2,FALSE)</f>
        <v>Adrianna Sartori</v>
      </c>
      <c r="R21" s="85">
        <v>598</v>
      </c>
      <c r="S21" s="85" t="str">
        <f>+VLOOKUP(R21,Participants!$A$1:$F$531,2,FALSE)</f>
        <v>Sloane Masula</v>
      </c>
      <c r="T21" s="85">
        <v>601</v>
      </c>
      <c r="U21" s="85" t="str">
        <f>+VLOOKUP(T21,Participants!$A$1:$F$531,2,FALSE)</f>
        <v>Bridie Straub</v>
      </c>
      <c r="V21" s="85">
        <v>595</v>
      </c>
      <c r="W21" s="85" t="str">
        <f>+VLOOKUP(V21,Participants!$A$1:$F$531,2,FALSE)</f>
        <v>Avery Holtzman</v>
      </c>
    </row>
    <row r="22" spans="1:23" ht="14.25" customHeight="1" x14ac:dyDescent="0.25">
      <c r="A22" s="139"/>
      <c r="B22" s="151" t="s">
        <v>526</v>
      </c>
      <c r="C22" s="152">
        <v>2</v>
      </c>
      <c r="D22" s="152">
        <v>4</v>
      </c>
      <c r="E22" s="82">
        <v>1089</v>
      </c>
      <c r="F22" s="12" t="str">
        <f>+VLOOKUP(E22,Participants!$A$1:$F$678,2,FALSE)</f>
        <v>Annalise Wyant</v>
      </c>
      <c r="G22" s="12" t="str">
        <f>+VLOOKUP(E22,Participants!$A$1:$F$678,4,FALSE)</f>
        <v>KIL</v>
      </c>
      <c r="H22" s="12" t="str">
        <f>+VLOOKUP(E22,Participants!$A$1:$F$678,5,FALSE)</f>
        <v>Female</v>
      </c>
      <c r="I22" s="12">
        <f>+VLOOKUP(E22,Participants!$A$1:$F$678,3,FALSE)</f>
        <v>6</v>
      </c>
      <c r="J22" s="12" t="str">
        <f>+VLOOKUP(E22,Participants!$A$1:$G$678,7,FALSE)</f>
        <v>JV Girls</v>
      </c>
      <c r="K22" s="137" t="s">
        <v>760</v>
      </c>
      <c r="L22" s="12">
        <f t="shared" si="2"/>
        <v>12</v>
      </c>
      <c r="M22" s="82" t="s">
        <v>625</v>
      </c>
      <c r="N22" s="139" t="str">
        <f t="shared" si="1"/>
        <v>JV Girls</v>
      </c>
      <c r="O22" s="154"/>
      <c r="P22" s="85"/>
      <c r="Q22" s="85" t="e">
        <f>+VLOOKUP(P22,Participants!$A$1:$F$531,2,FALSE)</f>
        <v>#N/A</v>
      </c>
      <c r="R22" s="85"/>
      <c r="S22" s="85" t="e">
        <f>+VLOOKUP(R22,Participants!$A$1:$F$531,2,FALSE)</f>
        <v>#N/A</v>
      </c>
      <c r="T22" s="85"/>
      <c r="U22" s="85" t="e">
        <f>+VLOOKUP(T22,Participants!$A$1:$F$531,2,FALSE)</f>
        <v>#N/A</v>
      </c>
      <c r="V22" s="85"/>
      <c r="W22" s="85" t="e">
        <f>+VLOOKUP(V22,Participants!$A$1:$F$531,2,FALSE)</f>
        <v>#N/A</v>
      </c>
    </row>
    <row r="23" spans="1:23" ht="14.25" customHeight="1" x14ac:dyDescent="0.25">
      <c r="A23" s="143"/>
      <c r="B23" s="153"/>
      <c r="C23" s="152"/>
      <c r="D23" s="152"/>
      <c r="E23" s="82"/>
      <c r="F23" s="12"/>
      <c r="G23" s="12"/>
      <c r="H23" s="12"/>
      <c r="I23" s="12"/>
      <c r="J23" s="12"/>
      <c r="K23" s="83"/>
      <c r="L23" s="12"/>
      <c r="M23" s="82"/>
      <c r="N23" s="143"/>
      <c r="O23" s="155"/>
      <c r="P23" s="85"/>
      <c r="Q23" s="85"/>
      <c r="R23" s="85"/>
      <c r="S23" s="85"/>
      <c r="T23" s="85"/>
      <c r="U23" s="85"/>
      <c r="V23" s="85"/>
      <c r="W23" s="85"/>
    </row>
    <row r="24" spans="1:23" ht="14.25" customHeight="1" x14ac:dyDescent="0.25">
      <c r="A24" s="139"/>
      <c r="B24" s="151" t="s">
        <v>526</v>
      </c>
      <c r="C24" s="152">
        <v>6</v>
      </c>
      <c r="D24" s="152">
        <v>6</v>
      </c>
      <c r="E24" s="82">
        <v>1129</v>
      </c>
      <c r="F24" s="12" t="str">
        <f>+VLOOKUP(E24,Participants!$A$1:$F$678,2,FALSE)</f>
        <v>Shaun Guyton Jr</v>
      </c>
      <c r="G24" s="12" t="str">
        <f>+VLOOKUP(E24,Participants!$A$1:$F$678,4,FALSE)</f>
        <v>KIL</v>
      </c>
      <c r="H24" s="12" t="str">
        <f>+VLOOKUP(E24,Participants!$A$1:$F$678,5,FALSE)</f>
        <v>Male</v>
      </c>
      <c r="I24" s="12">
        <f>+VLOOKUP(E24,Participants!$A$1:$F$678,3,FALSE)</f>
        <v>7</v>
      </c>
      <c r="J24" s="12" t="str">
        <f>+VLOOKUP(E24,Participants!$A$1:$G$678,7,FALSE)</f>
        <v>VARSITY Boys</v>
      </c>
      <c r="K24" s="137" t="s">
        <v>784</v>
      </c>
      <c r="L24" s="12">
        <v>1</v>
      </c>
      <c r="M24" s="82">
        <v>10</v>
      </c>
      <c r="N24" s="139" t="str">
        <f t="shared" ref="N24:N31" si="3">+J24</f>
        <v>VARSITY Boys</v>
      </c>
      <c r="O24" s="139"/>
      <c r="P24" s="85"/>
      <c r="Q24" s="85" t="e">
        <f>+VLOOKUP(P24,Participants!$A$1:$F$531,2,FALSE)</f>
        <v>#N/A</v>
      </c>
      <c r="R24" s="85"/>
      <c r="S24" s="85" t="e">
        <f>+VLOOKUP(R24,Participants!$A$1:$F$531,2,FALSE)</f>
        <v>#N/A</v>
      </c>
      <c r="T24" s="85"/>
      <c r="U24" s="85" t="e">
        <f>+VLOOKUP(T24,Participants!$A$1:$F$531,2,FALSE)</f>
        <v>#N/A</v>
      </c>
      <c r="V24" s="85"/>
      <c r="W24" s="85" t="e">
        <f>+VLOOKUP(V24,Participants!$A$1:$F$531,2,FALSE)</f>
        <v>#N/A</v>
      </c>
    </row>
    <row r="25" spans="1:23" ht="14.25" customHeight="1" x14ac:dyDescent="0.25">
      <c r="A25" s="139"/>
      <c r="B25" s="151" t="s">
        <v>526</v>
      </c>
      <c r="C25" s="152">
        <v>6</v>
      </c>
      <c r="D25" s="152">
        <v>7</v>
      </c>
      <c r="E25" s="82">
        <v>664</v>
      </c>
      <c r="F25" s="12" t="str">
        <f>+VLOOKUP(E25,Participants!$A$1:$F$678,2,FALSE)</f>
        <v>Eric Wheeler</v>
      </c>
      <c r="G25" s="12" t="str">
        <f>+VLOOKUP(E25,Participants!$A$1:$F$678,4,FALSE)</f>
        <v>BFS</v>
      </c>
      <c r="H25" s="12" t="str">
        <f>+VLOOKUP(E25,Participants!$A$1:$F$678,5,FALSE)</f>
        <v>Male</v>
      </c>
      <c r="I25" s="12">
        <f>+VLOOKUP(E25,Participants!$A$1:$F$678,3,FALSE)</f>
        <v>7</v>
      </c>
      <c r="J25" s="12" t="str">
        <f>+VLOOKUP(E25,Participants!$A$1:$G$678,7,FALSE)</f>
        <v>VARSITY Boys</v>
      </c>
      <c r="K25" s="137" t="s">
        <v>785</v>
      </c>
      <c r="L25" s="12">
        <f>L24+1</f>
        <v>2</v>
      </c>
      <c r="M25" s="82">
        <v>8</v>
      </c>
      <c r="N25" s="139" t="str">
        <f t="shared" si="3"/>
        <v>VARSITY Boys</v>
      </c>
      <c r="O25" s="139"/>
      <c r="P25" s="85">
        <v>664</v>
      </c>
      <c r="Q25" s="85" t="str">
        <f>+VLOOKUP(P25,Participants!$A$1:$F$531,2,FALSE)</f>
        <v>Eric Wheeler</v>
      </c>
      <c r="R25" s="85">
        <v>661</v>
      </c>
      <c r="S25" s="85" t="str">
        <f>+VLOOKUP(R25,Participants!$A$1:$F$531,2,FALSE)</f>
        <v>Enzo Pecoraro</v>
      </c>
      <c r="T25" s="85">
        <v>670</v>
      </c>
      <c r="U25" s="85" t="str">
        <f>+VLOOKUP(T25,Participants!$A$1:$F$531,2,FALSE)</f>
        <v>Michael Pierro</v>
      </c>
      <c r="V25" s="85">
        <v>669</v>
      </c>
      <c r="W25" s="85" t="str">
        <f>+VLOOKUP(V25,Participants!$A$1:$F$531,2,FALSE)</f>
        <v>Xiah Ninehouser</v>
      </c>
    </row>
    <row r="26" spans="1:23" ht="14.25" customHeight="1" x14ac:dyDescent="0.25">
      <c r="A26" s="139"/>
      <c r="B26" s="151" t="s">
        <v>526</v>
      </c>
      <c r="C26" s="152">
        <v>6</v>
      </c>
      <c r="D26" s="152">
        <v>4</v>
      </c>
      <c r="E26" s="82">
        <v>276</v>
      </c>
      <c r="F26" s="12" t="str">
        <f>+VLOOKUP(E26,Participants!$A$1:$F$678,2,FALSE)</f>
        <v>Sebastian James</v>
      </c>
      <c r="G26" s="12" t="str">
        <f>+VLOOKUP(E26,Participants!$A$1:$F$678,4,FALSE)</f>
        <v>AGS</v>
      </c>
      <c r="H26" s="12" t="str">
        <f>+VLOOKUP(E26,Participants!$A$1:$F$678,5,FALSE)</f>
        <v>Male</v>
      </c>
      <c r="I26" s="12">
        <f>+VLOOKUP(E26,Participants!$A$1:$F$678,3,FALSE)</f>
        <v>8</v>
      </c>
      <c r="J26" s="12" t="str">
        <f>+VLOOKUP(E26,Participants!$A$1:$G$678,7,FALSE)</f>
        <v>VARSITY Boys</v>
      </c>
      <c r="K26" s="137" t="s">
        <v>786</v>
      </c>
      <c r="L26" s="12">
        <f t="shared" ref="L26:L31" si="4">L25+1</f>
        <v>3</v>
      </c>
      <c r="M26" s="82">
        <v>6</v>
      </c>
      <c r="N26" s="139" t="str">
        <f t="shared" si="3"/>
        <v>VARSITY Boys</v>
      </c>
      <c r="O26" s="154"/>
      <c r="P26" s="85"/>
      <c r="Q26" s="85" t="e">
        <f>+VLOOKUP(P26,Participants!$A$1:$F$531,2,FALSE)</f>
        <v>#N/A</v>
      </c>
      <c r="R26" s="85"/>
      <c r="S26" s="85" t="e">
        <f>+VLOOKUP(R26,Participants!$A$1:$F$531,2,FALSE)</f>
        <v>#N/A</v>
      </c>
      <c r="T26" s="85"/>
      <c r="U26" s="85" t="e">
        <f>+VLOOKUP(T26,Participants!$A$1:$F$531,2,FALSE)</f>
        <v>#N/A</v>
      </c>
      <c r="V26" s="85"/>
      <c r="W26" s="85" t="e">
        <f>+VLOOKUP(V26,Participants!$A$1:$F$531,2,FALSE)</f>
        <v>#N/A</v>
      </c>
    </row>
    <row r="27" spans="1:23" ht="14.25" customHeight="1" x14ac:dyDescent="0.25">
      <c r="A27" s="139"/>
      <c r="B27" s="151" t="s">
        <v>526</v>
      </c>
      <c r="C27" s="152">
        <v>6</v>
      </c>
      <c r="D27" s="152">
        <v>1</v>
      </c>
      <c r="E27" s="82">
        <v>133</v>
      </c>
      <c r="F27" s="12" t="str">
        <f>+VLOOKUP(E27,Participants!$A$1:$F$678,2,FALSE)</f>
        <v>William Brown</v>
      </c>
      <c r="G27" s="12" t="str">
        <f>+VLOOKUP(E27,Participants!$A$1:$F$678,4,FALSE)</f>
        <v>AMA</v>
      </c>
      <c r="H27" s="12" t="str">
        <f>+VLOOKUP(E27,Participants!$A$1:$F$678,5,FALSE)</f>
        <v>Male</v>
      </c>
      <c r="I27" s="12">
        <f>+VLOOKUP(E27,Participants!$A$1:$F$678,3,FALSE)</f>
        <v>8</v>
      </c>
      <c r="J27" s="12" t="str">
        <f>+VLOOKUP(E27,Participants!$A$1:$G$678,7,FALSE)</f>
        <v>VARSITY Boys</v>
      </c>
      <c r="K27" s="137" t="s">
        <v>787</v>
      </c>
      <c r="L27" s="12">
        <f t="shared" si="4"/>
        <v>4</v>
      </c>
      <c r="M27" s="82">
        <v>5</v>
      </c>
      <c r="N27" s="139" t="str">
        <f t="shared" si="3"/>
        <v>VARSITY Boys</v>
      </c>
      <c r="O27" s="139"/>
      <c r="P27" s="85"/>
      <c r="Q27" s="85" t="e">
        <f>+VLOOKUP(P27,Participants!$A$1:$F$531,2,FALSE)</f>
        <v>#N/A</v>
      </c>
      <c r="R27" s="85"/>
      <c r="S27" s="85" t="e">
        <f>+VLOOKUP(R27,Participants!$A$1:$F$531,2,FALSE)</f>
        <v>#N/A</v>
      </c>
      <c r="T27" s="85"/>
      <c r="U27" s="85" t="e">
        <f>+VLOOKUP(T27,Participants!$A$1:$F$531,2,FALSE)</f>
        <v>#N/A</v>
      </c>
      <c r="V27" s="85"/>
      <c r="W27" s="85" t="e">
        <f>+VLOOKUP(V27,Participants!$A$1:$F$531,2,FALSE)</f>
        <v>#N/A</v>
      </c>
    </row>
    <row r="28" spans="1:23" ht="14.25" customHeight="1" x14ac:dyDescent="0.25">
      <c r="A28" s="139"/>
      <c r="B28" s="151" t="s">
        <v>526</v>
      </c>
      <c r="C28" s="152">
        <v>6</v>
      </c>
      <c r="D28" s="152">
        <v>2</v>
      </c>
      <c r="E28" s="82">
        <v>907</v>
      </c>
      <c r="F28" s="12" t="str">
        <f>+VLOOKUP(E28,Participants!$A$1:$F$678,2,FALSE)</f>
        <v>Jonathan Penrod</v>
      </c>
      <c r="G28" s="12" t="str">
        <f>+VLOOKUP(E28,Participants!$A$1:$F$678,4,FALSE)</f>
        <v>MOSS</v>
      </c>
      <c r="H28" s="12" t="str">
        <f>+VLOOKUP(E28,Participants!$A$1:$F$678,5,FALSE)</f>
        <v>Male</v>
      </c>
      <c r="I28" s="12">
        <f>+VLOOKUP(E28,Participants!$A$1:$F$678,3,FALSE)</f>
        <v>5</v>
      </c>
      <c r="J28" s="12" t="s">
        <v>288</v>
      </c>
      <c r="K28" s="137" t="s">
        <v>788</v>
      </c>
      <c r="L28" s="12">
        <f t="shared" si="4"/>
        <v>5</v>
      </c>
      <c r="M28" s="82">
        <v>4</v>
      </c>
      <c r="N28" s="139" t="str">
        <f t="shared" si="3"/>
        <v>VARSITY Boys</v>
      </c>
      <c r="O28" s="154"/>
      <c r="P28" s="85"/>
      <c r="Q28" s="85" t="e">
        <f>+VLOOKUP(P28,Participants!$A$1:$F$531,2,FALSE)</f>
        <v>#N/A</v>
      </c>
      <c r="R28" s="85"/>
      <c r="S28" s="85" t="e">
        <f>+VLOOKUP(R28,Participants!$A$1:$F$531,2,FALSE)</f>
        <v>#N/A</v>
      </c>
      <c r="T28" s="85"/>
      <c r="U28" s="85" t="e">
        <f>+VLOOKUP(T28,Participants!$A$1:$F$531,2,FALSE)</f>
        <v>#N/A</v>
      </c>
      <c r="V28" s="85"/>
      <c r="W28" s="85" t="e">
        <f>+VLOOKUP(V28,Participants!$A$1:$F$531,2,FALSE)</f>
        <v>#N/A</v>
      </c>
    </row>
    <row r="29" spans="1:23" ht="14.25" customHeight="1" x14ac:dyDescent="0.25">
      <c r="B29" s="92" t="s">
        <v>526</v>
      </c>
      <c r="C29" s="152">
        <v>6</v>
      </c>
      <c r="D29" s="152">
        <v>8</v>
      </c>
      <c r="E29" s="82">
        <v>115</v>
      </c>
      <c r="F29" s="12" t="str">
        <f>+VLOOKUP(E29,Participants!$A$1:$F$678,2,FALSE)</f>
        <v>Jack Conquest</v>
      </c>
      <c r="G29" s="12" t="str">
        <f>+VLOOKUP(E29,Participants!$A$1:$F$678,4,FALSE)</f>
        <v>AMA</v>
      </c>
      <c r="H29" s="12" t="str">
        <f>+VLOOKUP(E29,Participants!$A$1:$F$678,5,FALSE)</f>
        <v>Male</v>
      </c>
      <c r="I29" s="12">
        <f>+VLOOKUP(E29,Participants!$A$1:$F$678,3,FALSE)</f>
        <v>7</v>
      </c>
      <c r="J29" s="12" t="str">
        <f>+VLOOKUP(E29,Participants!$A$1:$G$678,7,FALSE)</f>
        <v>VARSITY Boys</v>
      </c>
      <c r="K29" s="83" t="s">
        <v>789</v>
      </c>
      <c r="L29" s="12">
        <f t="shared" si="4"/>
        <v>6</v>
      </c>
      <c r="M29" s="82">
        <v>3</v>
      </c>
      <c r="N29" s="7" t="str">
        <f t="shared" si="3"/>
        <v>VARSITY Boys</v>
      </c>
      <c r="O29" s="7"/>
      <c r="P29" s="85"/>
      <c r="Q29" s="85" t="e">
        <f>+VLOOKUP(P29,Participants!$A$1:$F$531,2,FALSE)</f>
        <v>#N/A</v>
      </c>
      <c r="R29" s="85"/>
      <c r="S29" s="85" t="e">
        <f>+VLOOKUP(R29,Participants!$A$1:$F$531,2,FALSE)</f>
        <v>#N/A</v>
      </c>
      <c r="T29" s="85"/>
      <c r="U29" s="85" t="e">
        <f>+VLOOKUP(T29,Participants!$A$1:$F$531,2,FALSE)</f>
        <v>#N/A</v>
      </c>
      <c r="V29" s="85"/>
      <c r="W29" s="85" t="e">
        <f>+VLOOKUP(V29,Participants!$A$1:$F$531,2,FALSE)</f>
        <v>#N/A</v>
      </c>
    </row>
    <row r="30" spans="1:23" ht="14.25" customHeight="1" x14ac:dyDescent="0.25">
      <c r="B30" s="92" t="s">
        <v>526</v>
      </c>
      <c r="C30" s="152">
        <v>6</v>
      </c>
      <c r="D30" s="152">
        <v>5</v>
      </c>
      <c r="E30" s="82">
        <v>132</v>
      </c>
      <c r="F30" s="12" t="str">
        <f>+VLOOKUP(E30,Participants!$A$1:$F$678,2,FALSE)</f>
        <v>Nathan Hannan</v>
      </c>
      <c r="G30" s="12" t="str">
        <f>+VLOOKUP(E30,Participants!$A$1:$F$678,4,FALSE)</f>
        <v>AMA</v>
      </c>
      <c r="H30" s="12" t="str">
        <f>+VLOOKUP(E30,Participants!$A$1:$F$678,5,FALSE)</f>
        <v>Male</v>
      </c>
      <c r="I30" s="12">
        <f>+VLOOKUP(E30,Participants!$A$1:$F$678,3,FALSE)</f>
        <v>8</v>
      </c>
      <c r="J30" s="12" t="str">
        <f>+VLOOKUP(E30,Participants!$A$1:$G$678,7,FALSE)</f>
        <v>VARSITY Boys</v>
      </c>
      <c r="K30" s="83" t="s">
        <v>790</v>
      </c>
      <c r="L30" s="12">
        <f t="shared" si="4"/>
        <v>7</v>
      </c>
      <c r="M30" s="82" t="s">
        <v>625</v>
      </c>
      <c r="N30" s="7" t="str">
        <f t="shared" si="3"/>
        <v>VARSITY Boys</v>
      </c>
      <c r="P30" s="85"/>
      <c r="Q30" s="85" t="e">
        <f>+VLOOKUP(P30,Participants!$A$1:$F$531,2,FALSE)</f>
        <v>#N/A</v>
      </c>
      <c r="R30" s="85"/>
      <c r="S30" s="85" t="e">
        <f>+VLOOKUP(R30,Participants!$A$1:$F$531,2,FALSE)</f>
        <v>#N/A</v>
      </c>
      <c r="T30" s="85"/>
      <c r="U30" s="85" t="e">
        <f>+VLOOKUP(T30,Participants!$A$1:$F$531,2,FALSE)</f>
        <v>#N/A</v>
      </c>
      <c r="V30" s="85"/>
      <c r="W30" s="85" t="e">
        <f>+VLOOKUP(V30,Participants!$A$1:$F$531,2,FALSE)</f>
        <v>#N/A</v>
      </c>
    </row>
    <row r="31" spans="1:23" ht="14.25" customHeight="1" x14ac:dyDescent="0.25">
      <c r="B31" s="92" t="s">
        <v>526</v>
      </c>
      <c r="C31" s="152">
        <v>6</v>
      </c>
      <c r="D31" s="152">
        <v>3</v>
      </c>
      <c r="E31" s="82">
        <v>921</v>
      </c>
      <c r="F31" s="12" t="str">
        <f>+VLOOKUP(E31,Participants!$A$1:$F$678,2,FALSE)</f>
        <v>Rizalino Domasig</v>
      </c>
      <c r="G31" s="12" t="str">
        <f>+VLOOKUP(E31,Participants!$A$1:$F$678,4,FALSE)</f>
        <v>HFS</v>
      </c>
      <c r="H31" s="12" t="str">
        <f>+VLOOKUP(E31,Participants!$A$1:$F$678,5,FALSE)</f>
        <v>Male</v>
      </c>
      <c r="I31" s="12">
        <f>+VLOOKUP(E31,Participants!$A$1:$F$678,3,FALSE)</f>
        <v>7</v>
      </c>
      <c r="J31" s="12" t="str">
        <f>+VLOOKUP(E31,Participants!$A$1:$G$678,7,FALSE)</f>
        <v>VARSITY Boys</v>
      </c>
      <c r="K31" s="83" t="s">
        <v>791</v>
      </c>
      <c r="L31" s="12">
        <f t="shared" si="4"/>
        <v>8</v>
      </c>
      <c r="M31" s="82">
        <v>2</v>
      </c>
      <c r="N31" s="7" t="str">
        <f t="shared" si="3"/>
        <v>VARSITY Boys</v>
      </c>
      <c r="P31" s="85"/>
      <c r="Q31" s="85" t="e">
        <f>+VLOOKUP(P31,Participants!$A$1:$F$531,2,FALSE)</f>
        <v>#N/A</v>
      </c>
      <c r="R31" s="85"/>
      <c r="S31" s="85" t="e">
        <f>+VLOOKUP(R31,Participants!$A$1:$F$531,2,FALSE)</f>
        <v>#N/A</v>
      </c>
      <c r="T31" s="85"/>
      <c r="U31" s="85" t="e">
        <f>+VLOOKUP(T31,Participants!$A$1:$F$531,2,FALSE)</f>
        <v>#N/A</v>
      </c>
      <c r="V31" s="85"/>
      <c r="W31" s="85" t="e">
        <f>+VLOOKUP(V31,Participants!$A$1:$F$531,2,FALSE)</f>
        <v>#N/A</v>
      </c>
    </row>
    <row r="32" spans="1:23" ht="14.25" customHeight="1" x14ac:dyDescent="0.25">
      <c r="B32" s="92"/>
      <c r="C32" s="152"/>
      <c r="D32" s="152"/>
      <c r="E32" s="82"/>
      <c r="F32" s="12"/>
      <c r="G32" s="12"/>
      <c r="H32" s="12"/>
      <c r="I32" s="12"/>
      <c r="J32" s="12"/>
      <c r="K32" s="83"/>
      <c r="L32" s="12"/>
      <c r="M32" s="82"/>
      <c r="N32" s="7"/>
      <c r="P32" s="85"/>
      <c r="Q32" s="85"/>
      <c r="R32" s="85"/>
      <c r="S32" s="85"/>
      <c r="T32" s="85"/>
      <c r="U32" s="85"/>
      <c r="V32" s="85"/>
      <c r="W32" s="85"/>
    </row>
    <row r="33" spans="1:23" ht="14.25" customHeight="1" x14ac:dyDescent="0.25">
      <c r="B33" s="92" t="s">
        <v>526</v>
      </c>
      <c r="C33" s="152">
        <v>4</v>
      </c>
      <c r="D33" s="152">
        <v>2</v>
      </c>
      <c r="E33" s="82">
        <v>642</v>
      </c>
      <c r="F33" s="12" t="str">
        <f>+VLOOKUP(E33,Participants!$A$1:$F$678,2,FALSE)</f>
        <v>Isla Buccigrossi</v>
      </c>
      <c r="G33" s="12" t="str">
        <f>+VLOOKUP(E33,Participants!$A$1:$F$678,4,FALSE)</f>
        <v>BFS</v>
      </c>
      <c r="H33" s="12" t="str">
        <f>+VLOOKUP(E33,Participants!$A$1:$F$678,5,FALSE)</f>
        <v>Female</v>
      </c>
      <c r="I33" s="12">
        <f>+VLOOKUP(E33,Participants!$A$1:$F$678,3,FALSE)</f>
        <v>8</v>
      </c>
      <c r="J33" s="12" t="str">
        <f>+VLOOKUP(E33,Participants!$A$1:$G$678,7,FALSE)</f>
        <v>VARSITY GIRLS</v>
      </c>
      <c r="K33" s="83" t="s">
        <v>770</v>
      </c>
      <c r="L33" s="12">
        <v>1</v>
      </c>
      <c r="M33" s="82">
        <v>10</v>
      </c>
      <c r="N33" s="7" t="str">
        <f t="shared" ref="N33:N44" si="5">+J33</f>
        <v>VARSITY GIRLS</v>
      </c>
      <c r="P33" s="85">
        <v>642</v>
      </c>
      <c r="Q33" s="85" t="str">
        <f>+VLOOKUP(P33,Participants!$A$1:$F$531,2,FALSE)</f>
        <v>Isla Buccigrossi</v>
      </c>
      <c r="R33" s="85">
        <v>637</v>
      </c>
      <c r="S33" s="85" t="str">
        <f>+VLOOKUP(R33,Participants!$A$1:$F$531,2,FALSE)</f>
        <v>Kate Mulzet</v>
      </c>
      <c r="T33" s="85">
        <v>640</v>
      </c>
      <c r="U33" s="85" t="str">
        <f>+VLOOKUP(T33,Participants!$A$1:$F$531,2,FALSE)</f>
        <v>Alexandra Wagner</v>
      </c>
      <c r="V33" s="85">
        <v>634</v>
      </c>
      <c r="W33" s="85" t="str">
        <f>+VLOOKUP(V33,Participants!$A$1:$F$531,2,FALSE)</f>
        <v>Tessa Liberati</v>
      </c>
    </row>
    <row r="34" spans="1:23" ht="14.25" customHeight="1" x14ac:dyDescent="0.25">
      <c r="B34" s="92" t="s">
        <v>526</v>
      </c>
      <c r="C34" s="152">
        <v>4</v>
      </c>
      <c r="D34" s="152">
        <v>3</v>
      </c>
      <c r="E34" s="82">
        <v>281</v>
      </c>
      <c r="F34" s="12" t="str">
        <f>+VLOOKUP(E34,Participants!$A$1:$F$678,2,FALSE)</f>
        <v>Anna Cicchino</v>
      </c>
      <c r="G34" s="12" t="str">
        <f>+VLOOKUP(E34,Participants!$A$1:$F$678,4,FALSE)</f>
        <v>AGS</v>
      </c>
      <c r="H34" s="12" t="str">
        <f>+VLOOKUP(E34,Participants!$A$1:$F$678,5,FALSE)</f>
        <v>Female</v>
      </c>
      <c r="I34" s="12">
        <f>+VLOOKUP(E34,Participants!$A$1:$F$678,3,FALSE)</f>
        <v>8</v>
      </c>
      <c r="J34" s="12" t="str">
        <f>+VLOOKUP(E34,Participants!$A$1:$G$678,7,FALSE)</f>
        <v>VARSITY Girls</v>
      </c>
      <c r="K34" s="83" t="s">
        <v>771</v>
      </c>
      <c r="L34" s="12">
        <f>L33+1</f>
        <v>2</v>
      </c>
      <c r="M34" s="82">
        <v>8</v>
      </c>
      <c r="N34" s="7" t="str">
        <f t="shared" si="5"/>
        <v>VARSITY Girls</v>
      </c>
      <c r="P34" s="85"/>
      <c r="Q34" s="85" t="e">
        <f>+VLOOKUP(P34,Participants!$A$1:$F$531,2,FALSE)</f>
        <v>#N/A</v>
      </c>
      <c r="R34" s="85"/>
      <c r="S34" s="85" t="e">
        <f>+VLOOKUP(R34,Participants!$A$1:$F$531,2,FALSE)</f>
        <v>#N/A</v>
      </c>
      <c r="T34" s="85"/>
      <c r="U34" s="85" t="e">
        <f>+VLOOKUP(T34,Participants!$A$1:$F$531,2,FALSE)</f>
        <v>#N/A</v>
      </c>
      <c r="V34" s="85"/>
      <c r="W34" s="85" t="e">
        <f>+VLOOKUP(V34,Participants!$A$1:$F$531,2,FALSE)</f>
        <v>#N/A</v>
      </c>
    </row>
    <row r="35" spans="1:23" ht="14.25" customHeight="1" x14ac:dyDescent="0.25">
      <c r="B35" s="92" t="s">
        <v>526</v>
      </c>
      <c r="C35" s="152">
        <v>4</v>
      </c>
      <c r="D35" s="152">
        <v>1</v>
      </c>
      <c r="E35" s="82">
        <v>1107</v>
      </c>
      <c r="F35" s="12" t="str">
        <f>+VLOOKUP(E35,Participants!$A$1:$F$678,2,FALSE)</f>
        <v>Chloe Cole</v>
      </c>
      <c r="G35" s="12" t="str">
        <f>+VLOOKUP(E35,Participants!$A$1:$F$678,4,FALSE)</f>
        <v>KIL</v>
      </c>
      <c r="H35" s="12" t="str">
        <f>+VLOOKUP(E35,Participants!$A$1:$F$678,5,FALSE)</f>
        <v>Female</v>
      </c>
      <c r="I35" s="12">
        <f>+VLOOKUP(E35,Participants!$A$1:$F$678,3,FALSE)</f>
        <v>7</v>
      </c>
      <c r="J35" s="12" t="str">
        <f>+VLOOKUP(E35,Participants!$A$1:$G$678,7,FALSE)</f>
        <v>Varsity Girls</v>
      </c>
      <c r="K35" s="83" t="s">
        <v>772</v>
      </c>
      <c r="L35" s="12">
        <f t="shared" ref="L35:L44" si="6">L34+1</f>
        <v>3</v>
      </c>
      <c r="M35" s="82">
        <v>6</v>
      </c>
      <c r="N35" s="7" t="str">
        <f t="shared" si="5"/>
        <v>Varsity Girls</v>
      </c>
      <c r="O35" s="7"/>
      <c r="P35" s="85"/>
      <c r="Q35" s="85" t="e">
        <f>+VLOOKUP(P35,Participants!$A$1:$F$531,2,FALSE)</f>
        <v>#N/A</v>
      </c>
      <c r="R35" s="85"/>
      <c r="S35" s="85" t="e">
        <f>+VLOOKUP(R35,Participants!$A$1:$F$531,2,FALSE)</f>
        <v>#N/A</v>
      </c>
      <c r="T35" s="85"/>
      <c r="U35" s="85" t="e">
        <f>+VLOOKUP(T35,Participants!$A$1:$F$531,2,FALSE)</f>
        <v>#N/A</v>
      </c>
      <c r="V35" s="85"/>
      <c r="W35" s="85" t="e">
        <f>+VLOOKUP(V35,Participants!$A$1:$F$531,2,FALSE)</f>
        <v>#N/A</v>
      </c>
    </row>
    <row r="36" spans="1:23" ht="14.25" customHeight="1" x14ac:dyDescent="0.25">
      <c r="B36" s="92" t="s">
        <v>526</v>
      </c>
      <c r="C36" s="152">
        <v>4</v>
      </c>
      <c r="D36" s="152">
        <v>5</v>
      </c>
      <c r="E36" s="82">
        <v>980</v>
      </c>
      <c r="F36" s="12" t="str">
        <f>+VLOOKUP(E36,Participants!$A$1:$F$678,2,FALSE)</f>
        <v>Adelaide Delaney</v>
      </c>
      <c r="G36" s="12" t="str">
        <f>+VLOOKUP(E36,Participants!$A$1:$F$678,4,FALSE)</f>
        <v>SJS</v>
      </c>
      <c r="H36" s="12" t="str">
        <f>+VLOOKUP(E36,Participants!$A$1:$F$678,5,FALSE)</f>
        <v>Female</v>
      </c>
      <c r="I36" s="12">
        <f>+VLOOKUP(E36,Participants!$A$1:$F$678,3,FALSE)</f>
        <v>8</v>
      </c>
      <c r="J36" s="12" t="str">
        <f>+VLOOKUP(E36,Participants!$A$1:$G$678,7,FALSE)</f>
        <v>Varsity Girls</v>
      </c>
      <c r="K36" s="83" t="s">
        <v>773</v>
      </c>
      <c r="L36" s="12">
        <f t="shared" si="6"/>
        <v>4</v>
      </c>
      <c r="M36" s="82">
        <v>5</v>
      </c>
      <c r="N36" s="7" t="str">
        <f t="shared" si="5"/>
        <v>Varsity Girls</v>
      </c>
      <c r="P36" s="85"/>
      <c r="Q36" s="85" t="e">
        <f>+VLOOKUP(P36,Participants!$A$1:$F$531,2,FALSE)</f>
        <v>#N/A</v>
      </c>
      <c r="R36" s="85"/>
      <c r="S36" s="85" t="e">
        <f>+VLOOKUP(R36,Participants!$A$1:$F$531,2,FALSE)</f>
        <v>#N/A</v>
      </c>
      <c r="T36" s="85"/>
      <c r="U36" s="85" t="e">
        <f>+VLOOKUP(T36,Participants!$A$1:$F$531,2,FALSE)</f>
        <v>#N/A</v>
      </c>
      <c r="V36" s="85"/>
      <c r="W36" s="85" t="e">
        <f>+VLOOKUP(V36,Participants!$A$1:$F$531,2,FALSE)</f>
        <v>#N/A</v>
      </c>
    </row>
    <row r="37" spans="1:23" ht="14.25" customHeight="1" x14ac:dyDescent="0.25">
      <c r="B37" s="92" t="s">
        <v>526</v>
      </c>
      <c r="C37" s="152">
        <v>4</v>
      </c>
      <c r="D37" s="152">
        <v>7</v>
      </c>
      <c r="E37" s="82">
        <v>99</v>
      </c>
      <c r="F37" s="12" t="str">
        <f>+VLOOKUP(E37,Participants!$A$1:$F$678,2,FALSE)</f>
        <v>Molly McGrath</v>
      </c>
      <c r="G37" s="12" t="str">
        <f>+VLOOKUP(E37,Participants!$A$1:$F$678,4,FALSE)</f>
        <v>AMA</v>
      </c>
      <c r="H37" s="12" t="str">
        <f>+VLOOKUP(E37,Participants!$A$1:$F$678,5,FALSE)</f>
        <v>Female</v>
      </c>
      <c r="I37" s="12">
        <f>+VLOOKUP(E37,Participants!$A$1:$F$678,3,FALSE)</f>
        <v>7</v>
      </c>
      <c r="J37" s="12" t="str">
        <f>+VLOOKUP(E37,Participants!$A$1:$G$678,7,FALSE)</f>
        <v>VARSITY Girls</v>
      </c>
      <c r="K37" s="83" t="s">
        <v>774</v>
      </c>
      <c r="L37" s="12">
        <f t="shared" si="6"/>
        <v>5</v>
      </c>
      <c r="M37" s="82">
        <v>4</v>
      </c>
      <c r="N37" s="7" t="str">
        <f t="shared" si="5"/>
        <v>VARSITY Girls</v>
      </c>
      <c r="O37" s="7"/>
      <c r="P37" s="85"/>
      <c r="Q37" s="85" t="e">
        <f>+VLOOKUP(P37,Participants!$A$1:$F$531,2,FALSE)</f>
        <v>#N/A</v>
      </c>
      <c r="R37" s="85"/>
      <c r="S37" s="85" t="e">
        <f>+VLOOKUP(R37,Participants!$A$1:$F$531,2,FALSE)</f>
        <v>#N/A</v>
      </c>
      <c r="T37" s="85"/>
      <c r="U37" s="85" t="e">
        <f>+VLOOKUP(T37,Participants!$A$1:$F$531,2,FALSE)</f>
        <v>#N/A</v>
      </c>
      <c r="V37" s="85"/>
      <c r="W37" s="85" t="e">
        <f>+VLOOKUP(V37,Participants!$A$1:$F$531,2,FALSE)</f>
        <v>#N/A</v>
      </c>
    </row>
    <row r="38" spans="1:23" ht="14.25" customHeight="1" x14ac:dyDescent="0.25">
      <c r="A38" s="139"/>
      <c r="B38" s="151" t="s">
        <v>526</v>
      </c>
      <c r="C38" s="152">
        <v>4</v>
      </c>
      <c r="D38" s="152">
        <v>8</v>
      </c>
      <c r="E38" s="82">
        <v>101</v>
      </c>
      <c r="F38" s="12" t="str">
        <f>+VLOOKUP(E38,Participants!$A$1:$F$678,2,FALSE)</f>
        <v>Samantha Hinkofer</v>
      </c>
      <c r="G38" s="12" t="str">
        <f>+VLOOKUP(E38,Participants!$A$1:$F$678,4,FALSE)</f>
        <v>AMA</v>
      </c>
      <c r="H38" s="12" t="str">
        <f>+VLOOKUP(E38,Participants!$A$1:$F$678,5,FALSE)</f>
        <v>Female</v>
      </c>
      <c r="I38" s="12">
        <f>+VLOOKUP(E38,Participants!$A$1:$F$678,3,FALSE)</f>
        <v>7</v>
      </c>
      <c r="J38" s="12" t="str">
        <f>+VLOOKUP(E38,Participants!$A$1:$G$678,7,FALSE)</f>
        <v>VARSITY Girls</v>
      </c>
      <c r="K38" s="137" t="s">
        <v>775</v>
      </c>
      <c r="L38" s="12">
        <f t="shared" si="6"/>
        <v>6</v>
      </c>
      <c r="M38" s="82" t="s">
        <v>625</v>
      </c>
      <c r="N38" s="139" t="str">
        <f t="shared" si="5"/>
        <v>VARSITY Girls</v>
      </c>
      <c r="O38" s="139"/>
      <c r="P38" s="85"/>
      <c r="Q38" s="85" t="e">
        <f>+VLOOKUP(P38,Participants!$A$1:$F$531,2,FALSE)</f>
        <v>#N/A</v>
      </c>
      <c r="R38" s="85"/>
      <c r="S38" s="85" t="e">
        <f>+VLOOKUP(R38,Participants!$A$1:$F$531,2,FALSE)</f>
        <v>#N/A</v>
      </c>
      <c r="T38" s="85"/>
      <c r="U38" s="85" t="e">
        <f>+VLOOKUP(T38,Participants!$A$1:$F$531,2,FALSE)</f>
        <v>#N/A</v>
      </c>
      <c r="V38" s="85"/>
      <c r="W38" s="85" t="e">
        <f>+VLOOKUP(V38,Participants!$A$1:$F$531,2,FALSE)</f>
        <v>#N/A</v>
      </c>
    </row>
    <row r="39" spans="1:23" ht="14.25" customHeight="1" x14ac:dyDescent="0.25">
      <c r="A39" s="139"/>
      <c r="B39" s="151" t="s">
        <v>526</v>
      </c>
      <c r="C39" s="152">
        <v>5</v>
      </c>
      <c r="D39" s="152">
        <v>5</v>
      </c>
      <c r="E39" s="82">
        <v>647</v>
      </c>
      <c r="F39" s="12" t="str">
        <f>+VLOOKUP(E39,Participants!$A$1:$F$678,2,FALSE)</f>
        <v>Mary Kennedy</v>
      </c>
      <c r="G39" s="12" t="str">
        <f>+VLOOKUP(E39,Participants!$A$1:$F$678,4,FALSE)</f>
        <v>BFS</v>
      </c>
      <c r="H39" s="12" t="str">
        <f>+VLOOKUP(E39,Participants!$A$1:$F$678,5,FALSE)</f>
        <v>Female</v>
      </c>
      <c r="I39" s="12">
        <f>+VLOOKUP(E39,Participants!$A$1:$F$678,3,FALSE)</f>
        <v>8</v>
      </c>
      <c r="J39" s="12" t="str">
        <f>+VLOOKUP(E39,Participants!$A$1:$G$678,7,FALSE)</f>
        <v>VARSITY GIRLS</v>
      </c>
      <c r="K39" s="137" t="s">
        <v>778</v>
      </c>
      <c r="L39" s="12">
        <f t="shared" si="6"/>
        <v>7</v>
      </c>
      <c r="M39" s="82" t="s">
        <v>625</v>
      </c>
      <c r="N39" s="139" t="str">
        <f t="shared" si="5"/>
        <v>VARSITY GIRLS</v>
      </c>
      <c r="O39" s="139"/>
      <c r="P39" s="85">
        <v>647</v>
      </c>
      <c r="Q39" s="85" t="str">
        <f>+VLOOKUP(P39,Participants!$A$1:$F$531,2,FALSE)</f>
        <v>Mary Kennedy</v>
      </c>
      <c r="R39" s="85">
        <v>652</v>
      </c>
      <c r="S39" s="85" t="str">
        <f>+VLOOKUP(R39,Participants!$A$1:$F$531,2,FALSE)</f>
        <v>Annie Puhalla</v>
      </c>
      <c r="T39" s="85">
        <v>627</v>
      </c>
      <c r="U39" s="85" t="str">
        <f>+VLOOKUP(T39,Participants!$A$1:$F$531,2,FALSE)</f>
        <v>Avery Evancho</v>
      </c>
      <c r="V39" s="85">
        <v>639</v>
      </c>
      <c r="W39" s="85" t="str">
        <f>+VLOOKUP(V39,Participants!$A$1:$F$531,2,FALSE)</f>
        <v>Emma Schweikert</v>
      </c>
    </row>
    <row r="40" spans="1:23" ht="14.25" customHeight="1" x14ac:dyDescent="0.25">
      <c r="A40" s="139"/>
      <c r="B40" s="151" t="s">
        <v>526</v>
      </c>
      <c r="C40" s="152">
        <v>4</v>
      </c>
      <c r="D40" s="152">
        <v>4</v>
      </c>
      <c r="E40" s="82">
        <v>891</v>
      </c>
      <c r="F40" s="12" t="str">
        <f>+VLOOKUP(E40,Participants!$A$1:$F$678,2,FALSE)</f>
        <v>Sabrina Donald</v>
      </c>
      <c r="G40" s="12" t="str">
        <f>+VLOOKUP(E40,Participants!$A$1:$F$678,4,FALSE)</f>
        <v>MOSS</v>
      </c>
      <c r="H40" s="12" t="str">
        <f>+VLOOKUP(E40,Participants!$A$1:$F$678,5,FALSE)</f>
        <v>Female</v>
      </c>
      <c r="I40" s="12">
        <f>+VLOOKUP(E40,Participants!$A$1:$F$678,3,FALSE)</f>
        <v>7</v>
      </c>
      <c r="J40" s="12" t="str">
        <f>+VLOOKUP(E40,Participants!$A$1:$G$678,7,FALSE)</f>
        <v>VARSITY Girls</v>
      </c>
      <c r="K40" s="137" t="s">
        <v>777</v>
      </c>
      <c r="L40" s="12">
        <f t="shared" si="6"/>
        <v>8</v>
      </c>
      <c r="M40" s="82">
        <v>3</v>
      </c>
      <c r="N40" s="139" t="str">
        <f t="shared" si="5"/>
        <v>VARSITY Girls</v>
      </c>
      <c r="O40" s="154"/>
      <c r="P40" s="85"/>
      <c r="Q40" s="85" t="e">
        <f>+VLOOKUP(P40,Participants!$A$1:$F$531,2,FALSE)</f>
        <v>#N/A</v>
      </c>
      <c r="R40" s="85"/>
      <c r="S40" s="85" t="e">
        <f>+VLOOKUP(R40,Participants!$A$1:$F$531,2,FALSE)</f>
        <v>#N/A</v>
      </c>
      <c r="T40" s="85"/>
      <c r="U40" s="85" t="e">
        <f>+VLOOKUP(T40,Participants!$A$1:$F$531,2,FALSE)</f>
        <v>#N/A</v>
      </c>
      <c r="V40" s="85"/>
      <c r="W40" s="85" t="e">
        <f>+VLOOKUP(V40,Participants!$A$1:$F$531,2,FALSE)</f>
        <v>#N/A</v>
      </c>
    </row>
    <row r="41" spans="1:23" ht="14.25" customHeight="1" x14ac:dyDescent="0.25">
      <c r="A41" s="139"/>
      <c r="B41" s="151" t="s">
        <v>526</v>
      </c>
      <c r="C41" s="152">
        <v>5</v>
      </c>
      <c r="D41" s="152">
        <v>6</v>
      </c>
      <c r="E41" s="82">
        <v>645</v>
      </c>
      <c r="F41" s="12" t="str">
        <f>+VLOOKUP(E41,Participants!$A$1:$F$678,2,FALSE)</f>
        <v>Alina jaras</v>
      </c>
      <c r="G41" s="12" t="str">
        <f>+VLOOKUP(E41,Participants!$A$1:$F$678,4,FALSE)</f>
        <v>BFS</v>
      </c>
      <c r="H41" s="12" t="str">
        <f>+VLOOKUP(E41,Participants!$A$1:$F$678,5,FALSE)</f>
        <v>Female</v>
      </c>
      <c r="I41" s="12">
        <f>+VLOOKUP(E41,Participants!$A$1:$F$678,3,FALSE)</f>
        <v>8</v>
      </c>
      <c r="J41" s="12" t="str">
        <f>+VLOOKUP(E41,Participants!$A$1:$G$678,7,FALSE)</f>
        <v>VARSITY GIRLS</v>
      </c>
      <c r="K41" s="137" t="s">
        <v>779</v>
      </c>
      <c r="L41" s="12">
        <f t="shared" si="6"/>
        <v>9</v>
      </c>
      <c r="M41" s="82" t="s">
        <v>625</v>
      </c>
      <c r="N41" s="139" t="str">
        <f t="shared" si="5"/>
        <v>VARSITY GIRLS</v>
      </c>
      <c r="O41" s="139"/>
      <c r="P41" s="85">
        <v>645</v>
      </c>
      <c r="Q41" s="85" t="str">
        <f>+VLOOKUP(P41,Participants!$A$1:$F$531,2,FALSE)</f>
        <v>Alina jaras</v>
      </c>
      <c r="R41" s="85">
        <v>655</v>
      </c>
      <c r="S41" s="85" t="str">
        <f>+VLOOKUP(R41,Participants!$A$1:$F$531,2,FALSE)</f>
        <v>Madeline Sell</v>
      </c>
      <c r="T41" s="85">
        <v>656</v>
      </c>
      <c r="U41" s="85" t="str">
        <f>+VLOOKUP(T41,Participants!$A$1:$F$531,2,FALSE)</f>
        <v>Gina Talarico</v>
      </c>
      <c r="V41" s="85">
        <v>653</v>
      </c>
      <c r="W41" s="85" t="str">
        <f>+VLOOKUP(V41,Participants!$A$1:$F$531,2,FALSE)</f>
        <v>Carolyn Sarknas</v>
      </c>
    </row>
    <row r="42" spans="1:23" ht="14.25" customHeight="1" x14ac:dyDescent="0.25">
      <c r="A42" s="139"/>
      <c r="B42" s="151" t="s">
        <v>526</v>
      </c>
      <c r="C42" s="152">
        <v>5</v>
      </c>
      <c r="D42" s="152">
        <v>4</v>
      </c>
      <c r="E42" s="82">
        <v>628</v>
      </c>
      <c r="F42" s="12" t="str">
        <f>+VLOOKUP(E42,Participants!$A$1:$F$678,2,FALSE)</f>
        <v>Elena Farrah</v>
      </c>
      <c r="G42" s="12" t="str">
        <f>+VLOOKUP(E42,Participants!$A$1:$F$678,4,FALSE)</f>
        <v>BFS</v>
      </c>
      <c r="H42" s="12" t="str">
        <f>+VLOOKUP(E42,Participants!$A$1:$F$678,5,FALSE)</f>
        <v>Female</v>
      </c>
      <c r="I42" s="12">
        <f>+VLOOKUP(E42,Participants!$A$1:$F$678,3,FALSE)</f>
        <v>7</v>
      </c>
      <c r="J42" s="12" t="str">
        <f>+VLOOKUP(E42,Participants!$A$1:$G$678,7,FALSE)</f>
        <v>VARSITY GIRLS</v>
      </c>
      <c r="K42" s="137" t="s">
        <v>780</v>
      </c>
      <c r="L42" s="12">
        <f t="shared" si="6"/>
        <v>10</v>
      </c>
      <c r="M42" s="82" t="s">
        <v>625</v>
      </c>
      <c r="N42" s="139" t="str">
        <f t="shared" si="5"/>
        <v>VARSITY GIRLS</v>
      </c>
      <c r="O42" s="139"/>
      <c r="P42" s="85">
        <v>628</v>
      </c>
      <c r="Q42" s="85" t="str">
        <f>+VLOOKUP(P42,Participants!$A$1:$F$531,2,FALSE)</f>
        <v>Elena Farrah</v>
      </c>
      <c r="R42" s="85">
        <v>633</v>
      </c>
      <c r="S42" s="85" t="str">
        <f>+VLOOKUP(R42,Participants!$A$1:$F$531,2,FALSE)</f>
        <v>Allison Kiley</v>
      </c>
      <c r="T42" s="85">
        <v>638</v>
      </c>
      <c r="U42" s="85" t="str">
        <f>+VLOOKUP(T42,Participants!$A$1:$F$531,2,FALSE)</f>
        <v>Evelyn Schoedel</v>
      </c>
      <c r="V42" s="85">
        <v>626</v>
      </c>
      <c r="W42" s="85" t="str">
        <f>+VLOOKUP(V42,Participants!$A$1:$F$531,2,FALSE)</f>
        <v>Olivia Chimenti</v>
      </c>
    </row>
    <row r="43" spans="1:23" ht="14.25" customHeight="1" x14ac:dyDescent="0.25">
      <c r="A43" s="139"/>
      <c r="B43" s="151" t="s">
        <v>526</v>
      </c>
      <c r="C43" s="152">
        <v>5</v>
      </c>
      <c r="D43" s="152">
        <v>3</v>
      </c>
      <c r="E43" s="82">
        <v>93</v>
      </c>
      <c r="F43" s="12" t="str">
        <f>+VLOOKUP(E43,Participants!$A$1:$F$678,2,FALSE)</f>
        <v>Vivi Dowdy</v>
      </c>
      <c r="G43" s="12" t="str">
        <f>+VLOOKUP(E43,Participants!$A$1:$F$678,4,FALSE)</f>
        <v>AMA</v>
      </c>
      <c r="H43" s="12" t="str">
        <f>+VLOOKUP(E43,Participants!$A$1:$F$678,5,FALSE)</f>
        <v>Female</v>
      </c>
      <c r="I43" s="12">
        <f>+VLOOKUP(E43,Participants!$A$1:$F$678,3,FALSE)</f>
        <v>7</v>
      </c>
      <c r="J43" s="12" t="str">
        <f>+VLOOKUP(E43,Participants!$A$1:$G$678,7,FALSE)</f>
        <v>VARSITY Girls</v>
      </c>
      <c r="K43" s="137" t="s">
        <v>781</v>
      </c>
      <c r="L43" s="12">
        <f t="shared" si="6"/>
        <v>11</v>
      </c>
      <c r="M43" s="82" t="s">
        <v>625</v>
      </c>
      <c r="N43" s="139" t="str">
        <f t="shared" si="5"/>
        <v>VARSITY Girls</v>
      </c>
      <c r="O43" s="139"/>
      <c r="P43" s="85"/>
      <c r="Q43" s="85" t="e">
        <f>+VLOOKUP(P43,Participants!$A$1:$F$531,2,FALSE)</f>
        <v>#N/A</v>
      </c>
      <c r="R43" s="85"/>
      <c r="S43" s="85" t="e">
        <f>+VLOOKUP(R43,Participants!$A$1:$F$531,2,FALSE)</f>
        <v>#N/A</v>
      </c>
      <c r="T43" s="85"/>
      <c r="U43" s="85" t="e">
        <f>+VLOOKUP(T43,Participants!$A$1:$F$531,2,FALSE)</f>
        <v>#N/A</v>
      </c>
      <c r="V43" s="85"/>
      <c r="W43" s="85" t="e">
        <f>+VLOOKUP(V43,Participants!$A$1:$F$531,2,FALSE)</f>
        <v>#N/A</v>
      </c>
    </row>
    <row r="44" spans="1:23" ht="14.25" customHeight="1" x14ac:dyDescent="0.25">
      <c r="A44" s="139"/>
      <c r="B44" s="151" t="s">
        <v>526</v>
      </c>
      <c r="C44" s="152">
        <v>5</v>
      </c>
      <c r="D44" s="152">
        <v>1</v>
      </c>
      <c r="E44" s="82">
        <v>126</v>
      </c>
      <c r="F44" s="12" t="str">
        <f>+VLOOKUP(E44,Participants!$A$1:$F$678,2,FALSE)</f>
        <v>Faith Simon</v>
      </c>
      <c r="G44" s="12" t="str">
        <f>+VLOOKUP(E44,Participants!$A$1:$F$678,4,FALSE)</f>
        <v>AMA</v>
      </c>
      <c r="H44" s="12" t="str">
        <f>+VLOOKUP(E44,Participants!$A$1:$F$678,5,FALSE)</f>
        <v>Female</v>
      </c>
      <c r="I44" s="12">
        <f>+VLOOKUP(E44,Participants!$A$1:$F$678,3,FALSE)</f>
        <v>8</v>
      </c>
      <c r="J44" s="12" t="str">
        <f>+VLOOKUP(E44,Participants!$A$1:$G$678,7,FALSE)</f>
        <v>VARSITY Girls</v>
      </c>
      <c r="K44" s="137" t="s">
        <v>782</v>
      </c>
      <c r="L44" s="12">
        <f t="shared" si="6"/>
        <v>12</v>
      </c>
      <c r="M44" s="82" t="s">
        <v>625</v>
      </c>
      <c r="N44" s="139" t="str">
        <f t="shared" si="5"/>
        <v>VARSITY Girls</v>
      </c>
      <c r="O44" s="139"/>
      <c r="P44" s="85"/>
      <c r="Q44" s="85" t="e">
        <f>+VLOOKUP(P44,Participants!$A$1:$F$531,2,FALSE)</f>
        <v>#N/A</v>
      </c>
      <c r="R44" s="85"/>
      <c r="S44" s="85" t="e">
        <f>+VLOOKUP(R44,Participants!$A$1:$F$531,2,FALSE)</f>
        <v>#N/A</v>
      </c>
      <c r="T44" s="85"/>
      <c r="U44" s="85" t="e">
        <f>+VLOOKUP(T44,Participants!$A$1:$F$531,2,FALSE)</f>
        <v>#N/A</v>
      </c>
      <c r="V44" s="85"/>
      <c r="W44" s="85" t="e">
        <f>+VLOOKUP(V44,Participants!$A$1:$F$531,2,FALSE)</f>
        <v>#N/A</v>
      </c>
    </row>
    <row r="45" spans="1:23" ht="14.25" customHeight="1" x14ac:dyDescent="0.25">
      <c r="B45" s="92"/>
      <c r="D45" s="50"/>
      <c r="K45" s="60"/>
      <c r="P45" s="86"/>
      <c r="Q45" s="86"/>
      <c r="R45" s="86"/>
      <c r="S45" s="86"/>
      <c r="T45" s="86"/>
      <c r="U45" s="86"/>
      <c r="V45" s="86"/>
      <c r="W45" s="86"/>
    </row>
    <row r="46" spans="1:23" ht="14.25" customHeight="1" x14ac:dyDescent="0.25">
      <c r="B46" s="92"/>
      <c r="D46" s="50"/>
      <c r="K46" s="60"/>
      <c r="P46" s="86"/>
      <c r="Q46" s="86"/>
      <c r="R46" s="86"/>
      <c r="S46" s="86"/>
      <c r="T46" s="86"/>
      <c r="U46" s="86"/>
      <c r="V46" s="86"/>
      <c r="W46" s="86"/>
    </row>
    <row r="47" spans="1:23" ht="14.25" customHeight="1" x14ac:dyDescent="0.25">
      <c r="B47" s="92"/>
      <c r="D47" s="50"/>
      <c r="K47" s="60"/>
      <c r="P47" s="86"/>
      <c r="Q47" s="86"/>
      <c r="R47" s="86"/>
      <c r="S47" s="86"/>
      <c r="T47" s="86"/>
      <c r="U47" s="86"/>
      <c r="V47" s="86"/>
      <c r="W47" s="86"/>
    </row>
    <row r="48" spans="1:23" ht="14.25" customHeight="1" x14ac:dyDescent="0.25">
      <c r="D48" s="50"/>
      <c r="K48" s="60"/>
      <c r="P48" s="86"/>
      <c r="Q48" s="86"/>
      <c r="R48" s="86"/>
      <c r="S48" s="86"/>
      <c r="T48" s="86"/>
      <c r="U48" s="86"/>
      <c r="V48" s="86"/>
      <c r="W48" s="86"/>
    </row>
    <row r="49" spans="1:26" ht="14.25" customHeight="1" x14ac:dyDescent="0.25">
      <c r="D49" s="50"/>
      <c r="K49" s="60"/>
      <c r="P49" s="86"/>
      <c r="Q49" s="86"/>
      <c r="R49" s="86"/>
      <c r="S49" s="86"/>
      <c r="T49" s="86"/>
      <c r="U49" s="86"/>
      <c r="V49" s="86"/>
      <c r="W49" s="86"/>
    </row>
    <row r="50" spans="1:26" ht="14.25" customHeight="1" x14ac:dyDescent="0.25">
      <c r="B50" s="63" t="s">
        <v>8</v>
      </c>
      <c r="C50" s="63" t="s">
        <v>15</v>
      </c>
      <c r="D50" s="63" t="s">
        <v>10</v>
      </c>
      <c r="E50" s="133" t="s">
        <v>20</v>
      </c>
      <c r="F50" s="63" t="s">
        <v>23</v>
      </c>
      <c r="G50" s="63" t="s">
        <v>26</v>
      </c>
      <c r="H50" s="63" t="s">
        <v>29</v>
      </c>
      <c r="I50" s="63" t="s">
        <v>32</v>
      </c>
      <c r="J50" s="63" t="s">
        <v>35</v>
      </c>
      <c r="K50" s="63" t="s">
        <v>38</v>
      </c>
      <c r="L50" s="63" t="s">
        <v>41</v>
      </c>
      <c r="M50" s="133" t="s">
        <v>44</v>
      </c>
      <c r="N50" s="63" t="s">
        <v>49</v>
      </c>
      <c r="O50" s="63" t="s">
        <v>52</v>
      </c>
      <c r="P50" s="63" t="s">
        <v>55</v>
      </c>
      <c r="Q50" s="63" t="s">
        <v>58</v>
      </c>
      <c r="R50" s="63" t="s">
        <v>61</v>
      </c>
      <c r="S50" s="63" t="s">
        <v>64</v>
      </c>
      <c r="T50" s="63" t="s">
        <v>67</v>
      </c>
      <c r="U50" s="63" t="s">
        <v>70</v>
      </c>
      <c r="V50" s="63" t="s">
        <v>73</v>
      </c>
      <c r="W50" s="63" t="s">
        <v>76</v>
      </c>
      <c r="X50" s="63" t="s">
        <v>79</v>
      </c>
      <c r="Y50" s="63" t="s">
        <v>152</v>
      </c>
      <c r="Z50" s="64" t="s">
        <v>496</v>
      </c>
    </row>
    <row r="51" spans="1:26" ht="14.25" customHeight="1" x14ac:dyDescent="0.25">
      <c r="A51" s="7" t="s">
        <v>118</v>
      </c>
      <c r="B51" s="7">
        <f t="shared" ref="B51:K54" si="7">+SUMIFS($M$2:$M$44,$J$2:$J$44,$A51,$G$2:$G$44,B$50)</f>
        <v>0</v>
      </c>
      <c r="C51" s="7">
        <f t="shared" si="7"/>
        <v>10</v>
      </c>
      <c r="D51" s="7">
        <f t="shared" si="7"/>
        <v>6</v>
      </c>
      <c r="E51" s="50">
        <f t="shared" si="7"/>
        <v>3</v>
      </c>
      <c r="F51" s="7">
        <f t="shared" si="7"/>
        <v>8</v>
      </c>
      <c r="G51" s="7">
        <f t="shared" si="7"/>
        <v>0</v>
      </c>
      <c r="H51" s="7">
        <f t="shared" si="7"/>
        <v>5</v>
      </c>
      <c r="I51" s="7">
        <f t="shared" si="7"/>
        <v>0</v>
      </c>
      <c r="J51" s="7">
        <f t="shared" si="7"/>
        <v>0</v>
      </c>
      <c r="K51" s="7">
        <f t="shared" si="7"/>
        <v>0</v>
      </c>
      <c r="L51" s="7">
        <f t="shared" ref="L51:Y54" si="8">+SUMIFS($M$2:$M$44,$J$2:$J$44,$A51,$G$2:$G$44,L$50)</f>
        <v>0</v>
      </c>
      <c r="M51" s="50">
        <f t="shared" si="8"/>
        <v>0</v>
      </c>
      <c r="N51" s="7">
        <f t="shared" si="8"/>
        <v>0</v>
      </c>
      <c r="O51" s="7">
        <f t="shared" si="8"/>
        <v>4</v>
      </c>
      <c r="P51" s="7">
        <f t="shared" si="8"/>
        <v>0</v>
      </c>
      <c r="Q51" s="7">
        <f t="shared" si="8"/>
        <v>0</v>
      </c>
      <c r="R51" s="7">
        <f t="shared" si="8"/>
        <v>0</v>
      </c>
      <c r="S51" s="7">
        <f t="shared" si="8"/>
        <v>0</v>
      </c>
      <c r="T51" s="7">
        <f t="shared" si="8"/>
        <v>0</v>
      </c>
      <c r="U51" s="7">
        <f t="shared" si="8"/>
        <v>0</v>
      </c>
      <c r="V51" s="7">
        <f t="shared" si="8"/>
        <v>0</v>
      </c>
      <c r="W51" s="7">
        <f t="shared" si="8"/>
        <v>0</v>
      </c>
      <c r="X51" s="7">
        <f t="shared" si="8"/>
        <v>0</v>
      </c>
      <c r="Y51" s="7">
        <f t="shared" si="8"/>
        <v>0</v>
      </c>
      <c r="Z51" s="7">
        <f t="shared" ref="Z51:Z54" si="9">SUM(D51:Y51)</f>
        <v>26</v>
      </c>
    </row>
    <row r="52" spans="1:26" ht="14.25" customHeight="1" x14ac:dyDescent="0.25">
      <c r="A52" s="7" t="s">
        <v>135</v>
      </c>
      <c r="B52" s="7">
        <f t="shared" si="7"/>
        <v>0</v>
      </c>
      <c r="C52" s="7">
        <f t="shared" si="7"/>
        <v>10</v>
      </c>
      <c r="D52" s="7">
        <f t="shared" si="7"/>
        <v>5</v>
      </c>
      <c r="E52" s="50">
        <f t="shared" si="7"/>
        <v>0</v>
      </c>
      <c r="F52" s="7">
        <f t="shared" si="7"/>
        <v>6</v>
      </c>
      <c r="G52" s="7">
        <f t="shared" si="7"/>
        <v>0</v>
      </c>
      <c r="H52" s="7">
        <f t="shared" si="7"/>
        <v>0</v>
      </c>
      <c r="I52" s="7">
        <f t="shared" si="7"/>
        <v>0</v>
      </c>
      <c r="J52" s="7">
        <f t="shared" si="7"/>
        <v>0</v>
      </c>
      <c r="K52" s="7">
        <f t="shared" si="7"/>
        <v>0</v>
      </c>
      <c r="L52" s="7">
        <f t="shared" si="8"/>
        <v>0</v>
      </c>
      <c r="M52" s="50">
        <f t="shared" si="8"/>
        <v>0</v>
      </c>
      <c r="N52" s="7">
        <f t="shared" si="8"/>
        <v>0</v>
      </c>
      <c r="O52" s="7">
        <f t="shared" si="8"/>
        <v>8</v>
      </c>
      <c r="P52" s="7">
        <f t="shared" si="8"/>
        <v>0</v>
      </c>
      <c r="Q52" s="7">
        <f t="shared" si="8"/>
        <v>0</v>
      </c>
      <c r="R52" s="7">
        <f t="shared" si="8"/>
        <v>0</v>
      </c>
      <c r="S52" s="7">
        <f t="shared" si="8"/>
        <v>0</v>
      </c>
      <c r="T52" s="7">
        <f t="shared" si="8"/>
        <v>0</v>
      </c>
      <c r="U52" s="7">
        <f t="shared" si="8"/>
        <v>0</v>
      </c>
      <c r="V52" s="7">
        <f t="shared" si="8"/>
        <v>0</v>
      </c>
      <c r="W52" s="7">
        <f t="shared" si="8"/>
        <v>0</v>
      </c>
      <c r="X52" s="7">
        <f t="shared" si="8"/>
        <v>0</v>
      </c>
      <c r="Y52" s="7">
        <f t="shared" si="8"/>
        <v>0</v>
      </c>
      <c r="Z52" s="7">
        <f t="shared" si="9"/>
        <v>19</v>
      </c>
    </row>
    <row r="53" spans="1:26" ht="14.25" customHeight="1" x14ac:dyDescent="0.25">
      <c r="A53" s="7" t="s">
        <v>345</v>
      </c>
      <c r="B53" s="7">
        <f t="shared" si="7"/>
        <v>0</v>
      </c>
      <c r="C53" s="7">
        <f t="shared" si="7"/>
        <v>8</v>
      </c>
      <c r="D53" s="7">
        <f t="shared" si="7"/>
        <v>4</v>
      </c>
      <c r="E53" s="50">
        <f t="shared" si="7"/>
        <v>0</v>
      </c>
      <c r="F53" s="7">
        <f t="shared" si="7"/>
        <v>10</v>
      </c>
      <c r="G53" s="7">
        <f t="shared" si="7"/>
        <v>0</v>
      </c>
      <c r="H53" s="7">
        <f t="shared" si="7"/>
        <v>0</v>
      </c>
      <c r="I53" s="7">
        <f t="shared" si="7"/>
        <v>0</v>
      </c>
      <c r="J53" s="7">
        <f t="shared" si="7"/>
        <v>0</v>
      </c>
      <c r="K53" s="7">
        <f t="shared" si="7"/>
        <v>0</v>
      </c>
      <c r="L53" s="7">
        <f t="shared" si="8"/>
        <v>0</v>
      </c>
      <c r="M53" s="50">
        <f t="shared" si="8"/>
        <v>5</v>
      </c>
      <c r="N53" s="7">
        <f t="shared" si="8"/>
        <v>0</v>
      </c>
      <c r="O53" s="7">
        <f t="shared" si="8"/>
        <v>6</v>
      </c>
      <c r="P53" s="7">
        <f t="shared" si="8"/>
        <v>0</v>
      </c>
      <c r="Q53" s="7">
        <f t="shared" si="8"/>
        <v>0</v>
      </c>
      <c r="R53" s="7">
        <f t="shared" si="8"/>
        <v>3</v>
      </c>
      <c r="S53" s="7">
        <f t="shared" si="8"/>
        <v>0</v>
      </c>
      <c r="T53" s="7">
        <f t="shared" si="8"/>
        <v>0</v>
      </c>
      <c r="U53" s="7">
        <f t="shared" si="8"/>
        <v>0</v>
      </c>
      <c r="V53" s="7">
        <f t="shared" si="8"/>
        <v>0</v>
      </c>
      <c r="W53" s="7">
        <f t="shared" si="8"/>
        <v>0</v>
      </c>
      <c r="X53" s="7">
        <f t="shared" si="8"/>
        <v>0</v>
      </c>
      <c r="Y53" s="7">
        <f t="shared" si="8"/>
        <v>0</v>
      </c>
      <c r="Z53" s="7">
        <f t="shared" si="9"/>
        <v>28</v>
      </c>
    </row>
    <row r="54" spans="1:26" ht="14.25" customHeight="1" x14ac:dyDescent="0.25">
      <c r="A54" s="7" t="s">
        <v>497</v>
      </c>
      <c r="B54" s="7">
        <f t="shared" si="7"/>
        <v>0</v>
      </c>
      <c r="C54" s="7">
        <f t="shared" si="7"/>
        <v>6</v>
      </c>
      <c r="D54" s="7">
        <f t="shared" si="7"/>
        <v>8</v>
      </c>
      <c r="E54" s="50">
        <f t="shared" si="7"/>
        <v>0</v>
      </c>
      <c r="F54" s="7">
        <f t="shared" si="7"/>
        <v>8</v>
      </c>
      <c r="G54" s="7">
        <f t="shared" si="7"/>
        <v>0</v>
      </c>
      <c r="H54" s="7">
        <f t="shared" si="7"/>
        <v>0</v>
      </c>
      <c r="I54" s="7">
        <f t="shared" si="7"/>
        <v>0</v>
      </c>
      <c r="J54" s="7">
        <f t="shared" si="7"/>
        <v>0</v>
      </c>
      <c r="K54" s="7">
        <f t="shared" si="7"/>
        <v>0</v>
      </c>
      <c r="L54" s="7">
        <f t="shared" si="8"/>
        <v>2</v>
      </c>
      <c r="M54" s="50">
        <f t="shared" si="8"/>
        <v>0</v>
      </c>
      <c r="N54" s="7">
        <f t="shared" si="8"/>
        <v>0</v>
      </c>
      <c r="O54" s="7">
        <f t="shared" si="8"/>
        <v>10</v>
      </c>
      <c r="P54" s="7">
        <f t="shared" si="8"/>
        <v>0</v>
      </c>
      <c r="Q54" s="7">
        <f t="shared" si="8"/>
        <v>0</v>
      </c>
      <c r="R54" s="7">
        <f t="shared" si="8"/>
        <v>4</v>
      </c>
      <c r="S54" s="7">
        <f t="shared" si="8"/>
        <v>0</v>
      </c>
      <c r="T54" s="7">
        <f t="shared" si="8"/>
        <v>0</v>
      </c>
      <c r="U54" s="7">
        <f t="shared" si="8"/>
        <v>0</v>
      </c>
      <c r="V54" s="7">
        <f t="shared" si="8"/>
        <v>0</v>
      </c>
      <c r="W54" s="7">
        <f t="shared" si="8"/>
        <v>0</v>
      </c>
      <c r="X54" s="7">
        <f t="shared" si="8"/>
        <v>0</v>
      </c>
      <c r="Y54" s="7">
        <f t="shared" si="8"/>
        <v>0</v>
      </c>
      <c r="Z54" s="7">
        <f t="shared" si="9"/>
        <v>32</v>
      </c>
    </row>
    <row r="55" spans="1:26" ht="14.25" customHeight="1" x14ac:dyDescent="0.25">
      <c r="D55" s="50"/>
      <c r="K55" s="60"/>
      <c r="P55" s="86"/>
      <c r="Q55" s="86"/>
      <c r="R55" s="86"/>
      <c r="S55" s="86"/>
      <c r="T55" s="86"/>
      <c r="U55" s="86"/>
      <c r="V55" s="86"/>
      <c r="W55" s="86"/>
    </row>
    <row r="56" spans="1:26" ht="14.25" customHeight="1" x14ac:dyDescent="0.25">
      <c r="D56" s="50"/>
      <c r="K56" s="60"/>
      <c r="P56" s="86"/>
      <c r="Q56" s="86"/>
      <c r="R56" s="86"/>
      <c r="S56" s="86"/>
      <c r="T56" s="86"/>
      <c r="U56" s="86"/>
      <c r="V56" s="86"/>
      <c r="W56" s="86"/>
    </row>
    <row r="57" spans="1:26" ht="14.25" customHeight="1" x14ac:dyDescent="0.25">
      <c r="D57" s="50"/>
      <c r="K57" s="60"/>
      <c r="P57" s="86"/>
      <c r="Q57" s="86"/>
      <c r="R57" s="86"/>
      <c r="S57" s="86"/>
      <c r="T57" s="86"/>
      <c r="U57" s="86"/>
      <c r="V57" s="86"/>
      <c r="W57" s="86"/>
    </row>
    <row r="58" spans="1:26" ht="14.25" customHeight="1" x14ac:dyDescent="0.25">
      <c r="D58" s="50"/>
      <c r="K58" s="60"/>
      <c r="P58" s="86"/>
      <c r="Q58" s="86"/>
      <c r="R58" s="86"/>
      <c r="S58" s="86"/>
      <c r="T58" s="86"/>
      <c r="U58" s="86"/>
      <c r="V58" s="86"/>
      <c r="W58" s="86"/>
    </row>
    <row r="59" spans="1:26" ht="14.25" customHeight="1" x14ac:dyDescent="0.25">
      <c r="D59" s="50"/>
      <c r="K59" s="60"/>
      <c r="P59" s="86"/>
      <c r="Q59" s="86"/>
      <c r="R59" s="86"/>
      <c r="S59" s="86"/>
      <c r="T59" s="86"/>
      <c r="U59" s="86"/>
      <c r="V59" s="86"/>
      <c r="W59" s="86"/>
    </row>
    <row r="60" spans="1:26" ht="14.25" customHeight="1" x14ac:dyDescent="0.25">
      <c r="D60" s="50"/>
      <c r="K60" s="60"/>
      <c r="P60" s="86"/>
      <c r="Q60" s="86"/>
      <c r="R60" s="86"/>
      <c r="S60" s="86"/>
      <c r="T60" s="86"/>
      <c r="U60" s="86"/>
      <c r="V60" s="86"/>
      <c r="W60" s="86"/>
    </row>
    <row r="61" spans="1:26" ht="14.25" customHeight="1" x14ac:dyDescent="0.25">
      <c r="D61" s="50"/>
      <c r="K61" s="60"/>
      <c r="P61" s="86"/>
      <c r="Q61" s="86"/>
      <c r="R61" s="86"/>
      <c r="S61" s="86"/>
      <c r="T61" s="86"/>
      <c r="U61" s="86"/>
      <c r="V61" s="86"/>
      <c r="W61" s="86"/>
    </row>
    <row r="62" spans="1:26" ht="14.25" customHeight="1" x14ac:dyDescent="0.25">
      <c r="D62" s="50"/>
      <c r="K62" s="60"/>
      <c r="P62" s="86"/>
      <c r="Q62" s="86"/>
      <c r="R62" s="86"/>
      <c r="S62" s="86"/>
      <c r="T62" s="86"/>
      <c r="U62" s="86"/>
      <c r="V62" s="86"/>
      <c r="W62" s="86"/>
    </row>
    <row r="63" spans="1:26" ht="14.25" customHeight="1" x14ac:dyDescent="0.25">
      <c r="D63" s="50"/>
      <c r="K63" s="60"/>
      <c r="P63" s="86"/>
      <c r="Q63" s="86"/>
      <c r="R63" s="86"/>
      <c r="S63" s="86"/>
      <c r="T63" s="86"/>
      <c r="U63" s="86"/>
      <c r="V63" s="86"/>
      <c r="W63" s="86"/>
    </row>
    <row r="64" spans="1:26" ht="14.25" customHeight="1" x14ac:dyDescent="0.25">
      <c r="D64" s="50"/>
      <c r="K64" s="60"/>
      <c r="P64" s="86"/>
      <c r="Q64" s="86"/>
      <c r="R64" s="86"/>
      <c r="S64" s="86"/>
      <c r="T64" s="86"/>
      <c r="U64" s="86"/>
      <c r="V64" s="86"/>
      <c r="W64" s="86"/>
    </row>
    <row r="65" spans="4:23" ht="14.25" customHeight="1" x14ac:dyDescent="0.25">
      <c r="D65" s="50"/>
      <c r="K65" s="60"/>
      <c r="P65" s="86"/>
      <c r="Q65" s="86"/>
      <c r="R65" s="86"/>
      <c r="S65" s="86"/>
      <c r="T65" s="86"/>
      <c r="U65" s="86"/>
      <c r="V65" s="86"/>
      <c r="W65" s="86"/>
    </row>
    <row r="66" spans="4:23" ht="14.25" customHeight="1" x14ac:dyDescent="0.25">
      <c r="D66" s="50"/>
      <c r="K66" s="60"/>
      <c r="P66" s="86"/>
      <c r="Q66" s="86"/>
      <c r="R66" s="86"/>
      <c r="S66" s="86"/>
      <c r="T66" s="86"/>
      <c r="U66" s="86"/>
      <c r="V66" s="86"/>
      <c r="W66" s="86"/>
    </row>
    <row r="67" spans="4:23" ht="14.25" customHeight="1" x14ac:dyDescent="0.25">
      <c r="D67" s="50"/>
      <c r="K67" s="60"/>
      <c r="P67" s="86"/>
      <c r="Q67" s="86"/>
      <c r="R67" s="86"/>
      <c r="S67" s="86"/>
      <c r="T67" s="86"/>
      <c r="U67" s="86"/>
      <c r="V67" s="86"/>
      <c r="W67" s="86"/>
    </row>
    <row r="68" spans="4:23" ht="14.25" customHeight="1" x14ac:dyDescent="0.25">
      <c r="D68" s="50"/>
      <c r="K68" s="60"/>
      <c r="P68" s="86"/>
      <c r="Q68" s="86"/>
      <c r="R68" s="86"/>
      <c r="S68" s="86"/>
      <c r="T68" s="86"/>
      <c r="U68" s="86"/>
      <c r="V68" s="86"/>
      <c r="W68" s="86"/>
    </row>
    <row r="69" spans="4:23" ht="14.25" customHeight="1" x14ac:dyDescent="0.25">
      <c r="D69" s="50"/>
      <c r="K69" s="60"/>
      <c r="P69" s="86"/>
      <c r="Q69" s="86"/>
      <c r="R69" s="86"/>
      <c r="S69" s="86"/>
      <c r="T69" s="86"/>
      <c r="U69" s="86"/>
      <c r="V69" s="86"/>
      <c r="W69" s="86"/>
    </row>
    <row r="70" spans="4:23" ht="14.25" customHeight="1" x14ac:dyDescent="0.25">
      <c r="D70" s="50"/>
      <c r="K70" s="60"/>
      <c r="P70" s="86"/>
      <c r="Q70" s="86"/>
      <c r="R70" s="86"/>
      <c r="S70" s="86"/>
      <c r="T70" s="86"/>
      <c r="U70" s="86"/>
      <c r="V70" s="86"/>
      <c r="W70" s="86"/>
    </row>
    <row r="71" spans="4:23" ht="14.25" customHeight="1" x14ac:dyDescent="0.25">
      <c r="D71" s="50"/>
      <c r="K71" s="60"/>
      <c r="P71" s="86"/>
      <c r="Q71" s="86"/>
      <c r="R71" s="86"/>
      <c r="S71" s="86"/>
      <c r="T71" s="86"/>
      <c r="U71" s="86"/>
      <c r="V71" s="86"/>
      <c r="W71" s="86"/>
    </row>
    <row r="72" spans="4:23" ht="14.25" customHeight="1" x14ac:dyDescent="0.25">
      <c r="D72" s="50"/>
      <c r="K72" s="60"/>
      <c r="P72" s="86"/>
      <c r="Q72" s="86"/>
      <c r="R72" s="86"/>
      <c r="S72" s="86"/>
      <c r="T72" s="86"/>
      <c r="U72" s="86"/>
      <c r="V72" s="86"/>
      <c r="W72" s="86"/>
    </row>
    <row r="73" spans="4:23" ht="14.25" customHeight="1" x14ac:dyDescent="0.25">
      <c r="D73" s="50"/>
      <c r="K73" s="60"/>
      <c r="P73" s="86"/>
      <c r="Q73" s="86"/>
      <c r="R73" s="86"/>
      <c r="S73" s="86"/>
      <c r="T73" s="86"/>
      <c r="U73" s="86"/>
      <c r="V73" s="86"/>
      <c r="W73" s="86"/>
    </row>
    <row r="74" spans="4:23" ht="14.25" customHeight="1" x14ac:dyDescent="0.25">
      <c r="D74" s="50"/>
      <c r="K74" s="60"/>
      <c r="P74" s="86"/>
      <c r="Q74" s="86"/>
      <c r="R74" s="86"/>
      <c r="S74" s="86"/>
      <c r="T74" s="86"/>
      <c r="U74" s="86"/>
      <c r="V74" s="86"/>
      <c r="W74" s="86"/>
    </row>
    <row r="75" spans="4:23" ht="14.25" customHeight="1" x14ac:dyDescent="0.25">
      <c r="D75" s="50"/>
      <c r="K75" s="60"/>
      <c r="P75" s="86"/>
      <c r="Q75" s="86"/>
      <c r="R75" s="86"/>
      <c r="S75" s="86"/>
      <c r="T75" s="86"/>
      <c r="U75" s="86"/>
      <c r="V75" s="86"/>
      <c r="W75" s="86"/>
    </row>
    <row r="76" spans="4:23" ht="14.25" customHeight="1" x14ac:dyDescent="0.25">
      <c r="D76" s="50"/>
      <c r="K76" s="60"/>
      <c r="P76" s="86"/>
      <c r="Q76" s="86"/>
      <c r="R76" s="86"/>
      <c r="S76" s="86"/>
      <c r="T76" s="86"/>
      <c r="U76" s="86"/>
      <c r="V76" s="86"/>
      <c r="W76" s="86"/>
    </row>
    <row r="77" spans="4:23" ht="14.25" customHeight="1" x14ac:dyDescent="0.25">
      <c r="D77" s="50"/>
      <c r="K77" s="60"/>
      <c r="P77" s="86"/>
      <c r="Q77" s="86"/>
      <c r="R77" s="86"/>
      <c r="S77" s="86"/>
      <c r="T77" s="86"/>
      <c r="U77" s="86"/>
      <c r="V77" s="86"/>
      <c r="W77" s="86"/>
    </row>
    <row r="78" spans="4:23" ht="14.25" customHeight="1" x14ac:dyDescent="0.25">
      <c r="D78" s="50"/>
      <c r="K78" s="60"/>
      <c r="P78" s="86"/>
      <c r="Q78" s="86"/>
      <c r="R78" s="86"/>
      <c r="S78" s="86"/>
      <c r="T78" s="86"/>
      <c r="U78" s="86"/>
      <c r="V78" s="86"/>
      <c r="W78" s="86"/>
    </row>
    <row r="79" spans="4:23" ht="14.25" customHeight="1" x14ac:dyDescent="0.25">
      <c r="D79" s="50"/>
      <c r="K79" s="60"/>
      <c r="P79" s="86"/>
      <c r="Q79" s="86"/>
      <c r="R79" s="86"/>
      <c r="S79" s="86"/>
      <c r="T79" s="86"/>
      <c r="U79" s="86"/>
      <c r="V79" s="86"/>
      <c r="W79" s="86"/>
    </row>
    <row r="80" spans="4:23" ht="14.25" customHeight="1" x14ac:dyDescent="0.25">
      <c r="D80" s="50"/>
      <c r="K80" s="60"/>
      <c r="P80" s="86"/>
      <c r="Q80" s="86"/>
      <c r="R80" s="86"/>
      <c r="S80" s="86"/>
      <c r="T80" s="86"/>
      <c r="U80" s="86"/>
      <c r="V80" s="86"/>
      <c r="W80" s="86"/>
    </row>
    <row r="81" spans="4:23" ht="14.25" customHeight="1" x14ac:dyDescent="0.25">
      <c r="D81" s="50"/>
      <c r="K81" s="60"/>
      <c r="P81" s="86"/>
      <c r="Q81" s="86"/>
      <c r="R81" s="86"/>
      <c r="S81" s="86"/>
      <c r="T81" s="86"/>
      <c r="U81" s="86"/>
      <c r="V81" s="86"/>
      <c r="W81" s="86"/>
    </row>
    <row r="82" spans="4:23" ht="14.25" customHeight="1" x14ac:dyDescent="0.25">
      <c r="D82" s="50"/>
      <c r="K82" s="60"/>
      <c r="P82" s="86"/>
      <c r="Q82" s="86"/>
      <c r="R82" s="86"/>
      <c r="S82" s="86"/>
      <c r="T82" s="86"/>
      <c r="U82" s="86"/>
      <c r="V82" s="86"/>
      <c r="W82" s="86"/>
    </row>
    <row r="83" spans="4:23" ht="14.25" customHeight="1" x14ac:dyDescent="0.25">
      <c r="D83" s="50"/>
      <c r="K83" s="60"/>
      <c r="P83" s="86"/>
      <c r="Q83" s="86"/>
      <c r="R83" s="86"/>
      <c r="S83" s="86"/>
      <c r="T83" s="86"/>
      <c r="U83" s="86"/>
      <c r="V83" s="86"/>
      <c r="W83" s="86"/>
    </row>
    <row r="84" spans="4:23" ht="14.25" customHeight="1" x14ac:dyDescent="0.25">
      <c r="D84" s="50"/>
      <c r="K84" s="60"/>
      <c r="P84" s="86"/>
      <c r="Q84" s="86"/>
      <c r="R84" s="86"/>
      <c r="S84" s="86"/>
      <c r="T84" s="86"/>
      <c r="U84" s="86"/>
      <c r="V84" s="86"/>
      <c r="W84" s="86"/>
    </row>
    <row r="85" spans="4:23" ht="14.25" customHeight="1" x14ac:dyDescent="0.25">
      <c r="D85" s="50"/>
      <c r="K85" s="60"/>
      <c r="P85" s="86"/>
      <c r="Q85" s="86"/>
      <c r="R85" s="86"/>
      <c r="S85" s="86"/>
      <c r="T85" s="86"/>
      <c r="U85" s="86"/>
      <c r="V85" s="86"/>
      <c r="W85" s="86"/>
    </row>
    <row r="86" spans="4:23" ht="14.25" customHeight="1" x14ac:dyDescent="0.25">
      <c r="D86" s="50"/>
      <c r="K86" s="60"/>
      <c r="P86" s="86"/>
      <c r="Q86" s="86"/>
      <c r="R86" s="86"/>
      <c r="S86" s="86"/>
      <c r="T86" s="86"/>
      <c r="U86" s="86"/>
      <c r="V86" s="86"/>
      <c r="W86" s="86"/>
    </row>
    <row r="87" spans="4:23" ht="14.25" customHeight="1" x14ac:dyDescent="0.25">
      <c r="D87" s="50"/>
      <c r="K87" s="60"/>
      <c r="P87" s="86"/>
      <c r="Q87" s="86"/>
      <c r="R87" s="86"/>
      <c r="S87" s="86"/>
      <c r="T87" s="86"/>
      <c r="U87" s="86"/>
      <c r="V87" s="86"/>
      <c r="W87" s="86"/>
    </row>
    <row r="88" spans="4:23" ht="14.25" customHeight="1" x14ac:dyDescent="0.25">
      <c r="D88" s="50"/>
      <c r="K88" s="60"/>
      <c r="P88" s="86"/>
      <c r="Q88" s="86"/>
      <c r="R88" s="86"/>
      <c r="S88" s="86"/>
      <c r="T88" s="86"/>
      <c r="U88" s="86"/>
      <c r="V88" s="86"/>
      <c r="W88" s="86"/>
    </row>
    <row r="89" spans="4:23" ht="14.25" customHeight="1" x14ac:dyDescent="0.25">
      <c r="D89" s="50"/>
      <c r="K89" s="60"/>
      <c r="P89" s="86"/>
      <c r="Q89" s="86"/>
      <c r="R89" s="86"/>
      <c r="S89" s="86"/>
      <c r="T89" s="86"/>
      <c r="U89" s="86"/>
      <c r="V89" s="86"/>
      <c r="W89" s="86"/>
    </row>
    <row r="90" spans="4:23" ht="14.25" customHeight="1" x14ac:dyDescent="0.25">
      <c r="D90" s="50"/>
      <c r="K90" s="60"/>
      <c r="P90" s="86"/>
      <c r="Q90" s="86"/>
      <c r="R90" s="86"/>
      <c r="S90" s="86"/>
      <c r="T90" s="86"/>
      <c r="U90" s="86"/>
      <c r="V90" s="86"/>
      <c r="W90" s="86"/>
    </row>
    <row r="91" spans="4:23" ht="14.25" customHeight="1" x14ac:dyDescent="0.25">
      <c r="D91" s="50"/>
      <c r="K91" s="60"/>
      <c r="P91" s="86"/>
      <c r="Q91" s="86"/>
      <c r="R91" s="86"/>
      <c r="S91" s="86"/>
      <c r="T91" s="86"/>
      <c r="U91" s="86"/>
      <c r="V91" s="86"/>
      <c r="W91" s="86"/>
    </row>
    <row r="92" spans="4:23" ht="14.25" customHeight="1" x14ac:dyDescent="0.25">
      <c r="D92" s="50"/>
      <c r="K92" s="60"/>
      <c r="P92" s="86"/>
      <c r="Q92" s="86"/>
      <c r="R92" s="86"/>
      <c r="S92" s="86"/>
      <c r="T92" s="86"/>
      <c r="U92" s="86"/>
      <c r="V92" s="86"/>
      <c r="W92" s="86"/>
    </row>
    <row r="93" spans="4:23" ht="14.25" customHeight="1" x14ac:dyDescent="0.25">
      <c r="D93" s="50"/>
      <c r="K93" s="60"/>
      <c r="P93" s="86"/>
      <c r="Q93" s="86"/>
      <c r="R93" s="86"/>
      <c r="S93" s="86"/>
      <c r="T93" s="86"/>
      <c r="U93" s="86"/>
      <c r="V93" s="86"/>
      <c r="W93" s="86"/>
    </row>
    <row r="94" spans="4:23" ht="14.25" customHeight="1" x14ac:dyDescent="0.25">
      <c r="D94" s="50"/>
      <c r="K94" s="60"/>
      <c r="P94" s="86"/>
      <c r="Q94" s="86"/>
      <c r="R94" s="86"/>
      <c r="S94" s="86"/>
      <c r="T94" s="86"/>
      <c r="U94" s="86"/>
      <c r="V94" s="86"/>
      <c r="W94" s="86"/>
    </row>
    <row r="95" spans="4:23" ht="14.25" customHeight="1" x14ac:dyDescent="0.25">
      <c r="D95" s="50"/>
      <c r="K95" s="60"/>
      <c r="P95" s="86"/>
      <c r="Q95" s="86"/>
      <c r="R95" s="86"/>
      <c r="S95" s="86"/>
      <c r="T95" s="86"/>
      <c r="U95" s="86"/>
      <c r="V95" s="86"/>
      <c r="W95" s="86"/>
    </row>
    <row r="96" spans="4:23" ht="14.25" customHeight="1" x14ac:dyDescent="0.25">
      <c r="D96" s="50"/>
      <c r="K96" s="60"/>
      <c r="P96" s="86"/>
      <c r="Q96" s="86"/>
      <c r="R96" s="86"/>
      <c r="S96" s="86"/>
      <c r="T96" s="86"/>
      <c r="U96" s="86"/>
      <c r="V96" s="86"/>
      <c r="W96" s="86"/>
    </row>
    <row r="97" spans="4:23" ht="14.25" customHeight="1" x14ac:dyDescent="0.25">
      <c r="D97" s="50"/>
      <c r="K97" s="60"/>
      <c r="P97" s="86"/>
      <c r="Q97" s="86"/>
      <c r="R97" s="86"/>
      <c r="S97" s="86"/>
      <c r="T97" s="86"/>
      <c r="U97" s="86"/>
      <c r="V97" s="86"/>
      <c r="W97" s="86"/>
    </row>
    <row r="98" spans="4:23" ht="14.25" customHeight="1" x14ac:dyDescent="0.25">
      <c r="D98" s="50"/>
      <c r="K98" s="60"/>
      <c r="P98" s="86"/>
      <c r="Q98" s="86"/>
      <c r="R98" s="86"/>
      <c r="S98" s="86"/>
      <c r="T98" s="86"/>
      <c r="U98" s="86"/>
      <c r="V98" s="86"/>
      <c r="W98" s="86"/>
    </row>
    <row r="99" spans="4:23" ht="14.25" customHeight="1" x14ac:dyDescent="0.25">
      <c r="D99" s="50"/>
      <c r="K99" s="60"/>
      <c r="P99" s="86"/>
      <c r="Q99" s="86"/>
      <c r="R99" s="86"/>
      <c r="S99" s="86"/>
      <c r="T99" s="86"/>
      <c r="U99" s="86"/>
      <c r="V99" s="86"/>
      <c r="W99" s="86"/>
    </row>
    <row r="100" spans="4:23" ht="14.25" customHeight="1" x14ac:dyDescent="0.25">
      <c r="D100" s="50"/>
      <c r="K100" s="60"/>
      <c r="P100" s="86"/>
      <c r="Q100" s="86"/>
      <c r="R100" s="86"/>
      <c r="S100" s="86"/>
      <c r="T100" s="86"/>
      <c r="U100" s="86"/>
      <c r="V100" s="86"/>
      <c r="W100" s="86"/>
    </row>
    <row r="101" spans="4:23" ht="14.25" customHeight="1" x14ac:dyDescent="0.25">
      <c r="D101" s="50"/>
      <c r="K101" s="60"/>
      <c r="P101" s="86"/>
      <c r="Q101" s="86"/>
      <c r="R101" s="86"/>
      <c r="S101" s="86"/>
      <c r="T101" s="86"/>
      <c r="U101" s="86"/>
      <c r="V101" s="86"/>
      <c r="W101" s="86"/>
    </row>
    <row r="102" spans="4:23" ht="14.25" customHeight="1" x14ac:dyDescent="0.25">
      <c r="D102" s="50"/>
      <c r="K102" s="60"/>
      <c r="P102" s="86"/>
      <c r="Q102" s="86"/>
      <c r="R102" s="86"/>
      <c r="S102" s="86"/>
      <c r="T102" s="86"/>
      <c r="U102" s="86"/>
      <c r="V102" s="86"/>
      <c r="W102" s="86"/>
    </row>
    <row r="103" spans="4:23" ht="14.25" customHeight="1" x14ac:dyDescent="0.25">
      <c r="D103" s="50"/>
      <c r="K103" s="60"/>
      <c r="P103" s="86"/>
      <c r="Q103" s="86"/>
      <c r="R103" s="86"/>
      <c r="S103" s="86"/>
      <c r="T103" s="86"/>
      <c r="U103" s="86"/>
      <c r="V103" s="86"/>
      <c r="W103" s="86"/>
    </row>
    <row r="104" spans="4:23" ht="14.25" customHeight="1" x14ac:dyDescent="0.25">
      <c r="D104" s="50"/>
      <c r="K104" s="60"/>
      <c r="P104" s="86"/>
      <c r="Q104" s="86"/>
      <c r="R104" s="86"/>
      <c r="S104" s="86"/>
      <c r="T104" s="86"/>
      <c r="U104" s="86"/>
      <c r="V104" s="86"/>
      <c r="W104" s="86"/>
    </row>
    <row r="105" spans="4:23" ht="14.25" customHeight="1" x14ac:dyDescent="0.25">
      <c r="D105" s="50"/>
      <c r="K105" s="60"/>
      <c r="P105" s="86"/>
      <c r="Q105" s="86"/>
      <c r="R105" s="86"/>
      <c r="S105" s="86"/>
      <c r="T105" s="86"/>
      <c r="U105" s="86"/>
      <c r="V105" s="86"/>
      <c r="W105" s="86"/>
    </row>
    <row r="106" spans="4:23" ht="14.25" customHeight="1" x14ac:dyDescent="0.25">
      <c r="D106" s="50"/>
      <c r="K106" s="60"/>
      <c r="P106" s="86"/>
      <c r="Q106" s="86"/>
      <c r="R106" s="86"/>
      <c r="S106" s="86"/>
      <c r="T106" s="86"/>
      <c r="U106" s="86"/>
      <c r="V106" s="86"/>
      <c r="W106" s="86"/>
    </row>
    <row r="107" spans="4:23" ht="14.25" customHeight="1" x14ac:dyDescent="0.25">
      <c r="D107" s="50"/>
      <c r="K107" s="60"/>
      <c r="P107" s="86"/>
      <c r="Q107" s="86"/>
      <c r="R107" s="86"/>
      <c r="S107" s="86"/>
      <c r="T107" s="86"/>
      <c r="U107" s="86"/>
      <c r="V107" s="86"/>
      <c r="W107" s="86"/>
    </row>
    <row r="108" spans="4:23" ht="14.25" customHeight="1" x14ac:dyDescent="0.25">
      <c r="D108" s="50"/>
      <c r="K108" s="60"/>
      <c r="P108" s="86"/>
      <c r="Q108" s="86"/>
      <c r="R108" s="86"/>
      <c r="S108" s="86"/>
      <c r="T108" s="86"/>
      <c r="U108" s="86"/>
      <c r="V108" s="86"/>
      <c r="W108" s="86"/>
    </row>
    <row r="109" spans="4:23" ht="14.25" customHeight="1" x14ac:dyDescent="0.25">
      <c r="D109" s="50"/>
      <c r="K109" s="60"/>
      <c r="P109" s="86"/>
      <c r="Q109" s="86"/>
      <c r="R109" s="86"/>
      <c r="S109" s="86"/>
      <c r="T109" s="86"/>
      <c r="U109" s="86"/>
      <c r="V109" s="86"/>
      <c r="W109" s="86"/>
    </row>
    <row r="110" spans="4:23" ht="14.25" customHeight="1" x14ac:dyDescent="0.25">
      <c r="D110" s="50"/>
      <c r="K110" s="60"/>
      <c r="P110" s="86"/>
      <c r="Q110" s="86"/>
      <c r="R110" s="86"/>
      <c r="S110" s="86"/>
      <c r="T110" s="86"/>
      <c r="U110" s="86"/>
      <c r="V110" s="86"/>
      <c r="W110" s="86"/>
    </row>
    <row r="111" spans="4:23" ht="14.25" customHeight="1" x14ac:dyDescent="0.25">
      <c r="D111" s="50"/>
      <c r="K111" s="60"/>
      <c r="P111" s="86"/>
      <c r="Q111" s="86"/>
      <c r="R111" s="86"/>
      <c r="S111" s="86"/>
      <c r="T111" s="86"/>
      <c r="U111" s="86"/>
      <c r="V111" s="86"/>
      <c r="W111" s="86"/>
    </row>
    <row r="112" spans="4:23" ht="14.25" customHeight="1" x14ac:dyDescent="0.25">
      <c r="D112" s="50"/>
      <c r="K112" s="60"/>
      <c r="P112" s="86"/>
      <c r="Q112" s="86"/>
      <c r="R112" s="86"/>
      <c r="S112" s="86"/>
      <c r="T112" s="86"/>
      <c r="U112" s="86"/>
      <c r="V112" s="86"/>
      <c r="W112" s="86"/>
    </row>
    <row r="113" spans="4:23" ht="14.25" customHeight="1" x14ac:dyDescent="0.25">
      <c r="D113" s="50"/>
      <c r="K113" s="60"/>
      <c r="P113" s="86"/>
      <c r="Q113" s="86"/>
      <c r="R113" s="86"/>
      <c r="S113" s="86"/>
      <c r="T113" s="86"/>
      <c r="U113" s="86"/>
      <c r="V113" s="86"/>
      <c r="W113" s="86"/>
    </row>
    <row r="114" spans="4:23" ht="14.25" customHeight="1" x14ac:dyDescent="0.25">
      <c r="D114" s="50"/>
      <c r="K114" s="60"/>
      <c r="P114" s="86"/>
      <c r="Q114" s="86"/>
      <c r="R114" s="86"/>
      <c r="S114" s="86"/>
      <c r="T114" s="86"/>
      <c r="U114" s="86"/>
      <c r="V114" s="86"/>
      <c r="W114" s="86"/>
    </row>
    <row r="115" spans="4:23" ht="14.25" customHeight="1" x14ac:dyDescent="0.25">
      <c r="D115" s="50"/>
      <c r="K115" s="60"/>
      <c r="P115" s="86"/>
      <c r="Q115" s="86"/>
      <c r="R115" s="86"/>
      <c r="S115" s="86"/>
      <c r="T115" s="86"/>
      <c r="U115" s="86"/>
      <c r="V115" s="86"/>
      <c r="W115" s="86"/>
    </row>
    <row r="116" spans="4:23" ht="14.25" customHeight="1" x14ac:dyDescent="0.25">
      <c r="D116" s="50"/>
      <c r="K116" s="60"/>
      <c r="P116" s="86"/>
      <c r="Q116" s="86"/>
      <c r="R116" s="86"/>
      <c r="S116" s="86"/>
      <c r="T116" s="86"/>
      <c r="U116" s="86"/>
      <c r="V116" s="86"/>
      <c r="W116" s="86"/>
    </row>
    <row r="117" spans="4:23" ht="14.25" customHeight="1" x14ac:dyDescent="0.25">
      <c r="D117" s="50"/>
      <c r="K117" s="60"/>
      <c r="P117" s="86"/>
      <c r="Q117" s="86"/>
      <c r="R117" s="86"/>
      <c r="S117" s="86"/>
      <c r="T117" s="86"/>
      <c r="U117" s="86"/>
      <c r="V117" s="86"/>
      <c r="W117" s="86"/>
    </row>
    <row r="118" spans="4:23" ht="14.25" customHeight="1" x14ac:dyDescent="0.25">
      <c r="D118" s="50"/>
      <c r="K118" s="60"/>
      <c r="P118" s="86"/>
      <c r="Q118" s="86"/>
      <c r="R118" s="86"/>
      <c r="S118" s="86"/>
      <c r="T118" s="86"/>
      <c r="U118" s="86"/>
      <c r="V118" s="86"/>
      <c r="W118" s="86"/>
    </row>
    <row r="119" spans="4:23" ht="14.25" customHeight="1" x14ac:dyDescent="0.25">
      <c r="D119" s="50"/>
      <c r="K119" s="60"/>
      <c r="P119" s="86"/>
      <c r="Q119" s="86"/>
      <c r="R119" s="86"/>
      <c r="S119" s="86"/>
      <c r="T119" s="86"/>
      <c r="U119" s="86"/>
      <c r="V119" s="86"/>
      <c r="W119" s="86"/>
    </row>
    <row r="120" spans="4:23" ht="14.25" customHeight="1" x14ac:dyDescent="0.25">
      <c r="D120" s="50"/>
      <c r="K120" s="60"/>
      <c r="P120" s="86"/>
      <c r="Q120" s="86"/>
      <c r="R120" s="86"/>
      <c r="S120" s="86"/>
      <c r="T120" s="86"/>
      <c r="U120" s="86"/>
      <c r="V120" s="86"/>
      <c r="W120" s="86"/>
    </row>
    <row r="121" spans="4:23" ht="14.25" customHeight="1" x14ac:dyDescent="0.25">
      <c r="D121" s="50"/>
      <c r="K121" s="60"/>
      <c r="P121" s="86"/>
      <c r="Q121" s="86"/>
      <c r="R121" s="86"/>
      <c r="S121" s="86"/>
      <c r="T121" s="86"/>
      <c r="U121" s="86"/>
      <c r="V121" s="86"/>
      <c r="W121" s="86"/>
    </row>
    <row r="122" spans="4:23" ht="14.25" customHeight="1" x14ac:dyDescent="0.25">
      <c r="D122" s="50"/>
      <c r="K122" s="60"/>
      <c r="P122" s="86"/>
      <c r="Q122" s="86"/>
      <c r="R122" s="86"/>
      <c r="S122" s="86"/>
      <c r="T122" s="86"/>
      <c r="U122" s="86"/>
      <c r="V122" s="86"/>
      <c r="W122" s="86"/>
    </row>
    <row r="123" spans="4:23" ht="14.25" customHeight="1" x14ac:dyDescent="0.25">
      <c r="D123" s="50"/>
      <c r="K123" s="60"/>
      <c r="P123" s="86"/>
      <c r="Q123" s="86"/>
      <c r="R123" s="86"/>
      <c r="S123" s="86"/>
      <c r="T123" s="86"/>
      <c r="U123" s="86"/>
      <c r="V123" s="86"/>
      <c r="W123" s="86"/>
    </row>
    <row r="124" spans="4:23" ht="14.25" customHeight="1" x14ac:dyDescent="0.25">
      <c r="D124" s="50"/>
      <c r="K124" s="60"/>
      <c r="P124" s="86"/>
      <c r="Q124" s="86"/>
      <c r="R124" s="86"/>
      <c r="S124" s="86"/>
      <c r="T124" s="86"/>
      <c r="U124" s="86"/>
      <c r="V124" s="86"/>
      <c r="W124" s="86"/>
    </row>
    <row r="125" spans="4:23" ht="14.25" customHeight="1" x14ac:dyDescent="0.25">
      <c r="D125" s="50"/>
      <c r="K125" s="60"/>
      <c r="P125" s="86"/>
      <c r="Q125" s="86"/>
      <c r="R125" s="86"/>
      <c r="S125" s="86"/>
      <c r="T125" s="86"/>
      <c r="U125" s="86"/>
      <c r="V125" s="86"/>
      <c r="W125" s="86"/>
    </row>
    <row r="126" spans="4:23" ht="14.25" customHeight="1" x14ac:dyDescent="0.25">
      <c r="D126" s="50"/>
      <c r="K126" s="60"/>
      <c r="P126" s="86"/>
      <c r="Q126" s="86"/>
      <c r="R126" s="86"/>
      <c r="S126" s="86"/>
      <c r="T126" s="86"/>
      <c r="U126" s="86"/>
      <c r="V126" s="86"/>
      <c r="W126" s="86"/>
    </row>
    <row r="127" spans="4:23" ht="14.25" customHeight="1" x14ac:dyDescent="0.25">
      <c r="D127" s="50"/>
      <c r="K127" s="60"/>
      <c r="P127" s="86"/>
      <c r="Q127" s="86"/>
      <c r="R127" s="86"/>
      <c r="S127" s="86"/>
      <c r="T127" s="86"/>
      <c r="U127" s="86"/>
      <c r="V127" s="86"/>
      <c r="W127" s="86"/>
    </row>
    <row r="128" spans="4:23" ht="14.25" customHeight="1" x14ac:dyDescent="0.25">
      <c r="D128" s="50"/>
      <c r="K128" s="60"/>
      <c r="P128" s="86"/>
      <c r="Q128" s="86"/>
      <c r="R128" s="86"/>
      <c r="S128" s="86"/>
      <c r="T128" s="86"/>
      <c r="U128" s="86"/>
      <c r="V128" s="86"/>
      <c r="W128" s="86"/>
    </row>
    <row r="129" spans="4:23" ht="14.25" customHeight="1" x14ac:dyDescent="0.25">
      <c r="D129" s="50"/>
      <c r="K129" s="60"/>
      <c r="P129" s="86"/>
      <c r="Q129" s="86"/>
      <c r="R129" s="86"/>
      <c r="S129" s="86"/>
      <c r="T129" s="86"/>
      <c r="U129" s="86"/>
      <c r="V129" s="86"/>
      <c r="W129" s="86"/>
    </row>
    <row r="130" spans="4:23" ht="14.25" customHeight="1" x14ac:dyDescent="0.25">
      <c r="D130" s="50"/>
      <c r="K130" s="60"/>
      <c r="P130" s="86"/>
      <c r="Q130" s="86"/>
      <c r="R130" s="86"/>
      <c r="S130" s="86"/>
      <c r="T130" s="86"/>
      <c r="U130" s="86"/>
      <c r="V130" s="86"/>
      <c r="W130" s="86"/>
    </row>
    <row r="131" spans="4:23" ht="14.25" customHeight="1" x14ac:dyDescent="0.25">
      <c r="D131" s="50"/>
      <c r="K131" s="60"/>
      <c r="P131" s="86"/>
      <c r="Q131" s="86"/>
      <c r="R131" s="86"/>
      <c r="S131" s="86"/>
      <c r="T131" s="86"/>
      <c r="U131" s="86"/>
      <c r="V131" s="86"/>
      <c r="W131" s="86"/>
    </row>
    <row r="132" spans="4:23" ht="14.25" customHeight="1" x14ac:dyDescent="0.25">
      <c r="D132" s="50"/>
      <c r="K132" s="60"/>
      <c r="P132" s="86"/>
      <c r="Q132" s="86"/>
      <c r="R132" s="86"/>
      <c r="S132" s="86"/>
      <c r="T132" s="86"/>
      <c r="U132" s="86"/>
      <c r="V132" s="86"/>
      <c r="W132" s="86"/>
    </row>
    <row r="133" spans="4:23" ht="14.25" customHeight="1" x14ac:dyDescent="0.25">
      <c r="D133" s="50"/>
      <c r="K133" s="60"/>
      <c r="P133" s="86"/>
      <c r="Q133" s="86"/>
      <c r="R133" s="86"/>
      <c r="S133" s="86"/>
      <c r="T133" s="86"/>
      <c r="U133" s="86"/>
      <c r="V133" s="86"/>
      <c r="W133" s="86"/>
    </row>
    <row r="134" spans="4:23" ht="14.25" customHeight="1" x14ac:dyDescent="0.25">
      <c r="D134" s="50"/>
      <c r="K134" s="60"/>
      <c r="P134" s="86"/>
      <c r="Q134" s="86"/>
      <c r="R134" s="86"/>
      <c r="S134" s="86"/>
      <c r="T134" s="86"/>
      <c r="U134" s="86"/>
      <c r="V134" s="86"/>
      <c r="W134" s="86"/>
    </row>
    <row r="135" spans="4:23" ht="14.25" customHeight="1" x14ac:dyDescent="0.25">
      <c r="D135" s="50"/>
      <c r="K135" s="60"/>
      <c r="P135" s="86"/>
      <c r="Q135" s="86"/>
      <c r="R135" s="86"/>
      <c r="S135" s="86"/>
      <c r="T135" s="86"/>
      <c r="U135" s="86"/>
      <c r="V135" s="86"/>
      <c r="W135" s="86"/>
    </row>
    <row r="136" spans="4:23" ht="14.25" customHeight="1" x14ac:dyDescent="0.25">
      <c r="D136" s="50"/>
      <c r="K136" s="60"/>
      <c r="P136" s="86"/>
      <c r="Q136" s="86"/>
      <c r="R136" s="86"/>
      <c r="S136" s="86"/>
      <c r="T136" s="86"/>
      <c r="U136" s="86"/>
      <c r="V136" s="86"/>
      <c r="W136" s="86"/>
    </row>
    <row r="137" spans="4:23" ht="14.25" customHeight="1" x14ac:dyDescent="0.25">
      <c r="D137" s="50"/>
      <c r="K137" s="60"/>
      <c r="P137" s="86"/>
      <c r="Q137" s="86"/>
      <c r="R137" s="86"/>
      <c r="S137" s="86"/>
      <c r="T137" s="86"/>
      <c r="U137" s="86"/>
      <c r="V137" s="86"/>
      <c r="W137" s="86"/>
    </row>
    <row r="138" spans="4:23" ht="14.25" customHeight="1" x14ac:dyDescent="0.25">
      <c r="D138" s="50"/>
      <c r="K138" s="60"/>
      <c r="P138" s="86"/>
      <c r="Q138" s="86"/>
      <c r="R138" s="86"/>
      <c r="S138" s="86"/>
      <c r="T138" s="86"/>
      <c r="U138" s="86"/>
      <c r="V138" s="86"/>
      <c r="W138" s="86"/>
    </row>
    <row r="139" spans="4:23" ht="14.25" customHeight="1" x14ac:dyDescent="0.25">
      <c r="D139" s="50"/>
      <c r="K139" s="60"/>
      <c r="P139" s="86"/>
      <c r="Q139" s="86"/>
      <c r="R139" s="86"/>
      <c r="S139" s="86"/>
      <c r="T139" s="86"/>
      <c r="U139" s="86"/>
      <c r="V139" s="86"/>
      <c r="W139" s="86"/>
    </row>
    <row r="140" spans="4:23" ht="14.25" customHeight="1" x14ac:dyDescent="0.25">
      <c r="D140" s="50"/>
      <c r="K140" s="60"/>
      <c r="P140" s="86"/>
      <c r="Q140" s="86"/>
      <c r="R140" s="86"/>
      <c r="S140" s="86"/>
      <c r="T140" s="86"/>
      <c r="U140" s="86"/>
      <c r="V140" s="86"/>
      <c r="W140" s="86"/>
    </row>
    <row r="141" spans="4:23" ht="14.25" customHeight="1" x14ac:dyDescent="0.25">
      <c r="D141" s="50"/>
      <c r="K141" s="60"/>
      <c r="P141" s="86"/>
      <c r="Q141" s="86"/>
      <c r="R141" s="86"/>
      <c r="S141" s="86"/>
      <c r="T141" s="86"/>
      <c r="U141" s="86"/>
      <c r="V141" s="86"/>
      <c r="W141" s="86"/>
    </row>
    <row r="142" spans="4:23" ht="14.25" customHeight="1" x14ac:dyDescent="0.25">
      <c r="D142" s="50"/>
      <c r="K142" s="60"/>
      <c r="P142" s="86"/>
      <c r="Q142" s="86"/>
      <c r="R142" s="86"/>
      <c r="S142" s="86"/>
      <c r="T142" s="86"/>
      <c r="U142" s="86"/>
      <c r="V142" s="86"/>
      <c r="W142" s="86"/>
    </row>
    <row r="143" spans="4:23" ht="14.25" customHeight="1" x14ac:dyDescent="0.25">
      <c r="D143" s="50"/>
      <c r="K143" s="60"/>
      <c r="P143" s="86"/>
      <c r="Q143" s="86"/>
      <c r="R143" s="86"/>
      <c r="S143" s="86"/>
      <c r="T143" s="86"/>
      <c r="U143" s="86"/>
      <c r="V143" s="86"/>
      <c r="W143" s="86"/>
    </row>
    <row r="144" spans="4:23" ht="14.25" customHeight="1" x14ac:dyDescent="0.25">
      <c r="D144" s="50"/>
      <c r="K144" s="60"/>
      <c r="P144" s="86"/>
      <c r="Q144" s="86"/>
      <c r="R144" s="86"/>
      <c r="S144" s="86"/>
      <c r="T144" s="86"/>
      <c r="U144" s="86"/>
      <c r="V144" s="86"/>
      <c r="W144" s="86"/>
    </row>
    <row r="145" spans="4:23" ht="14.25" customHeight="1" x14ac:dyDescent="0.25">
      <c r="D145" s="50"/>
      <c r="K145" s="60"/>
      <c r="P145" s="86"/>
      <c r="Q145" s="86"/>
      <c r="R145" s="86"/>
      <c r="S145" s="86"/>
      <c r="T145" s="86"/>
      <c r="U145" s="86"/>
      <c r="V145" s="86"/>
      <c r="W145" s="86"/>
    </row>
    <row r="146" spans="4:23" ht="14.25" customHeight="1" x14ac:dyDescent="0.25">
      <c r="D146" s="50"/>
      <c r="K146" s="60"/>
      <c r="P146" s="86"/>
      <c r="Q146" s="86"/>
      <c r="R146" s="86"/>
      <c r="S146" s="86"/>
      <c r="T146" s="86"/>
      <c r="U146" s="86"/>
      <c r="V146" s="86"/>
      <c r="W146" s="86"/>
    </row>
    <row r="147" spans="4:23" ht="14.25" customHeight="1" x14ac:dyDescent="0.25">
      <c r="D147" s="50"/>
      <c r="K147" s="60"/>
      <c r="P147" s="86"/>
      <c r="Q147" s="86"/>
      <c r="R147" s="86"/>
      <c r="S147" s="86"/>
      <c r="T147" s="86"/>
      <c r="U147" s="86"/>
      <c r="V147" s="86"/>
      <c r="W147" s="86"/>
    </row>
    <row r="148" spans="4:23" ht="14.25" customHeight="1" x14ac:dyDescent="0.25">
      <c r="D148" s="50"/>
      <c r="K148" s="60"/>
      <c r="P148" s="86"/>
      <c r="Q148" s="86"/>
      <c r="R148" s="86"/>
      <c r="S148" s="86"/>
      <c r="T148" s="86"/>
      <c r="U148" s="86"/>
      <c r="V148" s="86"/>
      <c r="W148" s="86"/>
    </row>
    <row r="149" spans="4:23" ht="14.25" customHeight="1" x14ac:dyDescent="0.25">
      <c r="D149" s="50"/>
      <c r="K149" s="60"/>
      <c r="P149" s="86"/>
      <c r="Q149" s="86"/>
      <c r="R149" s="86"/>
      <c r="S149" s="86"/>
      <c r="T149" s="86"/>
      <c r="U149" s="86"/>
      <c r="V149" s="86"/>
      <c r="W149" s="86"/>
    </row>
    <row r="150" spans="4:23" ht="14.25" customHeight="1" x14ac:dyDescent="0.25">
      <c r="D150" s="50"/>
      <c r="K150" s="60"/>
      <c r="P150" s="86"/>
      <c r="Q150" s="86"/>
      <c r="R150" s="86"/>
      <c r="S150" s="86"/>
      <c r="T150" s="86"/>
      <c r="U150" s="86"/>
      <c r="V150" s="86"/>
      <c r="W150" s="86"/>
    </row>
    <row r="151" spans="4:23" ht="14.25" customHeight="1" x14ac:dyDescent="0.25">
      <c r="D151" s="50"/>
      <c r="K151" s="60"/>
      <c r="P151" s="86"/>
      <c r="Q151" s="86"/>
      <c r="R151" s="86"/>
      <c r="S151" s="86"/>
      <c r="T151" s="86"/>
      <c r="U151" s="86"/>
      <c r="V151" s="86"/>
      <c r="W151" s="86"/>
    </row>
    <row r="152" spans="4:23" ht="14.25" customHeight="1" x14ac:dyDescent="0.25">
      <c r="D152" s="50"/>
      <c r="K152" s="60"/>
      <c r="P152" s="86"/>
      <c r="Q152" s="86"/>
      <c r="R152" s="86"/>
      <c r="S152" s="86"/>
      <c r="T152" s="86"/>
      <c r="U152" s="86"/>
      <c r="V152" s="86"/>
      <c r="W152" s="86"/>
    </row>
    <row r="153" spans="4:23" ht="14.25" customHeight="1" x14ac:dyDescent="0.25">
      <c r="D153" s="50"/>
      <c r="K153" s="60"/>
      <c r="P153" s="86"/>
      <c r="Q153" s="86"/>
      <c r="R153" s="86"/>
      <c r="S153" s="86"/>
      <c r="T153" s="86"/>
      <c r="U153" s="86"/>
      <c r="V153" s="86"/>
      <c r="W153" s="86"/>
    </row>
    <row r="154" spans="4:23" ht="14.25" customHeight="1" x14ac:dyDescent="0.25">
      <c r="D154" s="50"/>
      <c r="K154" s="60"/>
      <c r="P154" s="86"/>
      <c r="Q154" s="86"/>
      <c r="R154" s="86"/>
      <c r="S154" s="86"/>
      <c r="T154" s="86"/>
      <c r="U154" s="86"/>
      <c r="V154" s="86"/>
      <c r="W154" s="86"/>
    </row>
    <row r="155" spans="4:23" ht="14.25" customHeight="1" x14ac:dyDescent="0.25">
      <c r="D155" s="50"/>
      <c r="K155" s="60"/>
      <c r="P155" s="86"/>
      <c r="Q155" s="86"/>
      <c r="R155" s="86"/>
      <c r="S155" s="86"/>
      <c r="T155" s="86"/>
      <c r="U155" s="86"/>
      <c r="V155" s="86"/>
      <c r="W155" s="86"/>
    </row>
    <row r="156" spans="4:23" ht="14.25" customHeight="1" x14ac:dyDescent="0.25">
      <c r="D156" s="50"/>
      <c r="K156" s="60"/>
      <c r="P156" s="86"/>
      <c r="Q156" s="86"/>
      <c r="R156" s="86"/>
      <c r="S156" s="86"/>
      <c r="T156" s="86"/>
      <c r="U156" s="86"/>
      <c r="V156" s="86"/>
      <c r="W156" s="86"/>
    </row>
    <row r="157" spans="4:23" ht="14.25" customHeight="1" x14ac:dyDescent="0.25">
      <c r="D157" s="50"/>
      <c r="K157" s="60"/>
      <c r="P157" s="86"/>
      <c r="Q157" s="86"/>
      <c r="R157" s="86"/>
      <c r="S157" s="86"/>
      <c r="T157" s="86"/>
      <c r="U157" s="86"/>
      <c r="V157" s="86"/>
      <c r="W157" s="86"/>
    </row>
    <row r="158" spans="4:23" ht="14.25" customHeight="1" x14ac:dyDescent="0.25">
      <c r="D158" s="50"/>
      <c r="K158" s="60"/>
      <c r="P158" s="86"/>
      <c r="Q158" s="86"/>
      <c r="R158" s="86"/>
      <c r="S158" s="86"/>
      <c r="T158" s="86"/>
      <c r="U158" s="86"/>
      <c r="V158" s="86"/>
      <c r="W158" s="86"/>
    </row>
    <row r="159" spans="4:23" ht="14.25" customHeight="1" x14ac:dyDescent="0.25">
      <c r="D159" s="50"/>
      <c r="K159" s="60"/>
      <c r="P159" s="86"/>
      <c r="Q159" s="86"/>
      <c r="R159" s="86"/>
      <c r="S159" s="86"/>
      <c r="T159" s="86"/>
      <c r="U159" s="86"/>
      <c r="V159" s="86"/>
      <c r="W159" s="86"/>
    </row>
    <row r="160" spans="4:23" ht="14.25" customHeight="1" x14ac:dyDescent="0.25">
      <c r="D160" s="50"/>
      <c r="K160" s="60"/>
      <c r="P160" s="86"/>
      <c r="Q160" s="86"/>
      <c r="R160" s="86"/>
      <c r="S160" s="86"/>
      <c r="T160" s="86"/>
      <c r="U160" s="86"/>
      <c r="V160" s="86"/>
      <c r="W160" s="86"/>
    </row>
    <row r="161" spans="4:23" ht="14.25" customHeight="1" x14ac:dyDescent="0.25">
      <c r="D161" s="50"/>
      <c r="K161" s="60"/>
      <c r="P161" s="86"/>
      <c r="Q161" s="86"/>
      <c r="R161" s="86"/>
      <c r="S161" s="86"/>
      <c r="T161" s="86"/>
      <c r="U161" s="86"/>
      <c r="V161" s="86"/>
      <c r="W161" s="86"/>
    </row>
    <row r="162" spans="4:23" ht="14.25" customHeight="1" x14ac:dyDescent="0.25">
      <c r="D162" s="50"/>
      <c r="K162" s="60"/>
      <c r="P162" s="86"/>
      <c r="Q162" s="86"/>
      <c r="R162" s="86"/>
      <c r="S162" s="86"/>
      <c r="T162" s="86"/>
      <c r="U162" s="86"/>
      <c r="V162" s="86"/>
      <c r="W162" s="86"/>
    </row>
    <row r="163" spans="4:23" ht="14.25" customHeight="1" x14ac:dyDescent="0.25">
      <c r="D163" s="50"/>
      <c r="K163" s="60"/>
      <c r="P163" s="86"/>
      <c r="Q163" s="86"/>
      <c r="R163" s="86"/>
      <c r="S163" s="86"/>
      <c r="T163" s="86"/>
      <c r="U163" s="86"/>
      <c r="V163" s="86"/>
      <c r="W163" s="86"/>
    </row>
    <row r="164" spans="4:23" ht="14.25" customHeight="1" x14ac:dyDescent="0.25">
      <c r="D164" s="50"/>
      <c r="K164" s="60"/>
      <c r="P164" s="86"/>
      <c r="Q164" s="86"/>
      <c r="R164" s="86"/>
      <c r="S164" s="86"/>
      <c r="T164" s="86"/>
      <c r="U164" s="86"/>
      <c r="V164" s="86"/>
      <c r="W164" s="86"/>
    </row>
    <row r="165" spans="4:23" ht="14.25" customHeight="1" x14ac:dyDescent="0.25">
      <c r="D165" s="50"/>
      <c r="K165" s="60"/>
      <c r="P165" s="86"/>
      <c r="Q165" s="86"/>
      <c r="R165" s="86"/>
      <c r="S165" s="86"/>
      <c r="T165" s="86"/>
      <c r="U165" s="86"/>
      <c r="V165" s="86"/>
      <c r="W165" s="86"/>
    </row>
    <row r="166" spans="4:23" ht="14.25" customHeight="1" x14ac:dyDescent="0.25">
      <c r="D166" s="50"/>
      <c r="K166" s="60"/>
      <c r="P166" s="86"/>
      <c r="Q166" s="86"/>
      <c r="R166" s="86"/>
      <c r="S166" s="86"/>
      <c r="T166" s="86"/>
      <c r="U166" s="86"/>
      <c r="V166" s="86"/>
      <c r="W166" s="86"/>
    </row>
    <row r="167" spans="4:23" ht="14.25" customHeight="1" x14ac:dyDescent="0.25">
      <c r="D167" s="50"/>
      <c r="K167" s="60"/>
      <c r="P167" s="86"/>
      <c r="Q167" s="86"/>
      <c r="R167" s="86"/>
      <c r="S167" s="86"/>
      <c r="T167" s="86"/>
      <c r="U167" s="86"/>
      <c r="V167" s="86"/>
      <c r="W167" s="86"/>
    </row>
    <row r="168" spans="4:23" ht="14.25" customHeight="1" x14ac:dyDescent="0.25">
      <c r="D168" s="50"/>
      <c r="K168" s="60"/>
      <c r="P168" s="86"/>
      <c r="Q168" s="86"/>
      <c r="R168" s="86"/>
      <c r="S168" s="86"/>
      <c r="T168" s="86"/>
      <c r="U168" s="86"/>
      <c r="V168" s="86"/>
      <c r="W168" s="86"/>
    </row>
    <row r="169" spans="4:23" ht="14.25" customHeight="1" x14ac:dyDescent="0.25">
      <c r="D169" s="50"/>
      <c r="K169" s="60"/>
      <c r="P169" s="86"/>
      <c r="Q169" s="86"/>
      <c r="R169" s="86"/>
      <c r="S169" s="86"/>
      <c r="T169" s="86"/>
      <c r="U169" s="86"/>
      <c r="V169" s="86"/>
      <c r="W169" s="86"/>
    </row>
    <row r="170" spans="4:23" ht="14.25" customHeight="1" x14ac:dyDescent="0.25">
      <c r="D170" s="50"/>
      <c r="K170" s="60"/>
      <c r="P170" s="86"/>
      <c r="Q170" s="86"/>
      <c r="R170" s="86"/>
      <c r="S170" s="86"/>
      <c r="T170" s="86"/>
      <c r="U170" s="86"/>
      <c r="V170" s="86"/>
      <c r="W170" s="86"/>
    </row>
    <row r="171" spans="4:23" ht="14.25" customHeight="1" x14ac:dyDescent="0.25">
      <c r="D171" s="50"/>
      <c r="K171" s="60"/>
      <c r="P171" s="86"/>
      <c r="Q171" s="86"/>
      <c r="R171" s="86"/>
      <c r="S171" s="86"/>
      <c r="T171" s="86"/>
      <c r="U171" s="86"/>
      <c r="V171" s="86"/>
      <c r="W171" s="86"/>
    </row>
    <row r="172" spans="4:23" ht="14.25" customHeight="1" x14ac:dyDescent="0.25">
      <c r="D172" s="50"/>
      <c r="K172" s="60"/>
      <c r="P172" s="86"/>
      <c r="Q172" s="86"/>
      <c r="R172" s="86"/>
      <c r="S172" s="86"/>
      <c r="T172" s="86"/>
      <c r="U172" s="86"/>
      <c r="V172" s="86"/>
      <c r="W172" s="86"/>
    </row>
    <row r="173" spans="4:23" ht="14.25" customHeight="1" x14ac:dyDescent="0.25">
      <c r="D173" s="50"/>
      <c r="K173" s="60"/>
      <c r="P173" s="86"/>
      <c r="Q173" s="86"/>
      <c r="R173" s="86"/>
      <c r="S173" s="86"/>
      <c r="T173" s="86"/>
      <c r="U173" s="86"/>
      <c r="V173" s="86"/>
      <c r="W173" s="86"/>
    </row>
    <row r="174" spans="4:23" ht="14.25" customHeight="1" x14ac:dyDescent="0.25">
      <c r="D174" s="50"/>
      <c r="K174" s="60"/>
      <c r="P174" s="86"/>
      <c r="Q174" s="86"/>
      <c r="R174" s="86"/>
      <c r="S174" s="86"/>
      <c r="T174" s="86"/>
      <c r="U174" s="86"/>
      <c r="V174" s="86"/>
      <c r="W174" s="86"/>
    </row>
    <row r="175" spans="4:23" ht="14.25" customHeight="1" x14ac:dyDescent="0.25">
      <c r="D175" s="50"/>
      <c r="K175" s="60"/>
      <c r="P175" s="86"/>
      <c r="Q175" s="86"/>
      <c r="R175" s="86"/>
      <c r="S175" s="86"/>
      <c r="T175" s="86"/>
      <c r="U175" s="86"/>
      <c r="V175" s="86"/>
      <c r="W175" s="86"/>
    </row>
    <row r="176" spans="4:23" ht="14.25" customHeight="1" x14ac:dyDescent="0.25">
      <c r="D176" s="50"/>
      <c r="K176" s="60"/>
      <c r="P176" s="86"/>
      <c r="Q176" s="86"/>
      <c r="R176" s="86"/>
      <c r="S176" s="86"/>
      <c r="T176" s="86"/>
      <c r="U176" s="86"/>
      <c r="V176" s="86"/>
      <c r="W176" s="86"/>
    </row>
    <row r="177" spans="4:23" ht="14.25" customHeight="1" x14ac:dyDescent="0.25">
      <c r="D177" s="50"/>
      <c r="K177" s="60"/>
      <c r="P177" s="86"/>
      <c r="Q177" s="86"/>
      <c r="R177" s="86"/>
      <c r="S177" s="86"/>
      <c r="T177" s="86"/>
      <c r="U177" s="86"/>
      <c r="V177" s="86"/>
      <c r="W177" s="86"/>
    </row>
    <row r="178" spans="4:23" ht="14.25" customHeight="1" x14ac:dyDescent="0.25">
      <c r="D178" s="50"/>
      <c r="K178" s="60"/>
      <c r="P178" s="86"/>
      <c r="Q178" s="86"/>
      <c r="R178" s="86"/>
      <c r="S178" s="86"/>
      <c r="T178" s="86"/>
      <c r="U178" s="86"/>
      <c r="V178" s="86"/>
      <c r="W178" s="86"/>
    </row>
    <row r="179" spans="4:23" ht="14.25" customHeight="1" x14ac:dyDescent="0.25">
      <c r="D179" s="50"/>
      <c r="K179" s="60"/>
      <c r="P179" s="86"/>
      <c r="Q179" s="86"/>
      <c r="R179" s="86"/>
      <c r="S179" s="86"/>
      <c r="T179" s="86"/>
      <c r="U179" s="86"/>
      <c r="V179" s="86"/>
      <c r="W179" s="86"/>
    </row>
    <row r="180" spans="4:23" ht="14.25" customHeight="1" x14ac:dyDescent="0.25">
      <c r="D180" s="50"/>
      <c r="K180" s="60"/>
      <c r="P180" s="86"/>
      <c r="Q180" s="86"/>
      <c r="R180" s="86"/>
      <c r="S180" s="86"/>
      <c r="T180" s="86"/>
      <c r="U180" s="86"/>
      <c r="V180" s="86"/>
      <c r="W180" s="86"/>
    </row>
    <row r="181" spans="4:23" ht="14.25" customHeight="1" x14ac:dyDescent="0.25">
      <c r="D181" s="50"/>
      <c r="K181" s="60"/>
      <c r="P181" s="86"/>
      <c r="Q181" s="86"/>
      <c r="R181" s="86"/>
      <c r="S181" s="86"/>
      <c r="T181" s="86"/>
      <c r="U181" s="86"/>
      <c r="V181" s="86"/>
      <c r="W181" s="86"/>
    </row>
    <row r="182" spans="4:23" ht="14.25" customHeight="1" x14ac:dyDescent="0.25">
      <c r="D182" s="50"/>
      <c r="K182" s="60"/>
      <c r="P182" s="86"/>
      <c r="Q182" s="86"/>
      <c r="R182" s="86"/>
      <c r="S182" s="86"/>
      <c r="T182" s="86"/>
      <c r="U182" s="86"/>
      <c r="V182" s="86"/>
      <c r="W182" s="86"/>
    </row>
    <row r="183" spans="4:23" ht="14.25" customHeight="1" x14ac:dyDescent="0.25">
      <c r="D183" s="50"/>
      <c r="K183" s="60"/>
      <c r="P183" s="86"/>
      <c r="Q183" s="86"/>
      <c r="R183" s="86"/>
      <c r="S183" s="86"/>
      <c r="T183" s="86"/>
      <c r="U183" s="86"/>
      <c r="V183" s="86"/>
      <c r="W183" s="86"/>
    </row>
    <row r="184" spans="4:23" ht="14.25" customHeight="1" x14ac:dyDescent="0.25">
      <c r="D184" s="50"/>
      <c r="K184" s="60"/>
      <c r="P184" s="86"/>
      <c r="Q184" s="86"/>
      <c r="R184" s="86"/>
      <c r="S184" s="86"/>
      <c r="T184" s="86"/>
      <c r="U184" s="86"/>
      <c r="V184" s="86"/>
      <c r="W184" s="86"/>
    </row>
    <row r="185" spans="4:23" ht="14.25" customHeight="1" x14ac:dyDescent="0.25">
      <c r="D185" s="50"/>
      <c r="K185" s="60"/>
      <c r="P185" s="86"/>
      <c r="Q185" s="86"/>
      <c r="R185" s="86"/>
      <c r="S185" s="86"/>
      <c r="T185" s="86"/>
      <c r="U185" s="86"/>
      <c r="V185" s="86"/>
      <c r="W185" s="86"/>
    </row>
    <row r="186" spans="4:23" ht="14.25" customHeight="1" x14ac:dyDescent="0.25">
      <c r="D186" s="50"/>
      <c r="K186" s="60"/>
      <c r="P186" s="86"/>
      <c r="Q186" s="86"/>
      <c r="R186" s="86"/>
      <c r="S186" s="86"/>
      <c r="T186" s="86"/>
      <c r="U186" s="86"/>
      <c r="V186" s="86"/>
      <c r="W186" s="86"/>
    </row>
    <row r="187" spans="4:23" ht="14.25" customHeight="1" x14ac:dyDescent="0.25">
      <c r="D187" s="50"/>
      <c r="K187" s="60"/>
      <c r="P187" s="86"/>
      <c r="Q187" s="86"/>
      <c r="R187" s="86"/>
      <c r="S187" s="86"/>
      <c r="T187" s="86"/>
      <c r="U187" s="86"/>
      <c r="V187" s="86"/>
      <c r="W187" s="86"/>
    </row>
    <row r="188" spans="4:23" ht="14.25" customHeight="1" x14ac:dyDescent="0.25">
      <c r="D188" s="50"/>
      <c r="K188" s="60"/>
      <c r="P188" s="86"/>
      <c r="Q188" s="86"/>
      <c r="R188" s="86"/>
      <c r="S188" s="86"/>
      <c r="T188" s="86"/>
      <c r="U188" s="86"/>
      <c r="V188" s="86"/>
      <c r="W188" s="86"/>
    </row>
    <row r="189" spans="4:23" ht="14.25" customHeight="1" x14ac:dyDescent="0.25">
      <c r="D189" s="50"/>
      <c r="K189" s="60"/>
      <c r="P189" s="86"/>
      <c r="Q189" s="86"/>
      <c r="R189" s="86"/>
      <c r="S189" s="86"/>
      <c r="T189" s="86"/>
      <c r="U189" s="86"/>
      <c r="V189" s="86"/>
      <c r="W189" s="86"/>
    </row>
    <row r="190" spans="4:23" ht="14.25" customHeight="1" x14ac:dyDescent="0.25">
      <c r="D190" s="50"/>
      <c r="K190" s="60"/>
      <c r="P190" s="86"/>
      <c r="Q190" s="86"/>
      <c r="R190" s="86"/>
      <c r="S190" s="86"/>
      <c r="T190" s="86"/>
      <c r="U190" s="86"/>
      <c r="V190" s="86"/>
      <c r="W190" s="86"/>
    </row>
    <row r="191" spans="4:23" ht="14.25" customHeight="1" x14ac:dyDescent="0.25">
      <c r="D191" s="50"/>
      <c r="K191" s="60"/>
      <c r="P191" s="86"/>
      <c r="Q191" s="86"/>
      <c r="R191" s="86"/>
      <c r="S191" s="86"/>
      <c r="T191" s="86"/>
      <c r="U191" s="86"/>
      <c r="V191" s="86"/>
      <c r="W191" s="86"/>
    </row>
    <row r="192" spans="4:23" ht="14.25" customHeight="1" x14ac:dyDescent="0.25">
      <c r="D192" s="50"/>
      <c r="K192" s="60"/>
      <c r="P192" s="86"/>
      <c r="Q192" s="86"/>
      <c r="R192" s="86"/>
      <c r="S192" s="86"/>
      <c r="T192" s="86"/>
      <c r="U192" s="86"/>
      <c r="V192" s="86"/>
      <c r="W192" s="86"/>
    </row>
    <row r="193" spans="4:23" ht="14.25" customHeight="1" x14ac:dyDescent="0.25">
      <c r="D193" s="50"/>
      <c r="K193" s="60"/>
      <c r="P193" s="86"/>
      <c r="Q193" s="86"/>
      <c r="R193" s="86"/>
      <c r="S193" s="86"/>
      <c r="T193" s="86"/>
      <c r="U193" s="86"/>
      <c r="V193" s="86"/>
      <c r="W193" s="86"/>
    </row>
    <row r="194" spans="4:23" ht="14.25" customHeight="1" x14ac:dyDescent="0.25">
      <c r="D194" s="50"/>
      <c r="K194" s="60"/>
      <c r="P194" s="86"/>
      <c r="Q194" s="86"/>
      <c r="R194" s="86"/>
      <c r="S194" s="86"/>
      <c r="T194" s="86"/>
      <c r="U194" s="86"/>
      <c r="V194" s="86"/>
      <c r="W194" s="86"/>
    </row>
    <row r="195" spans="4:23" ht="14.25" customHeight="1" x14ac:dyDescent="0.25">
      <c r="D195" s="50"/>
      <c r="K195" s="60"/>
      <c r="P195" s="86"/>
      <c r="Q195" s="86"/>
      <c r="R195" s="86"/>
      <c r="S195" s="86"/>
      <c r="T195" s="86"/>
      <c r="U195" s="86"/>
      <c r="V195" s="86"/>
      <c r="W195" s="86"/>
    </row>
    <row r="196" spans="4:23" ht="14.25" customHeight="1" x14ac:dyDescent="0.25">
      <c r="D196" s="50"/>
      <c r="K196" s="60"/>
      <c r="P196" s="86"/>
      <c r="Q196" s="86"/>
      <c r="R196" s="86"/>
      <c r="S196" s="86"/>
      <c r="T196" s="86"/>
      <c r="U196" s="86"/>
      <c r="V196" s="86"/>
      <c r="W196" s="86"/>
    </row>
    <row r="197" spans="4:23" ht="14.25" customHeight="1" x14ac:dyDescent="0.25">
      <c r="D197" s="50"/>
      <c r="K197" s="60"/>
      <c r="P197" s="86"/>
      <c r="Q197" s="86"/>
      <c r="R197" s="86"/>
      <c r="S197" s="86"/>
      <c r="T197" s="86"/>
      <c r="U197" s="86"/>
      <c r="V197" s="86"/>
      <c r="W197" s="86"/>
    </row>
    <row r="198" spans="4:23" ht="14.25" customHeight="1" x14ac:dyDescent="0.25">
      <c r="D198" s="50"/>
      <c r="K198" s="60"/>
      <c r="P198" s="86"/>
      <c r="Q198" s="86"/>
      <c r="R198" s="86"/>
      <c r="S198" s="86"/>
      <c r="T198" s="86"/>
      <c r="U198" s="86"/>
      <c r="V198" s="86"/>
      <c r="W198" s="86"/>
    </row>
    <row r="199" spans="4:23" ht="14.25" customHeight="1" x14ac:dyDescent="0.25">
      <c r="D199" s="50"/>
      <c r="K199" s="60"/>
      <c r="P199" s="86"/>
      <c r="Q199" s="86"/>
      <c r="R199" s="86"/>
      <c r="S199" s="86"/>
      <c r="T199" s="86"/>
      <c r="U199" s="86"/>
      <c r="V199" s="86"/>
      <c r="W199" s="86"/>
    </row>
    <row r="200" spans="4:23" ht="14.25" customHeight="1" x14ac:dyDescent="0.25">
      <c r="D200" s="50"/>
      <c r="K200" s="60"/>
      <c r="P200" s="86"/>
      <c r="Q200" s="86"/>
      <c r="R200" s="86"/>
      <c r="S200" s="86"/>
      <c r="T200" s="86"/>
      <c r="U200" s="86"/>
      <c r="V200" s="86"/>
      <c r="W200" s="86"/>
    </row>
    <row r="201" spans="4:23" ht="14.25" customHeight="1" x14ac:dyDescent="0.25">
      <c r="D201" s="50"/>
      <c r="K201" s="60"/>
      <c r="P201" s="86"/>
      <c r="Q201" s="86"/>
      <c r="R201" s="86"/>
      <c r="S201" s="86"/>
      <c r="T201" s="86"/>
      <c r="U201" s="86"/>
      <c r="V201" s="86"/>
      <c r="W201" s="86"/>
    </row>
    <row r="202" spans="4:23" ht="14.25" customHeight="1" x14ac:dyDescent="0.25">
      <c r="D202" s="50"/>
      <c r="K202" s="60"/>
      <c r="P202" s="86"/>
      <c r="Q202" s="86"/>
      <c r="R202" s="86"/>
      <c r="S202" s="86"/>
      <c r="T202" s="86"/>
      <c r="U202" s="86"/>
      <c r="V202" s="86"/>
      <c r="W202" s="86"/>
    </row>
    <row r="203" spans="4:23" ht="14.25" customHeight="1" x14ac:dyDescent="0.25">
      <c r="D203" s="50"/>
      <c r="K203" s="60"/>
      <c r="P203" s="86"/>
      <c r="Q203" s="86"/>
      <c r="R203" s="86"/>
      <c r="S203" s="86"/>
      <c r="T203" s="86"/>
      <c r="U203" s="86"/>
      <c r="V203" s="86"/>
      <c r="W203" s="86"/>
    </row>
    <row r="204" spans="4:23" ht="14.25" customHeight="1" x14ac:dyDescent="0.25">
      <c r="D204" s="50"/>
      <c r="K204" s="60"/>
      <c r="P204" s="86"/>
      <c r="Q204" s="86"/>
      <c r="R204" s="86"/>
      <c r="S204" s="86"/>
      <c r="T204" s="86"/>
      <c r="U204" s="86"/>
      <c r="V204" s="86"/>
      <c r="W204" s="86"/>
    </row>
    <row r="205" spans="4:23" ht="14.25" customHeight="1" x14ac:dyDescent="0.25">
      <c r="D205" s="50"/>
      <c r="K205" s="60"/>
      <c r="P205" s="86"/>
      <c r="Q205" s="86"/>
      <c r="R205" s="86"/>
      <c r="S205" s="86"/>
      <c r="T205" s="86"/>
      <c r="U205" s="86"/>
      <c r="V205" s="86"/>
      <c r="W205" s="86"/>
    </row>
    <row r="206" spans="4:23" ht="14.25" customHeight="1" x14ac:dyDescent="0.25">
      <c r="D206" s="50"/>
      <c r="K206" s="60"/>
      <c r="P206" s="86"/>
      <c r="Q206" s="86"/>
      <c r="R206" s="86"/>
      <c r="S206" s="86"/>
      <c r="T206" s="86"/>
      <c r="U206" s="86"/>
      <c r="V206" s="86"/>
      <c r="W206" s="86"/>
    </row>
    <row r="207" spans="4:23" ht="14.25" customHeight="1" x14ac:dyDescent="0.25">
      <c r="D207" s="50"/>
      <c r="K207" s="60"/>
      <c r="P207" s="86"/>
      <c r="Q207" s="86"/>
      <c r="R207" s="86"/>
      <c r="S207" s="86"/>
      <c r="T207" s="86"/>
      <c r="U207" s="86"/>
      <c r="V207" s="86"/>
      <c r="W207" s="86"/>
    </row>
    <row r="208" spans="4:23" ht="14.25" customHeight="1" x14ac:dyDescent="0.25">
      <c r="D208" s="50"/>
      <c r="K208" s="60"/>
      <c r="P208" s="86"/>
      <c r="Q208" s="86"/>
      <c r="R208" s="86"/>
      <c r="S208" s="86"/>
      <c r="T208" s="86"/>
      <c r="U208" s="86"/>
      <c r="V208" s="86"/>
      <c r="W208" s="86"/>
    </row>
    <row r="209" spans="4:23" ht="14.25" customHeight="1" x14ac:dyDescent="0.25">
      <c r="D209" s="50"/>
      <c r="K209" s="60"/>
      <c r="P209" s="86"/>
      <c r="Q209" s="86"/>
      <c r="R209" s="86"/>
      <c r="S209" s="86"/>
      <c r="T209" s="86"/>
      <c r="U209" s="86"/>
      <c r="V209" s="86"/>
      <c r="W209" s="86"/>
    </row>
    <row r="210" spans="4:23" ht="14.25" customHeight="1" x14ac:dyDescent="0.25">
      <c r="D210" s="50"/>
      <c r="K210" s="60"/>
      <c r="P210" s="86"/>
      <c r="Q210" s="86"/>
      <c r="R210" s="86"/>
      <c r="S210" s="86"/>
      <c r="T210" s="86"/>
      <c r="U210" s="86"/>
      <c r="V210" s="86"/>
      <c r="W210" s="86"/>
    </row>
    <row r="211" spans="4:23" ht="14.25" customHeight="1" x14ac:dyDescent="0.25">
      <c r="D211" s="50"/>
      <c r="K211" s="60"/>
      <c r="P211" s="86"/>
      <c r="Q211" s="86"/>
      <c r="R211" s="86"/>
      <c r="S211" s="86"/>
      <c r="T211" s="86"/>
      <c r="U211" s="86"/>
      <c r="V211" s="86"/>
      <c r="W211" s="86"/>
    </row>
    <row r="212" spans="4:23" ht="14.25" customHeight="1" x14ac:dyDescent="0.25">
      <c r="D212" s="50"/>
      <c r="K212" s="60"/>
      <c r="P212" s="86"/>
      <c r="Q212" s="86"/>
      <c r="R212" s="86"/>
      <c r="S212" s="86"/>
      <c r="T212" s="86"/>
      <c r="U212" s="86"/>
      <c r="V212" s="86"/>
      <c r="W212" s="86"/>
    </row>
    <row r="213" spans="4:23" ht="14.25" customHeight="1" x14ac:dyDescent="0.25">
      <c r="D213" s="50"/>
      <c r="K213" s="60"/>
      <c r="P213" s="86"/>
      <c r="Q213" s="86"/>
      <c r="R213" s="86"/>
      <c r="S213" s="86"/>
      <c r="T213" s="86"/>
      <c r="U213" s="86"/>
      <c r="V213" s="86"/>
      <c r="W213" s="86"/>
    </row>
    <row r="214" spans="4:23" ht="14.25" customHeight="1" x14ac:dyDescent="0.25">
      <c r="D214" s="50"/>
      <c r="K214" s="60"/>
      <c r="P214" s="86"/>
      <c r="Q214" s="86"/>
      <c r="R214" s="86"/>
      <c r="S214" s="86"/>
      <c r="T214" s="86"/>
      <c r="U214" s="86"/>
      <c r="V214" s="86"/>
      <c r="W214" s="86"/>
    </row>
    <row r="215" spans="4:23" ht="14.25" customHeight="1" x14ac:dyDescent="0.25">
      <c r="D215" s="50"/>
      <c r="K215" s="60"/>
      <c r="P215" s="86"/>
      <c r="Q215" s="86"/>
      <c r="R215" s="86"/>
      <c r="S215" s="86"/>
      <c r="T215" s="86"/>
      <c r="U215" s="86"/>
      <c r="V215" s="86"/>
      <c r="W215" s="86"/>
    </row>
    <row r="216" spans="4:23" ht="14.25" customHeight="1" x14ac:dyDescent="0.25">
      <c r="D216" s="50"/>
      <c r="K216" s="60"/>
      <c r="P216" s="86"/>
      <c r="Q216" s="86"/>
      <c r="R216" s="86"/>
      <c r="S216" s="86"/>
      <c r="T216" s="86"/>
      <c r="U216" s="86"/>
      <c r="V216" s="86"/>
      <c r="W216" s="86"/>
    </row>
    <row r="217" spans="4:23" ht="14.25" customHeight="1" x14ac:dyDescent="0.25">
      <c r="D217" s="50"/>
      <c r="K217" s="60"/>
      <c r="P217" s="86"/>
      <c r="Q217" s="86"/>
      <c r="R217" s="86"/>
      <c r="S217" s="86"/>
      <c r="T217" s="86"/>
      <c r="U217" s="86"/>
      <c r="V217" s="86"/>
      <c r="W217" s="86"/>
    </row>
    <row r="218" spans="4:23" ht="14.25" customHeight="1" x14ac:dyDescent="0.25">
      <c r="D218" s="50"/>
      <c r="K218" s="60"/>
      <c r="P218" s="86"/>
      <c r="Q218" s="86"/>
      <c r="R218" s="86"/>
      <c r="S218" s="86"/>
      <c r="T218" s="86"/>
      <c r="U218" s="86"/>
      <c r="V218" s="86"/>
      <c r="W218" s="86"/>
    </row>
    <row r="219" spans="4:23" ht="14.25" customHeight="1" x14ac:dyDescent="0.25">
      <c r="D219" s="50"/>
      <c r="K219" s="60"/>
      <c r="P219" s="86"/>
      <c r="Q219" s="86"/>
      <c r="R219" s="86"/>
      <c r="S219" s="86"/>
      <c r="T219" s="86"/>
      <c r="U219" s="86"/>
      <c r="V219" s="86"/>
      <c r="W219" s="86"/>
    </row>
    <row r="220" spans="4:23" ht="14.25" customHeight="1" x14ac:dyDescent="0.25">
      <c r="D220" s="50"/>
      <c r="K220" s="60"/>
      <c r="P220" s="86"/>
      <c r="Q220" s="86"/>
      <c r="R220" s="86"/>
      <c r="S220" s="86"/>
      <c r="T220" s="86"/>
      <c r="U220" s="86"/>
      <c r="V220" s="86"/>
      <c r="W220" s="86"/>
    </row>
    <row r="221" spans="4:23" ht="14.25" customHeight="1" x14ac:dyDescent="0.25">
      <c r="D221" s="50"/>
      <c r="K221" s="60"/>
      <c r="P221" s="86"/>
      <c r="Q221" s="86"/>
      <c r="R221" s="86"/>
      <c r="S221" s="86"/>
      <c r="T221" s="86"/>
      <c r="U221" s="86"/>
      <c r="V221" s="86"/>
      <c r="W221" s="86"/>
    </row>
    <row r="222" spans="4:23" ht="14.25" customHeight="1" x14ac:dyDescent="0.25">
      <c r="D222" s="50"/>
      <c r="K222" s="60"/>
      <c r="P222" s="86"/>
      <c r="Q222" s="86"/>
      <c r="R222" s="86"/>
      <c r="S222" s="86"/>
      <c r="T222" s="86"/>
      <c r="U222" s="86"/>
      <c r="V222" s="86"/>
      <c r="W222" s="86"/>
    </row>
    <row r="223" spans="4:23" ht="14.25" customHeight="1" x14ac:dyDescent="0.25">
      <c r="D223" s="50"/>
      <c r="K223" s="60"/>
      <c r="P223" s="86"/>
      <c r="Q223" s="86"/>
      <c r="R223" s="86"/>
      <c r="S223" s="86"/>
      <c r="T223" s="86"/>
      <c r="U223" s="86"/>
      <c r="V223" s="86"/>
      <c r="W223" s="86"/>
    </row>
    <row r="224" spans="4:23" ht="14.25" customHeight="1" x14ac:dyDescent="0.25">
      <c r="D224" s="50"/>
      <c r="K224" s="60"/>
      <c r="P224" s="86"/>
      <c r="Q224" s="86"/>
      <c r="R224" s="86"/>
      <c r="S224" s="86"/>
      <c r="T224" s="86"/>
      <c r="U224" s="86"/>
      <c r="V224" s="86"/>
      <c r="W224" s="86"/>
    </row>
    <row r="225" spans="4:23" ht="14.25" customHeight="1" x14ac:dyDescent="0.25">
      <c r="D225" s="50"/>
      <c r="K225" s="60"/>
      <c r="P225" s="86"/>
      <c r="Q225" s="86"/>
      <c r="R225" s="86"/>
      <c r="S225" s="86"/>
      <c r="T225" s="86"/>
      <c r="U225" s="86"/>
      <c r="V225" s="86"/>
      <c r="W225" s="86"/>
    </row>
    <row r="226" spans="4:23" ht="14.25" customHeight="1" x14ac:dyDescent="0.25">
      <c r="D226" s="50"/>
      <c r="K226" s="60"/>
      <c r="P226" s="86"/>
      <c r="Q226" s="86"/>
      <c r="R226" s="86"/>
      <c r="S226" s="86"/>
      <c r="T226" s="86"/>
      <c r="U226" s="86"/>
      <c r="V226" s="86"/>
      <c r="W226" s="86"/>
    </row>
    <row r="227" spans="4:23" ht="14.25" customHeight="1" x14ac:dyDescent="0.25">
      <c r="D227" s="50"/>
      <c r="K227" s="60"/>
      <c r="P227" s="86"/>
      <c r="Q227" s="86"/>
      <c r="R227" s="86"/>
      <c r="S227" s="86"/>
      <c r="T227" s="86"/>
      <c r="U227" s="86"/>
      <c r="V227" s="86"/>
      <c r="W227" s="86"/>
    </row>
    <row r="228" spans="4:23" ht="14.25" customHeight="1" x14ac:dyDescent="0.25">
      <c r="D228" s="50"/>
      <c r="K228" s="60"/>
      <c r="P228" s="86"/>
      <c r="Q228" s="86"/>
      <c r="R228" s="86"/>
      <c r="S228" s="86"/>
      <c r="T228" s="86"/>
      <c r="U228" s="86"/>
      <c r="V228" s="86"/>
      <c r="W228" s="86"/>
    </row>
    <row r="229" spans="4:23" ht="14.25" customHeight="1" x14ac:dyDescent="0.25">
      <c r="D229" s="50"/>
      <c r="K229" s="60"/>
      <c r="P229" s="86"/>
      <c r="Q229" s="86"/>
      <c r="R229" s="86"/>
      <c r="S229" s="86"/>
      <c r="T229" s="86"/>
      <c r="U229" s="86"/>
      <c r="V229" s="86"/>
      <c r="W229" s="86"/>
    </row>
    <row r="230" spans="4:23" ht="14.25" customHeight="1" x14ac:dyDescent="0.25">
      <c r="D230" s="50"/>
      <c r="K230" s="60"/>
      <c r="P230" s="86"/>
      <c r="Q230" s="86"/>
      <c r="R230" s="86"/>
      <c r="S230" s="86"/>
      <c r="T230" s="86"/>
      <c r="U230" s="86"/>
      <c r="V230" s="86"/>
      <c r="W230" s="86"/>
    </row>
    <row r="231" spans="4:23" ht="14.25" customHeight="1" x14ac:dyDescent="0.25">
      <c r="D231" s="50"/>
      <c r="K231" s="60"/>
      <c r="P231" s="86"/>
      <c r="Q231" s="86"/>
      <c r="R231" s="86"/>
      <c r="S231" s="86"/>
      <c r="T231" s="86"/>
      <c r="U231" s="86"/>
      <c r="V231" s="86"/>
      <c r="W231" s="86"/>
    </row>
    <row r="232" spans="4:23" ht="14.25" customHeight="1" x14ac:dyDescent="0.25">
      <c r="D232" s="50"/>
      <c r="K232" s="60"/>
      <c r="P232" s="86"/>
      <c r="Q232" s="86"/>
      <c r="R232" s="86"/>
      <c r="S232" s="86"/>
      <c r="T232" s="86"/>
      <c r="U232" s="86"/>
      <c r="V232" s="86"/>
      <c r="W232" s="86"/>
    </row>
    <row r="233" spans="4:23" ht="14.25" customHeight="1" x14ac:dyDescent="0.25">
      <c r="D233" s="50"/>
      <c r="K233" s="60"/>
      <c r="P233" s="86"/>
      <c r="Q233" s="86"/>
      <c r="R233" s="86"/>
      <c r="S233" s="86"/>
      <c r="T233" s="86"/>
      <c r="U233" s="86"/>
      <c r="V233" s="86"/>
      <c r="W233" s="86"/>
    </row>
    <row r="234" spans="4:23" ht="14.25" customHeight="1" x14ac:dyDescent="0.25">
      <c r="D234" s="50"/>
      <c r="K234" s="60"/>
      <c r="P234" s="86"/>
      <c r="Q234" s="86"/>
      <c r="R234" s="86"/>
      <c r="S234" s="86"/>
      <c r="T234" s="86"/>
      <c r="U234" s="86"/>
      <c r="V234" s="86"/>
      <c r="W234" s="86"/>
    </row>
    <row r="235" spans="4:23" ht="14.25" customHeight="1" x14ac:dyDescent="0.25">
      <c r="D235" s="50"/>
      <c r="K235" s="60"/>
      <c r="P235" s="86"/>
      <c r="Q235" s="86"/>
      <c r="R235" s="86"/>
      <c r="S235" s="86"/>
      <c r="T235" s="86"/>
      <c r="U235" s="86"/>
      <c r="V235" s="86"/>
      <c r="W235" s="86"/>
    </row>
    <row r="236" spans="4:23" ht="14.25" customHeight="1" x14ac:dyDescent="0.25">
      <c r="D236" s="50"/>
      <c r="K236" s="60"/>
      <c r="P236" s="86"/>
      <c r="Q236" s="86"/>
      <c r="R236" s="86"/>
      <c r="S236" s="86"/>
      <c r="T236" s="86"/>
      <c r="U236" s="86"/>
      <c r="V236" s="86"/>
      <c r="W236" s="86"/>
    </row>
    <row r="237" spans="4:23" ht="14.25" customHeight="1" x14ac:dyDescent="0.25">
      <c r="D237" s="50"/>
      <c r="K237" s="60"/>
      <c r="P237" s="86"/>
      <c r="Q237" s="86"/>
      <c r="R237" s="86"/>
      <c r="S237" s="86"/>
      <c r="T237" s="86"/>
      <c r="U237" s="86"/>
      <c r="V237" s="86"/>
      <c r="W237" s="86"/>
    </row>
    <row r="238" spans="4:23" ht="14.25" customHeight="1" x14ac:dyDescent="0.25">
      <c r="D238" s="50"/>
      <c r="K238" s="60"/>
      <c r="P238" s="86"/>
      <c r="Q238" s="86"/>
      <c r="R238" s="86"/>
      <c r="S238" s="86"/>
      <c r="T238" s="86"/>
      <c r="U238" s="86"/>
      <c r="V238" s="86"/>
      <c r="W238" s="86"/>
    </row>
    <row r="239" spans="4:23" ht="14.25" customHeight="1" x14ac:dyDescent="0.25">
      <c r="D239" s="50"/>
      <c r="K239" s="60"/>
      <c r="P239" s="86"/>
      <c r="Q239" s="86"/>
      <c r="R239" s="86"/>
      <c r="S239" s="86"/>
      <c r="T239" s="86"/>
      <c r="U239" s="86"/>
      <c r="V239" s="86"/>
      <c r="W239" s="86"/>
    </row>
    <row r="240" spans="4:23" ht="14.25" customHeight="1" x14ac:dyDescent="0.25">
      <c r="D240" s="50"/>
      <c r="K240" s="60"/>
      <c r="P240" s="86"/>
      <c r="Q240" s="86"/>
      <c r="R240" s="86"/>
      <c r="S240" s="86"/>
      <c r="T240" s="86"/>
      <c r="U240" s="86"/>
      <c r="V240" s="86"/>
      <c r="W240" s="86"/>
    </row>
    <row r="241" spans="4:23" ht="14.25" customHeight="1" x14ac:dyDescent="0.25">
      <c r="D241" s="50"/>
      <c r="K241" s="60"/>
      <c r="P241" s="86"/>
      <c r="Q241" s="86"/>
      <c r="R241" s="86"/>
      <c r="S241" s="86"/>
      <c r="T241" s="86"/>
      <c r="U241" s="86"/>
      <c r="V241" s="86"/>
      <c r="W241" s="86"/>
    </row>
    <row r="242" spans="4:23" ht="14.25" customHeight="1" x14ac:dyDescent="0.25">
      <c r="D242" s="50"/>
      <c r="K242" s="60"/>
      <c r="P242" s="86"/>
      <c r="Q242" s="86"/>
      <c r="R242" s="86"/>
      <c r="S242" s="86"/>
      <c r="T242" s="86"/>
      <c r="U242" s="86"/>
      <c r="V242" s="86"/>
      <c r="W242" s="86"/>
    </row>
    <row r="243" spans="4:23" ht="14.25" customHeight="1" x14ac:dyDescent="0.25">
      <c r="D243" s="50"/>
      <c r="K243" s="60"/>
      <c r="P243" s="86"/>
      <c r="Q243" s="86"/>
      <c r="R243" s="86"/>
      <c r="S243" s="86"/>
      <c r="T243" s="86"/>
      <c r="U243" s="86"/>
      <c r="V243" s="86"/>
      <c r="W243" s="86"/>
    </row>
    <row r="244" spans="4:23" ht="14.25" customHeight="1" x14ac:dyDescent="0.25">
      <c r="D244" s="50"/>
      <c r="K244" s="60"/>
      <c r="P244" s="86"/>
      <c r="Q244" s="86"/>
      <c r="R244" s="86"/>
      <c r="S244" s="86"/>
      <c r="T244" s="86"/>
      <c r="U244" s="86"/>
      <c r="V244" s="86"/>
      <c r="W244" s="86"/>
    </row>
    <row r="245" spans="4:23" ht="14.25" customHeight="1" x14ac:dyDescent="0.25">
      <c r="D245" s="50"/>
      <c r="K245" s="60"/>
      <c r="P245" s="86"/>
      <c r="Q245" s="86"/>
      <c r="R245" s="86"/>
      <c r="S245" s="86"/>
      <c r="T245" s="86"/>
      <c r="U245" s="86"/>
      <c r="V245" s="86"/>
      <c r="W245" s="86"/>
    </row>
    <row r="246" spans="4:23" ht="14.25" customHeight="1" x14ac:dyDescent="0.25">
      <c r="D246" s="50"/>
      <c r="K246" s="60"/>
      <c r="P246" s="86"/>
      <c r="Q246" s="86"/>
      <c r="R246" s="86"/>
      <c r="S246" s="86"/>
      <c r="T246" s="86"/>
      <c r="U246" s="86"/>
      <c r="V246" s="86"/>
      <c r="W246" s="86"/>
    </row>
    <row r="247" spans="4:23" ht="14.25" customHeight="1" x14ac:dyDescent="0.25">
      <c r="D247" s="50"/>
      <c r="K247" s="60"/>
      <c r="P247" s="86"/>
      <c r="Q247" s="86"/>
      <c r="R247" s="86"/>
      <c r="S247" s="86"/>
      <c r="T247" s="86"/>
      <c r="U247" s="86"/>
      <c r="V247" s="86"/>
      <c r="W247" s="86"/>
    </row>
    <row r="248" spans="4:23" ht="14.25" customHeight="1" x14ac:dyDescent="0.25">
      <c r="D248" s="50"/>
      <c r="K248" s="60"/>
      <c r="P248" s="86"/>
      <c r="Q248" s="86"/>
      <c r="R248" s="86"/>
      <c r="S248" s="86"/>
      <c r="T248" s="86"/>
      <c r="U248" s="86"/>
      <c r="V248" s="86"/>
      <c r="W248" s="86"/>
    </row>
    <row r="249" spans="4:23" ht="14.25" customHeight="1" x14ac:dyDescent="0.25">
      <c r="D249" s="50"/>
      <c r="K249" s="60"/>
      <c r="P249" s="86"/>
      <c r="Q249" s="86"/>
      <c r="R249" s="86"/>
      <c r="S249" s="86"/>
      <c r="T249" s="86"/>
      <c r="U249" s="86"/>
      <c r="V249" s="86"/>
      <c r="W249" s="86"/>
    </row>
    <row r="250" spans="4:23" ht="14.25" customHeight="1" x14ac:dyDescent="0.25">
      <c r="D250" s="50"/>
      <c r="K250" s="60"/>
      <c r="P250" s="86"/>
      <c r="Q250" s="86"/>
      <c r="R250" s="86"/>
      <c r="S250" s="86"/>
      <c r="T250" s="86"/>
      <c r="U250" s="86"/>
      <c r="V250" s="86"/>
      <c r="W250" s="86"/>
    </row>
    <row r="251" spans="4:23" ht="14.25" customHeight="1" x14ac:dyDescent="0.25">
      <c r="D251" s="50"/>
      <c r="K251" s="60"/>
      <c r="P251" s="86"/>
      <c r="Q251" s="86"/>
      <c r="R251" s="86"/>
      <c r="S251" s="86"/>
      <c r="T251" s="86"/>
      <c r="U251" s="86"/>
      <c r="V251" s="86"/>
      <c r="W251" s="86"/>
    </row>
    <row r="252" spans="4:23" ht="14.25" customHeight="1" x14ac:dyDescent="0.25">
      <c r="D252" s="50"/>
      <c r="K252" s="60"/>
      <c r="P252" s="86"/>
      <c r="Q252" s="86"/>
      <c r="R252" s="86"/>
      <c r="S252" s="86"/>
      <c r="T252" s="86"/>
      <c r="U252" s="86"/>
      <c r="V252" s="86"/>
      <c r="W252" s="86"/>
    </row>
    <row r="253" spans="4:23" ht="14.25" customHeight="1" x14ac:dyDescent="0.25">
      <c r="D253" s="50"/>
      <c r="K253" s="60"/>
      <c r="P253" s="86"/>
      <c r="Q253" s="86"/>
      <c r="R253" s="86"/>
      <c r="S253" s="86"/>
      <c r="T253" s="86"/>
      <c r="U253" s="86"/>
      <c r="V253" s="86"/>
      <c r="W253" s="86"/>
    </row>
    <row r="254" spans="4:23" ht="14.25" customHeight="1" x14ac:dyDescent="0.25">
      <c r="D254" s="50"/>
      <c r="K254" s="60"/>
      <c r="P254" s="86"/>
      <c r="Q254" s="86"/>
      <c r="R254" s="86"/>
      <c r="S254" s="86"/>
      <c r="T254" s="86"/>
      <c r="U254" s="86"/>
      <c r="V254" s="86"/>
      <c r="W254" s="86"/>
    </row>
    <row r="255" spans="4:23" ht="15.75" customHeight="1" x14ac:dyDescent="0.25"/>
    <row r="256" spans="4:23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</sheetData>
  <sortState xmlns:xlrd2="http://schemas.microsoft.com/office/spreadsheetml/2017/richdata2" ref="C3:W44">
    <sortCondition ref="J3:J44"/>
    <sortCondition ref="K3:K44"/>
  </sortState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865"/>
  <sheetViews>
    <sheetView workbookViewId="0">
      <pane ySplit="1" topLeftCell="A61" activePane="bottomLeft" state="frozen"/>
      <selection pane="bottomLeft" activeCell="A96" sqref="A96:XFD99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style="134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7" width="8.42578125" customWidth="1"/>
  </cols>
  <sheetData>
    <row r="1" spans="1:27" ht="14.25" customHeight="1" x14ac:dyDescent="0.35">
      <c r="A1" s="95" t="s">
        <v>527</v>
      </c>
      <c r="B1" s="95" t="s">
        <v>489</v>
      </c>
      <c r="C1" s="95" t="s">
        <v>490</v>
      </c>
      <c r="D1" s="95" t="s">
        <v>491</v>
      </c>
      <c r="E1" s="148" t="s">
        <v>492</v>
      </c>
      <c r="F1" s="95" t="s">
        <v>1</v>
      </c>
      <c r="G1" s="95" t="s">
        <v>3</v>
      </c>
      <c r="H1" s="95" t="s">
        <v>493</v>
      </c>
      <c r="I1" s="95" t="s">
        <v>2</v>
      </c>
      <c r="J1" s="95" t="s">
        <v>5</v>
      </c>
      <c r="K1" s="95" t="s">
        <v>494</v>
      </c>
      <c r="L1" s="95" t="s">
        <v>495</v>
      </c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</row>
    <row r="2" spans="1:27" ht="14.25" customHeight="1" x14ac:dyDescent="0.35">
      <c r="A2" s="87" t="s">
        <v>527</v>
      </c>
      <c r="B2" s="58">
        <v>5</v>
      </c>
      <c r="C2" s="58" t="s">
        <v>824</v>
      </c>
      <c r="D2" s="58">
        <v>7</v>
      </c>
      <c r="E2" s="82">
        <v>978</v>
      </c>
      <c r="F2" s="12" t="str">
        <f>+VLOOKUP(E2,Participants!$A$1:$F$678,2,FALSE)</f>
        <v>Ian Hamilton</v>
      </c>
      <c r="G2" s="12" t="str">
        <f>+VLOOKUP(E2,Participants!$A$1:$F$678,4,FALSE)</f>
        <v>SJS</v>
      </c>
      <c r="H2" s="12" t="str">
        <f>+VLOOKUP(E2,Participants!$A$1:$F$678,5,FALSE)</f>
        <v>Male</v>
      </c>
      <c r="I2" s="12">
        <f>+VLOOKUP(E2,Participants!$A$1:$F$678,3,FALSE)</f>
        <v>5</v>
      </c>
      <c r="J2" s="12" t="str">
        <f>+VLOOKUP(E2,Participants!$A$1:$G$678,7,FALSE)</f>
        <v>JV Boys</v>
      </c>
      <c r="K2" s="12">
        <v>1</v>
      </c>
      <c r="L2" s="12">
        <v>10</v>
      </c>
    </row>
    <row r="3" spans="1:27" ht="14.25" customHeight="1" x14ac:dyDescent="0.35">
      <c r="A3" s="87" t="s">
        <v>527</v>
      </c>
      <c r="B3" s="58">
        <v>5</v>
      </c>
      <c r="C3" s="58" t="s">
        <v>847</v>
      </c>
      <c r="D3" s="58">
        <v>4</v>
      </c>
      <c r="E3" s="82">
        <v>86</v>
      </c>
      <c r="F3" s="12" t="str">
        <f>+VLOOKUP(E3,Participants!$A$1:$F$678,2,FALSE)</f>
        <v>CJ Morris</v>
      </c>
      <c r="G3" s="12" t="str">
        <f>+VLOOKUP(E3,Participants!$A$1:$F$678,4,FALSE)</f>
        <v>AMA</v>
      </c>
      <c r="H3" s="12" t="str">
        <f>+VLOOKUP(E3,Participants!$A$1:$F$678,5,FALSE)</f>
        <v>Male</v>
      </c>
      <c r="I3" s="12">
        <f>+VLOOKUP(E3,Participants!$A$1:$F$678,3,FALSE)</f>
        <v>6</v>
      </c>
      <c r="J3" s="12" t="s">
        <v>47</v>
      </c>
      <c r="K3" s="12">
        <v>2</v>
      </c>
      <c r="L3" s="12">
        <v>8</v>
      </c>
    </row>
    <row r="4" spans="1:27" ht="14.25" customHeight="1" x14ac:dyDescent="0.35">
      <c r="A4" s="87" t="s">
        <v>527</v>
      </c>
      <c r="B4" s="58">
        <v>7</v>
      </c>
      <c r="C4" s="58" t="s">
        <v>838</v>
      </c>
      <c r="D4" s="58">
        <v>3</v>
      </c>
      <c r="E4" s="82">
        <v>1222</v>
      </c>
      <c r="F4" s="12" t="str">
        <f>+VLOOKUP(E4,Participants!$A$1:$F$678,2,FALSE)</f>
        <v>Landon Bell</v>
      </c>
      <c r="G4" s="12" t="str">
        <f>+VLOOKUP(E4,Participants!$A$1:$F$678,4,FALSE)</f>
        <v>OLF</v>
      </c>
      <c r="H4" s="12" t="str">
        <f>+VLOOKUP(E4,Participants!$A$1:$F$678,5,FALSE)</f>
        <v>Male</v>
      </c>
      <c r="I4" s="12">
        <f>+VLOOKUP(E4,Participants!$A$1:$F$678,3,FALSE)</f>
        <v>6</v>
      </c>
      <c r="J4" s="12" t="str">
        <f>+VLOOKUP(E4,Participants!$A$1:$G$678,7,FALSE)</f>
        <v>JV Boys</v>
      </c>
      <c r="K4" s="12">
        <v>3</v>
      </c>
      <c r="L4" s="12">
        <v>6</v>
      </c>
    </row>
    <row r="5" spans="1:27" ht="14.25" customHeight="1" x14ac:dyDescent="0.35">
      <c r="A5" s="87" t="s">
        <v>527</v>
      </c>
      <c r="B5" s="58">
        <v>6</v>
      </c>
      <c r="C5" s="58" t="s">
        <v>830</v>
      </c>
      <c r="D5" s="58">
        <v>8</v>
      </c>
      <c r="E5" s="82">
        <v>620</v>
      </c>
      <c r="F5" s="12" t="str">
        <f>+VLOOKUP(E5,Participants!$A$1:$F$678,2,FALSE)</f>
        <v>Kolten Kumer</v>
      </c>
      <c r="G5" s="12" t="str">
        <f>+VLOOKUP(E5,Participants!$A$1:$F$678,4,FALSE)</f>
        <v>BFS</v>
      </c>
      <c r="H5" s="12" t="str">
        <f>+VLOOKUP(E5,Participants!$A$1:$F$678,5,FALSE)</f>
        <v>Male</v>
      </c>
      <c r="I5" s="12">
        <f>+VLOOKUP(E5,Participants!$A$1:$F$678,3,FALSE)</f>
        <v>6</v>
      </c>
      <c r="J5" s="12" t="str">
        <f>+VLOOKUP(E5,Participants!$A$1:$G$678,7,FALSE)</f>
        <v>JV BOYS</v>
      </c>
      <c r="K5" s="12">
        <f t="shared" ref="K5:K27" si="0">K4+1</f>
        <v>4</v>
      </c>
      <c r="L5" s="12">
        <v>5</v>
      </c>
    </row>
    <row r="6" spans="1:27" ht="14.25" customHeight="1" x14ac:dyDescent="0.35">
      <c r="A6" s="87" t="s">
        <v>527</v>
      </c>
      <c r="B6" s="58">
        <v>5</v>
      </c>
      <c r="C6" s="58" t="s">
        <v>797</v>
      </c>
      <c r="D6" s="58">
        <v>8</v>
      </c>
      <c r="E6" s="82">
        <v>1103</v>
      </c>
      <c r="F6" s="12" t="str">
        <f>+VLOOKUP(E6,Participants!$A$1:$F$678,2,FALSE)</f>
        <v>Lucas Stewart</v>
      </c>
      <c r="G6" s="12" t="str">
        <f>+VLOOKUP(E6,Participants!$A$1:$F$678,4,FALSE)</f>
        <v>KIL</v>
      </c>
      <c r="H6" s="12" t="str">
        <f>+VLOOKUP(E6,Participants!$A$1:$F$678,5,FALSE)</f>
        <v>Male</v>
      </c>
      <c r="I6" s="12">
        <f>+VLOOKUP(E6,Participants!$A$1:$F$678,3,FALSE)</f>
        <v>5</v>
      </c>
      <c r="J6" s="12" t="str">
        <f>+VLOOKUP(E6,Participants!$A$1:$G$678,7,FALSE)</f>
        <v>JV Boys</v>
      </c>
      <c r="K6" s="12">
        <f t="shared" si="0"/>
        <v>5</v>
      </c>
      <c r="L6" s="12">
        <v>4</v>
      </c>
    </row>
    <row r="7" spans="1:27" ht="14.25" customHeight="1" x14ac:dyDescent="0.35">
      <c r="A7" s="87" t="s">
        <v>527</v>
      </c>
      <c r="B7" s="58">
        <v>5</v>
      </c>
      <c r="C7" s="58" t="s">
        <v>825</v>
      </c>
      <c r="D7" s="58">
        <v>1</v>
      </c>
      <c r="E7" s="82">
        <v>613</v>
      </c>
      <c r="F7" s="12" t="str">
        <f>+VLOOKUP(E7,Participants!$A$1:$F$678,2,FALSE)</f>
        <v>Cole Miller</v>
      </c>
      <c r="G7" s="12" t="str">
        <f>+VLOOKUP(E7,Participants!$A$1:$F$678,4,FALSE)</f>
        <v>BFS</v>
      </c>
      <c r="H7" s="12" t="str">
        <f>+VLOOKUP(E7,Participants!$A$1:$F$678,5,FALSE)</f>
        <v>Male</v>
      </c>
      <c r="I7" s="12">
        <f>+VLOOKUP(E7,Participants!$A$1:$F$678,3,FALSE)</f>
        <v>5</v>
      </c>
      <c r="J7" s="12" t="str">
        <f>+VLOOKUP(E7,Participants!$A$1:$G$678,7,FALSE)</f>
        <v>JV BOYS</v>
      </c>
      <c r="K7" s="12">
        <f t="shared" si="0"/>
        <v>6</v>
      </c>
      <c r="L7" s="12">
        <v>3</v>
      </c>
    </row>
    <row r="8" spans="1:27" ht="14.25" customHeight="1" x14ac:dyDescent="0.35">
      <c r="A8" s="87" t="s">
        <v>527</v>
      </c>
      <c r="B8" s="58">
        <v>5</v>
      </c>
      <c r="C8" s="58" t="s">
        <v>826</v>
      </c>
      <c r="D8" s="58">
        <v>5</v>
      </c>
      <c r="E8" s="82">
        <v>76</v>
      </c>
      <c r="F8" s="12" t="str">
        <f>+VLOOKUP(E8,Participants!$A$1:$F$678,2,FALSE)</f>
        <v>Michael Dziezgowski</v>
      </c>
      <c r="G8" s="12" t="str">
        <f>+VLOOKUP(E8,Participants!$A$1:$F$678,4,FALSE)</f>
        <v>AMA</v>
      </c>
      <c r="H8" s="12" t="str">
        <f>+VLOOKUP(E8,Participants!$A$1:$F$678,5,FALSE)</f>
        <v>Male</v>
      </c>
      <c r="I8" s="12">
        <f>+VLOOKUP(E8,Participants!$A$1:$F$678,3,FALSE)</f>
        <v>5</v>
      </c>
      <c r="J8" s="12" t="str">
        <f>+VLOOKUP(E8,Participants!$A$1:$G$678,7,FALSE)</f>
        <v>JV Boys</v>
      </c>
      <c r="K8" s="12">
        <f t="shared" si="0"/>
        <v>7</v>
      </c>
      <c r="L8" s="12">
        <v>2</v>
      </c>
    </row>
    <row r="9" spans="1:27" ht="14.25" customHeight="1" x14ac:dyDescent="0.35">
      <c r="A9" s="87" t="s">
        <v>527</v>
      </c>
      <c r="B9" s="58">
        <v>5</v>
      </c>
      <c r="C9" s="58" t="s">
        <v>827</v>
      </c>
      <c r="D9" s="58">
        <v>6</v>
      </c>
      <c r="E9" s="82">
        <v>90</v>
      </c>
      <c r="F9" s="12" t="str">
        <f>+VLOOKUP(E9,Participants!$A$1:$F$678,2,FALSE)</f>
        <v>Isaiah Loboda</v>
      </c>
      <c r="G9" s="12" t="str">
        <f>+VLOOKUP(E9,Participants!$A$1:$F$678,4,FALSE)</f>
        <v>AMA</v>
      </c>
      <c r="H9" s="12" t="str">
        <f>+VLOOKUP(E9,Participants!$A$1:$F$678,5,FALSE)</f>
        <v>Male</v>
      </c>
      <c r="I9" s="12">
        <f>+VLOOKUP(E9,Participants!$A$1:$F$678,3,FALSE)</f>
        <v>6</v>
      </c>
      <c r="J9" s="12" t="str">
        <f>+VLOOKUP(E9,Participants!$A$1:$G$678,7,FALSE)</f>
        <v>JV Boys</v>
      </c>
      <c r="K9" s="12">
        <f t="shared" si="0"/>
        <v>8</v>
      </c>
      <c r="L9" s="12">
        <v>1</v>
      </c>
    </row>
    <row r="10" spans="1:27" ht="14.25" customHeight="1" x14ac:dyDescent="0.35">
      <c r="A10" s="87" t="s">
        <v>527</v>
      </c>
      <c r="B10" s="58">
        <v>6</v>
      </c>
      <c r="C10" s="58" t="s">
        <v>831</v>
      </c>
      <c r="D10" s="58">
        <v>7</v>
      </c>
      <c r="E10" s="82">
        <v>976</v>
      </c>
      <c r="F10" s="12" t="str">
        <f>+VLOOKUP(E10,Participants!$A$1:$F$678,2,FALSE)</f>
        <v>Dominic Gauntner</v>
      </c>
      <c r="G10" s="12" t="str">
        <f>+VLOOKUP(E10,Participants!$A$1:$F$678,4,FALSE)</f>
        <v>SJS</v>
      </c>
      <c r="H10" s="12" t="str">
        <f>+VLOOKUP(E10,Participants!$A$1:$F$678,5,FALSE)</f>
        <v>Male</v>
      </c>
      <c r="I10" s="12">
        <f>+VLOOKUP(E10,Participants!$A$1:$F$678,3,FALSE)</f>
        <v>5</v>
      </c>
      <c r="J10" s="12" t="str">
        <f>+VLOOKUP(E10,Participants!$A$1:$G$678,7,FALSE)</f>
        <v>JV Boys</v>
      </c>
      <c r="K10" s="12">
        <f t="shared" si="0"/>
        <v>9</v>
      </c>
      <c r="L10" s="12"/>
    </row>
    <row r="11" spans="1:27" ht="14.25" customHeight="1" x14ac:dyDescent="0.35">
      <c r="A11" s="87" t="s">
        <v>527</v>
      </c>
      <c r="B11" s="58">
        <v>8</v>
      </c>
      <c r="C11" s="58" t="s">
        <v>805</v>
      </c>
      <c r="D11" s="58">
        <v>4</v>
      </c>
      <c r="E11" s="82">
        <v>875</v>
      </c>
      <c r="F11" s="12" t="str">
        <f>+VLOOKUP(E11,Participants!$A$1:$F$678,2,FALSE)</f>
        <v>Matthew Martino</v>
      </c>
      <c r="G11" s="12" t="str">
        <f>+VLOOKUP(E11,Participants!$A$1:$F$678,4,FALSE)</f>
        <v>AAG</v>
      </c>
      <c r="H11" s="12" t="str">
        <f>+VLOOKUP(E11,Participants!$A$1:$F$678,5,FALSE)</f>
        <v>Male</v>
      </c>
      <c r="I11" s="12">
        <f>+VLOOKUP(E11,Participants!$A$1:$F$678,3,FALSE)</f>
        <v>6</v>
      </c>
      <c r="J11" s="12" t="str">
        <f>+VLOOKUP(E11,Participants!$A$1:$G$678,7,FALSE)</f>
        <v>JV Boys</v>
      </c>
      <c r="K11" s="12">
        <f t="shared" si="0"/>
        <v>10</v>
      </c>
      <c r="L11" s="12"/>
    </row>
    <row r="12" spans="1:27" ht="14.25" customHeight="1" x14ac:dyDescent="0.35">
      <c r="A12" s="87" t="s">
        <v>527</v>
      </c>
      <c r="B12" s="58">
        <v>6</v>
      </c>
      <c r="C12" s="58" t="s">
        <v>832</v>
      </c>
      <c r="D12" s="58">
        <v>2</v>
      </c>
      <c r="E12" s="82">
        <v>865</v>
      </c>
      <c r="F12" s="12" t="str">
        <f>+VLOOKUP(E12,Participants!$A$1:$F$678,2,FALSE)</f>
        <v>Jayvon Clervil</v>
      </c>
      <c r="G12" s="12" t="str">
        <f>+VLOOKUP(E12,Participants!$A$1:$F$678,4,FALSE)</f>
        <v>AAG</v>
      </c>
      <c r="H12" s="12" t="str">
        <f>+VLOOKUP(E12,Participants!$A$1:$F$678,5,FALSE)</f>
        <v>Male</v>
      </c>
      <c r="I12" s="12">
        <f>+VLOOKUP(E12,Participants!$A$1:$F$678,3,FALSE)</f>
        <v>5</v>
      </c>
      <c r="J12" s="12" t="str">
        <f>+VLOOKUP(E12,Participants!$A$1:$G$678,7,FALSE)</f>
        <v>JV Boys</v>
      </c>
      <c r="K12" s="12">
        <f t="shared" si="0"/>
        <v>11</v>
      </c>
      <c r="L12" s="12"/>
    </row>
    <row r="13" spans="1:27" ht="14.25" customHeight="1" x14ac:dyDescent="0.35">
      <c r="A13" s="87" t="s">
        <v>527</v>
      </c>
      <c r="B13" s="58">
        <v>6</v>
      </c>
      <c r="C13" s="58" t="s">
        <v>833</v>
      </c>
      <c r="D13" s="58">
        <v>6</v>
      </c>
      <c r="E13" s="82">
        <v>261</v>
      </c>
      <c r="F13" s="12" t="str">
        <f>+VLOOKUP(E13,Participants!$A$1:$F$678,2,FALSE)</f>
        <v>Lucas Wertelet</v>
      </c>
      <c r="G13" s="12" t="str">
        <f>+VLOOKUP(E13,Participants!$A$1:$F$678,4,FALSE)</f>
        <v>AGS</v>
      </c>
      <c r="H13" s="12" t="str">
        <f>+VLOOKUP(E13,Participants!$A$1:$F$678,5,FALSE)</f>
        <v>Male</v>
      </c>
      <c r="I13" s="12">
        <f>+VLOOKUP(E13,Participants!$A$1:$F$678,3,FALSE)</f>
        <v>6</v>
      </c>
      <c r="J13" s="12" t="str">
        <f>+VLOOKUP(E13,Participants!$A$1:$G$678,7,FALSE)</f>
        <v>JV Boys</v>
      </c>
      <c r="K13" s="12">
        <f t="shared" si="0"/>
        <v>12</v>
      </c>
      <c r="L13" s="12"/>
    </row>
    <row r="14" spans="1:27" ht="14.25" customHeight="1" x14ac:dyDescent="0.35">
      <c r="A14" s="87" t="s">
        <v>527</v>
      </c>
      <c r="B14" s="58">
        <v>8</v>
      </c>
      <c r="C14" s="58" t="s">
        <v>844</v>
      </c>
      <c r="D14" s="58">
        <v>3</v>
      </c>
      <c r="E14" s="82">
        <v>258</v>
      </c>
      <c r="F14" s="12" t="str">
        <f>+VLOOKUP(E14,Participants!$A$1:$F$678,2,FALSE)</f>
        <v>Joseph Davoli</v>
      </c>
      <c r="G14" s="12" t="str">
        <f>+VLOOKUP(E14,Participants!$A$1:$F$678,4,FALSE)</f>
        <v>AGS</v>
      </c>
      <c r="H14" s="12" t="str">
        <f>+VLOOKUP(E14,Participants!$A$1:$F$678,5,FALSE)</f>
        <v>Male</v>
      </c>
      <c r="I14" s="12">
        <f>+VLOOKUP(E14,Participants!$A$1:$F$678,3,FALSE)</f>
        <v>6</v>
      </c>
      <c r="J14" s="12" t="str">
        <f>+VLOOKUP(E14,Participants!$A$1:$G$678,7,FALSE)</f>
        <v>JV Boys</v>
      </c>
      <c r="K14" s="12">
        <f t="shared" si="0"/>
        <v>13</v>
      </c>
      <c r="L14" s="12"/>
    </row>
    <row r="15" spans="1:27" ht="14.25" customHeight="1" x14ac:dyDescent="0.35">
      <c r="A15" s="87" t="s">
        <v>527</v>
      </c>
      <c r="B15" s="58">
        <v>5</v>
      </c>
      <c r="C15" s="58" t="s">
        <v>828</v>
      </c>
      <c r="D15" s="58">
        <v>2</v>
      </c>
      <c r="E15" s="82">
        <v>907</v>
      </c>
      <c r="F15" s="12" t="str">
        <f>+VLOOKUP(E15,Participants!$A$1:$F$678,2,FALSE)</f>
        <v>Jonathan Penrod</v>
      </c>
      <c r="G15" s="12" t="str">
        <f>+VLOOKUP(E15,Participants!$A$1:$F$678,4,FALSE)</f>
        <v>MOSS</v>
      </c>
      <c r="H15" s="12" t="str">
        <f>+VLOOKUP(E15,Participants!$A$1:$F$678,5,FALSE)</f>
        <v>Male</v>
      </c>
      <c r="I15" s="12">
        <f>+VLOOKUP(E15,Participants!$A$1:$F$678,3,FALSE)</f>
        <v>5</v>
      </c>
      <c r="J15" s="12" t="str">
        <f>+VLOOKUP(E15,Participants!$A$1:$G$678,7,FALSE)</f>
        <v>JV Boys</v>
      </c>
      <c r="K15" s="12">
        <f t="shared" si="0"/>
        <v>14</v>
      </c>
      <c r="L15" s="12"/>
    </row>
    <row r="16" spans="1:27" ht="14.25" customHeight="1" x14ac:dyDescent="0.35">
      <c r="A16" s="87" t="s">
        <v>527</v>
      </c>
      <c r="B16" s="58">
        <v>8</v>
      </c>
      <c r="C16" s="58" t="s">
        <v>845</v>
      </c>
      <c r="D16" s="58">
        <v>2</v>
      </c>
      <c r="E16" s="82">
        <v>614</v>
      </c>
      <c r="F16" s="12" t="str">
        <f>+VLOOKUP(E16,Participants!$A$1:$F$678,2,FALSE)</f>
        <v>Leo Nasiadka</v>
      </c>
      <c r="G16" s="12" t="str">
        <f>+VLOOKUP(E16,Participants!$A$1:$F$678,4,FALSE)</f>
        <v>BFS</v>
      </c>
      <c r="H16" s="12" t="str">
        <f>+VLOOKUP(E16,Participants!$A$1:$F$678,5,FALSE)</f>
        <v>Male</v>
      </c>
      <c r="I16" s="12">
        <f>+VLOOKUP(E16,Participants!$A$1:$F$678,3,FALSE)</f>
        <v>5</v>
      </c>
      <c r="J16" s="12" t="str">
        <f>+VLOOKUP(E16,Participants!$A$1:$G$678,7,FALSE)</f>
        <v>JV BOYS</v>
      </c>
      <c r="K16" s="12">
        <f t="shared" si="0"/>
        <v>15</v>
      </c>
      <c r="L16" s="12"/>
    </row>
    <row r="17" spans="1:12" ht="14.25" customHeight="1" x14ac:dyDescent="0.35">
      <c r="A17" s="87" t="s">
        <v>527</v>
      </c>
      <c r="B17" s="58">
        <v>7</v>
      </c>
      <c r="C17" s="58" t="s">
        <v>839</v>
      </c>
      <c r="D17" s="58">
        <v>1</v>
      </c>
      <c r="E17" s="82">
        <v>1220</v>
      </c>
      <c r="F17" s="12" t="str">
        <f>+VLOOKUP(E17,Participants!$A$1:$F$678,2,FALSE)</f>
        <v>Gage Couper</v>
      </c>
      <c r="G17" s="12" t="str">
        <f>+VLOOKUP(E17,Participants!$A$1:$F$678,4,FALSE)</f>
        <v>OLF</v>
      </c>
      <c r="H17" s="12" t="str">
        <f>+VLOOKUP(E17,Participants!$A$1:$F$678,5,FALSE)</f>
        <v>Male</v>
      </c>
      <c r="I17" s="12">
        <f>+VLOOKUP(E17,Participants!$A$1:$F$678,3,FALSE)</f>
        <v>6</v>
      </c>
      <c r="J17" s="12" t="str">
        <f>+VLOOKUP(E17,Participants!$A$1:$G$678,7,FALSE)</f>
        <v>JV Boys</v>
      </c>
      <c r="K17" s="12">
        <f t="shared" si="0"/>
        <v>16</v>
      </c>
      <c r="L17" s="12"/>
    </row>
    <row r="18" spans="1:12" ht="14.25" customHeight="1" x14ac:dyDescent="0.35">
      <c r="A18" s="87" t="s">
        <v>527</v>
      </c>
      <c r="B18" s="58">
        <v>5</v>
      </c>
      <c r="C18" s="58" t="s">
        <v>829</v>
      </c>
      <c r="D18" s="58">
        <v>3</v>
      </c>
      <c r="E18" s="82">
        <v>1249</v>
      </c>
      <c r="F18" s="12" t="str">
        <f>+VLOOKUP(E18,Participants!$A$1:$F$678,2,FALSE)</f>
        <v>Luke Martin</v>
      </c>
      <c r="G18" s="12" t="str">
        <f>+VLOOKUP(E18,Participants!$A$1:$F$678,4,FALSE)</f>
        <v>SSPP</v>
      </c>
      <c r="H18" s="12" t="str">
        <f>+VLOOKUP(E18,Participants!$A$1:$F$678,5,FALSE)</f>
        <v>Male</v>
      </c>
      <c r="I18" s="12">
        <f>+VLOOKUP(E18,Participants!$A$1:$F$678,3,FALSE)</f>
        <v>6</v>
      </c>
      <c r="J18" s="12" t="str">
        <f>+VLOOKUP(E18,Participants!$A$1:$G$678,7,FALSE)</f>
        <v>JV Boys</v>
      </c>
      <c r="K18" s="12">
        <f t="shared" si="0"/>
        <v>17</v>
      </c>
      <c r="L18" s="12"/>
    </row>
    <row r="19" spans="1:12" ht="14.25" customHeight="1" x14ac:dyDescent="0.35">
      <c r="A19" s="87" t="s">
        <v>527</v>
      </c>
      <c r="B19" s="58">
        <v>6</v>
      </c>
      <c r="C19" s="58" t="s">
        <v>834</v>
      </c>
      <c r="D19" s="58">
        <v>3</v>
      </c>
      <c r="E19" s="82">
        <v>1223</v>
      </c>
      <c r="F19" s="12" t="str">
        <f>+VLOOKUP(E19,Participants!$A$1:$F$678,2,FALSE)</f>
        <v>Tyler Poynar</v>
      </c>
      <c r="G19" s="12" t="str">
        <f>+VLOOKUP(E19,Participants!$A$1:$F$678,4,FALSE)</f>
        <v>OLF</v>
      </c>
      <c r="H19" s="12" t="str">
        <f>+VLOOKUP(E19,Participants!$A$1:$F$678,5,FALSE)</f>
        <v>Male</v>
      </c>
      <c r="I19" s="12">
        <f>+VLOOKUP(E19,Participants!$A$1:$F$678,3,FALSE)</f>
        <v>6</v>
      </c>
      <c r="J19" s="12" t="str">
        <f>+VLOOKUP(E19,Participants!$A$1:$G$678,7,FALSE)</f>
        <v>JV Boys</v>
      </c>
      <c r="K19" s="12">
        <f t="shared" si="0"/>
        <v>18</v>
      </c>
      <c r="L19" s="12"/>
    </row>
    <row r="20" spans="1:12" ht="14.25" customHeight="1" x14ac:dyDescent="0.35">
      <c r="A20" s="87" t="s">
        <v>527</v>
      </c>
      <c r="B20" s="58">
        <v>8</v>
      </c>
      <c r="C20" s="58" t="s">
        <v>846</v>
      </c>
      <c r="D20" s="58">
        <v>1</v>
      </c>
      <c r="E20" s="82">
        <v>1172</v>
      </c>
      <c r="F20" s="12" t="str">
        <f>+VLOOKUP(E20,Participants!$A$1:$F$678,2,FALSE)</f>
        <v>Malachi McCoy</v>
      </c>
      <c r="G20" s="12" t="str">
        <f>+VLOOKUP(E20,Participants!$A$1:$F$678,4,FALSE)</f>
        <v>DMA</v>
      </c>
      <c r="H20" s="12" t="str">
        <f>+VLOOKUP(E20,Participants!$A$1:$F$678,5,FALSE)</f>
        <v>Male</v>
      </c>
      <c r="I20" s="12">
        <f>+VLOOKUP(E20,Participants!$A$1:$F$678,3,FALSE)</f>
        <v>6</v>
      </c>
      <c r="J20" s="12" t="str">
        <f>+VLOOKUP(E20,Participants!$A$1:$G$678,7,FALSE)</f>
        <v>JV Boys</v>
      </c>
      <c r="K20" s="12">
        <f t="shared" si="0"/>
        <v>19</v>
      </c>
      <c r="L20" s="12"/>
    </row>
    <row r="21" spans="1:12" ht="14.25" customHeight="1" x14ac:dyDescent="0.35">
      <c r="A21" s="87" t="s">
        <v>527</v>
      </c>
      <c r="B21" s="58">
        <v>7</v>
      </c>
      <c r="C21" s="58" t="s">
        <v>840</v>
      </c>
      <c r="D21" s="58">
        <v>2</v>
      </c>
      <c r="E21" s="82">
        <v>616</v>
      </c>
      <c r="F21" s="12" t="str">
        <f>+VLOOKUP(E21,Participants!$A$1:$F$678,2,FALSE)</f>
        <v>Theodore Schoedel</v>
      </c>
      <c r="G21" s="12" t="str">
        <f>+VLOOKUP(E21,Participants!$A$1:$F$678,4,FALSE)</f>
        <v>BFS</v>
      </c>
      <c r="H21" s="12" t="str">
        <f>+VLOOKUP(E21,Participants!$A$1:$F$678,5,FALSE)</f>
        <v>Male</v>
      </c>
      <c r="I21" s="12">
        <f>+VLOOKUP(E21,Participants!$A$1:$F$678,3,FALSE)</f>
        <v>5</v>
      </c>
      <c r="J21" s="12" t="str">
        <f>+VLOOKUP(E21,Participants!$A$1:$G$678,7,FALSE)</f>
        <v>JV BOYS</v>
      </c>
      <c r="K21" s="12">
        <f t="shared" si="0"/>
        <v>20</v>
      </c>
      <c r="L21" s="12"/>
    </row>
    <row r="22" spans="1:12" ht="14.25" customHeight="1" x14ac:dyDescent="0.35">
      <c r="A22" s="87" t="s">
        <v>527</v>
      </c>
      <c r="B22" s="58">
        <v>7</v>
      </c>
      <c r="C22" s="58" t="s">
        <v>841</v>
      </c>
      <c r="D22" s="58">
        <v>6</v>
      </c>
      <c r="E22" s="82">
        <v>615</v>
      </c>
      <c r="F22" s="12" t="str">
        <f>+VLOOKUP(E22,Participants!$A$1:$F$678,2,FALSE)</f>
        <v>Liam Patterson</v>
      </c>
      <c r="G22" s="12" t="str">
        <f>+VLOOKUP(E22,Participants!$A$1:$F$678,4,FALSE)</f>
        <v>BFS</v>
      </c>
      <c r="H22" s="12" t="str">
        <f>+VLOOKUP(E22,Participants!$A$1:$F$678,5,FALSE)</f>
        <v>Male</v>
      </c>
      <c r="I22" s="12">
        <f>+VLOOKUP(E22,Participants!$A$1:$F$678,3,FALSE)</f>
        <v>5</v>
      </c>
      <c r="J22" s="12" t="str">
        <f>+VLOOKUP(E22,Participants!$A$1:$G$678,7,FALSE)</f>
        <v>JV BOYS</v>
      </c>
      <c r="K22" s="12">
        <f t="shared" si="0"/>
        <v>21</v>
      </c>
      <c r="L22" s="12"/>
    </row>
    <row r="23" spans="1:12" ht="14.25" customHeight="1" x14ac:dyDescent="0.35">
      <c r="A23" s="87" t="s">
        <v>527</v>
      </c>
      <c r="B23" s="58">
        <v>7</v>
      </c>
      <c r="C23" s="58" t="s">
        <v>842</v>
      </c>
      <c r="D23" s="58">
        <v>5</v>
      </c>
      <c r="E23" s="82">
        <v>1165</v>
      </c>
      <c r="F23" s="12" t="str">
        <f>+VLOOKUP(E23,Participants!$A$1:$F$678,2,FALSE)</f>
        <v>Jude Pazuchanics</v>
      </c>
      <c r="G23" s="12" t="str">
        <f>+VLOOKUP(E23,Participants!$A$1:$F$678,4,FALSE)</f>
        <v>DMA</v>
      </c>
      <c r="H23" s="12" t="str">
        <f>+VLOOKUP(E23,Participants!$A$1:$F$678,5,FALSE)</f>
        <v>Male</v>
      </c>
      <c r="I23" s="12">
        <f>+VLOOKUP(E23,Participants!$A$1:$F$678,3,FALSE)</f>
        <v>5</v>
      </c>
      <c r="J23" s="12" t="str">
        <f>+VLOOKUP(E23,Participants!$A$1:$G$678,7,FALSE)</f>
        <v>JV Boys</v>
      </c>
      <c r="K23" s="12">
        <f t="shared" si="0"/>
        <v>22</v>
      </c>
      <c r="L23" s="12"/>
    </row>
    <row r="24" spans="1:12" ht="14.25" customHeight="1" x14ac:dyDescent="0.35">
      <c r="A24" s="87" t="s">
        <v>527</v>
      </c>
      <c r="B24" s="58">
        <v>6</v>
      </c>
      <c r="C24" s="58" t="s">
        <v>835</v>
      </c>
      <c r="D24" s="58">
        <v>5</v>
      </c>
      <c r="E24" s="82">
        <v>1100</v>
      </c>
      <c r="F24" s="12" t="str">
        <f>+VLOOKUP(E24,Participants!$A$1:$F$678,2,FALSE)</f>
        <v>Jesse Ronnenberg</v>
      </c>
      <c r="G24" s="12" t="str">
        <f>+VLOOKUP(E24,Participants!$A$1:$F$678,4,FALSE)</f>
        <v>KIL</v>
      </c>
      <c r="H24" s="12" t="str">
        <f>+VLOOKUP(E24,Participants!$A$1:$F$678,5,FALSE)</f>
        <v>Male</v>
      </c>
      <c r="I24" s="12">
        <f>+VLOOKUP(E24,Participants!$A$1:$F$678,3,FALSE)</f>
        <v>5</v>
      </c>
      <c r="J24" s="12" t="str">
        <f>+VLOOKUP(E24,Participants!$A$1:$G$678,7,FALSE)</f>
        <v>JV Boys</v>
      </c>
      <c r="K24" s="12">
        <f t="shared" si="0"/>
        <v>23</v>
      </c>
      <c r="L24" s="12"/>
    </row>
    <row r="25" spans="1:12" ht="14.25" customHeight="1" x14ac:dyDescent="0.35">
      <c r="A25" s="87" t="s">
        <v>527</v>
      </c>
      <c r="B25" s="58">
        <v>6</v>
      </c>
      <c r="C25" s="58" t="s">
        <v>836</v>
      </c>
      <c r="D25" s="58">
        <v>1</v>
      </c>
      <c r="E25" s="82">
        <v>88</v>
      </c>
      <c r="F25" s="12" t="str">
        <f>+VLOOKUP(E25,Participants!$A$1:$F$678,2,FALSE)</f>
        <v>Evan Brown</v>
      </c>
      <c r="G25" s="12" t="str">
        <f>+VLOOKUP(E25,Participants!$A$1:$F$678,4,FALSE)</f>
        <v>AMA</v>
      </c>
      <c r="H25" s="12" t="str">
        <f>+VLOOKUP(E25,Participants!$A$1:$F$678,5,FALSE)</f>
        <v>Male</v>
      </c>
      <c r="I25" s="12">
        <f>+VLOOKUP(E25,Participants!$A$1:$F$678,3,FALSE)</f>
        <v>6</v>
      </c>
      <c r="J25" s="12" t="str">
        <f>+VLOOKUP(E25,Participants!$A$1:$G$678,7,FALSE)</f>
        <v>JV Boys</v>
      </c>
      <c r="K25" s="12">
        <f t="shared" si="0"/>
        <v>24</v>
      </c>
      <c r="L25" s="12"/>
    </row>
    <row r="26" spans="1:12" ht="14.25" customHeight="1" x14ac:dyDescent="0.35">
      <c r="A26" s="87" t="s">
        <v>527</v>
      </c>
      <c r="B26" s="58">
        <v>7</v>
      </c>
      <c r="C26" s="58" t="s">
        <v>843</v>
      </c>
      <c r="D26" s="58">
        <v>4</v>
      </c>
      <c r="E26" s="82">
        <v>1300</v>
      </c>
      <c r="F26" s="12" t="str">
        <f>+VLOOKUP(E26,Participants!$A$1:$F$678,2,FALSE)</f>
        <v>Maximo Macerelli</v>
      </c>
      <c r="G26" s="12" t="str">
        <f>+VLOOKUP(E26,Participants!$A$1:$F$678,4,FALSE)</f>
        <v>CDT</v>
      </c>
      <c r="H26" s="12" t="str">
        <f>+VLOOKUP(E26,Participants!$A$1:$F$678,5,FALSE)</f>
        <v>Male</v>
      </c>
      <c r="I26" s="12">
        <f>+VLOOKUP(E26,Participants!$A$1:$F$678,3,FALSE)</f>
        <v>5</v>
      </c>
      <c r="J26" s="12" t="str">
        <f>+VLOOKUP(E26,Participants!$A$1:$G$678,7,FALSE)</f>
        <v>JV Boys</v>
      </c>
      <c r="K26" s="12">
        <f t="shared" si="0"/>
        <v>25</v>
      </c>
      <c r="L26" s="12"/>
    </row>
    <row r="27" spans="1:12" ht="14.25" customHeight="1" x14ac:dyDescent="0.35">
      <c r="A27" s="87" t="s">
        <v>527</v>
      </c>
      <c r="B27" s="58">
        <v>6</v>
      </c>
      <c r="C27" s="58" t="s">
        <v>837</v>
      </c>
      <c r="D27" s="58">
        <v>4</v>
      </c>
      <c r="E27" s="82">
        <v>1579</v>
      </c>
      <c r="F27" s="12" t="str">
        <f>+VLOOKUP(E27,Participants!$A$1:$F$678,2,FALSE)</f>
        <v>Matthew Yeager</v>
      </c>
      <c r="G27" s="12" t="str">
        <f>+VLOOKUP(E27,Participants!$A$1:$F$678,4,FALSE)</f>
        <v>BCS</v>
      </c>
      <c r="H27" s="12" t="str">
        <f>+VLOOKUP(E27,Participants!$A$1:$F$678,5,FALSE)</f>
        <v>Male</v>
      </c>
      <c r="I27" s="12">
        <f>+VLOOKUP(E27,Participants!$A$1:$F$678,3,FALSE)</f>
        <v>5</v>
      </c>
      <c r="J27" s="12" t="str">
        <f>+VLOOKUP(E27,Participants!$A$1:$G$678,7,FALSE)</f>
        <v>JV Boys</v>
      </c>
      <c r="K27" s="12">
        <f t="shared" si="0"/>
        <v>26</v>
      </c>
      <c r="L27" s="12"/>
    </row>
    <row r="28" spans="1:12" ht="14.25" customHeight="1" x14ac:dyDescent="0.35">
      <c r="A28" s="87"/>
      <c r="B28" s="58"/>
      <c r="C28" s="58"/>
      <c r="D28" s="58"/>
      <c r="E28" s="82"/>
      <c r="F28" s="12"/>
      <c r="G28" s="12"/>
      <c r="H28" s="12"/>
      <c r="I28" s="12"/>
      <c r="J28" s="12"/>
      <c r="K28" s="12"/>
      <c r="L28" s="12"/>
    </row>
    <row r="29" spans="1:12" ht="14.25" customHeight="1" x14ac:dyDescent="0.35">
      <c r="A29" s="87" t="s">
        <v>527</v>
      </c>
      <c r="B29" s="58">
        <v>1</v>
      </c>
      <c r="C29" s="58" t="s">
        <v>792</v>
      </c>
      <c r="D29" s="58">
        <v>4</v>
      </c>
      <c r="E29" s="82">
        <v>1173</v>
      </c>
      <c r="F29" s="12" t="str">
        <f>+VLOOKUP(E29,Participants!$A$1:$F$678,2,FALSE)</f>
        <v>Londyn Tomman</v>
      </c>
      <c r="G29" s="12" t="str">
        <f>+VLOOKUP(E29,Participants!$A$1:$F$678,4,FALSE)</f>
        <v>DMA</v>
      </c>
      <c r="H29" s="12" t="str">
        <f>+VLOOKUP(E29,Participants!$A$1:$F$678,5,FALSE)</f>
        <v>Female</v>
      </c>
      <c r="I29" s="12">
        <f>+VLOOKUP(E29,Participants!$A$1:$F$678,3,FALSE)</f>
        <v>6</v>
      </c>
      <c r="J29" s="12" t="str">
        <f>+VLOOKUP(E29,Participants!$A$1:$G$678,7,FALSE)</f>
        <v>JV Girls</v>
      </c>
      <c r="K29" s="12">
        <v>1</v>
      </c>
      <c r="L29" s="12">
        <v>10</v>
      </c>
    </row>
    <row r="30" spans="1:12" ht="14.25" customHeight="1" x14ac:dyDescent="0.35">
      <c r="A30" s="87" t="s">
        <v>527</v>
      </c>
      <c r="B30" s="58">
        <v>1</v>
      </c>
      <c r="C30" s="58" t="s">
        <v>793</v>
      </c>
      <c r="D30" s="58">
        <v>6</v>
      </c>
      <c r="E30" s="82">
        <v>218</v>
      </c>
      <c r="F30" s="12" t="str">
        <f>+VLOOKUP(E30,Participants!$A$1:$F$678,2,FALSE)</f>
        <v>Mara Brell</v>
      </c>
      <c r="G30" s="12" t="str">
        <f>+VLOOKUP(E30,Participants!$A$1:$F$678,4,FALSE)</f>
        <v>MQA</v>
      </c>
      <c r="H30" s="12" t="str">
        <f>+VLOOKUP(E30,Participants!$A$1:$F$678,5,FALSE)</f>
        <v>Female</v>
      </c>
      <c r="I30" s="12">
        <f>+VLOOKUP(E30,Participants!$A$1:$F$678,3,FALSE)</f>
        <v>5</v>
      </c>
      <c r="J30" s="12" t="str">
        <f>+VLOOKUP(E30,Participants!$A$1:$G$678,7,FALSE)</f>
        <v>JV Girls</v>
      </c>
      <c r="K30" s="12">
        <v>2</v>
      </c>
      <c r="L30" s="12">
        <v>8</v>
      </c>
    </row>
    <row r="31" spans="1:12" ht="15" customHeight="1" x14ac:dyDescent="0.35">
      <c r="A31" s="96" t="s">
        <v>527</v>
      </c>
      <c r="B31" s="62">
        <v>1</v>
      </c>
      <c r="C31" s="62" t="s">
        <v>794</v>
      </c>
      <c r="D31" s="62">
        <v>3</v>
      </c>
      <c r="E31" s="50">
        <v>166</v>
      </c>
      <c r="F31" s="7" t="str">
        <f>+VLOOKUP(E31,Participants!$A$1:$F$678,2,FALSE)</f>
        <v>Ellie Green</v>
      </c>
      <c r="G31" s="7" t="str">
        <f>+VLOOKUP(E31,Participants!$A$1:$F$678,4,FALSE)</f>
        <v>NCA</v>
      </c>
      <c r="H31" s="7" t="str">
        <f>+VLOOKUP(E31,Participants!$A$1:$F$678,5,FALSE)</f>
        <v>Female</v>
      </c>
      <c r="I31" s="7">
        <f>+VLOOKUP(E31,Participants!$A$1:$F$678,3,FALSE)</f>
        <v>6</v>
      </c>
      <c r="J31" s="7" t="str">
        <f>+VLOOKUP(E31,Participants!$A$1:$G$678,7,FALSE)</f>
        <v>JV Girls</v>
      </c>
      <c r="K31" s="7">
        <f>K30+1</f>
        <v>3</v>
      </c>
      <c r="L31" s="7">
        <v>6</v>
      </c>
    </row>
    <row r="32" spans="1:12" ht="14.25" customHeight="1" x14ac:dyDescent="0.35">
      <c r="A32" s="87" t="s">
        <v>527</v>
      </c>
      <c r="B32" s="58">
        <v>2</v>
      </c>
      <c r="C32" s="58" t="s">
        <v>800</v>
      </c>
      <c r="D32" s="58">
        <v>6</v>
      </c>
      <c r="E32" s="82">
        <v>1176</v>
      </c>
      <c r="F32" s="12" t="str">
        <f>+VLOOKUP(E32,Participants!$A$1:$F$678,2,FALSE)</f>
        <v>Victoria Woltshock</v>
      </c>
      <c r="G32" s="12" t="str">
        <f>+VLOOKUP(E32,Participants!$A$1:$F$678,4,FALSE)</f>
        <v>DMA</v>
      </c>
      <c r="H32" s="12" t="str">
        <f>+VLOOKUP(E32,Participants!$A$1:$F$678,5,FALSE)</f>
        <v>Female</v>
      </c>
      <c r="I32" s="12">
        <f>+VLOOKUP(E32,Participants!$A$1:$F$678,3,FALSE)</f>
        <v>6</v>
      </c>
      <c r="J32" s="12" t="str">
        <f>+VLOOKUP(E32,Participants!$A$1:$G$678,7,FALSE)</f>
        <v>JV Girls</v>
      </c>
      <c r="K32" s="12">
        <f>K31+1</f>
        <v>4</v>
      </c>
      <c r="L32" s="12">
        <v>5</v>
      </c>
    </row>
    <row r="33" spans="1:12" ht="14.25" customHeight="1" x14ac:dyDescent="0.35">
      <c r="A33" s="87" t="s">
        <v>527</v>
      </c>
      <c r="B33" s="58">
        <v>1</v>
      </c>
      <c r="C33" s="58" t="s">
        <v>795</v>
      </c>
      <c r="D33" s="58">
        <v>2</v>
      </c>
      <c r="E33" s="82">
        <v>603</v>
      </c>
      <c r="F33" s="12" t="str">
        <f>+VLOOKUP(E33,Participants!$A$1:$F$678,2,FALSE)</f>
        <v>Maria Hiserodt</v>
      </c>
      <c r="G33" s="12" t="str">
        <f>+VLOOKUP(E33,Participants!$A$1:$F$678,4,FALSE)</f>
        <v>BFS</v>
      </c>
      <c r="H33" s="12" t="str">
        <f>+VLOOKUP(E33,Participants!$A$1:$F$678,5,FALSE)</f>
        <v>Female</v>
      </c>
      <c r="I33" s="12">
        <f>+VLOOKUP(E33,Participants!$A$1:$F$678,3,FALSE)</f>
        <v>6</v>
      </c>
      <c r="J33" s="12" t="str">
        <f>+VLOOKUP(E33,Participants!$A$1:$G$678,7,FALSE)</f>
        <v>JV GIRLS</v>
      </c>
      <c r="K33" s="12">
        <f t="shared" ref="K33:K59" si="1">K32+1</f>
        <v>5</v>
      </c>
      <c r="L33" s="12">
        <v>4</v>
      </c>
    </row>
    <row r="34" spans="1:12" ht="14.25" customHeight="1" x14ac:dyDescent="0.35">
      <c r="A34" s="87" t="s">
        <v>527</v>
      </c>
      <c r="B34" s="58">
        <v>1</v>
      </c>
      <c r="C34" s="58" t="s">
        <v>796</v>
      </c>
      <c r="D34" s="58">
        <v>8</v>
      </c>
      <c r="E34" s="82">
        <v>1226</v>
      </c>
      <c r="F34" s="12" t="str">
        <f>+VLOOKUP(E34,Participants!$A$1:$F$678,2,FALSE)</f>
        <v>DiIanna DelTondo</v>
      </c>
      <c r="G34" s="12" t="str">
        <f>+VLOOKUP(E34,Participants!$A$1:$F$678,4,FALSE)</f>
        <v>OLF</v>
      </c>
      <c r="H34" s="12" t="str">
        <f>+VLOOKUP(E34,Participants!$A$1:$F$678,5,FALSE)</f>
        <v>Female</v>
      </c>
      <c r="I34" s="12">
        <f>+VLOOKUP(E34,Participants!$A$1:$F$678,3,FALSE)</f>
        <v>6</v>
      </c>
      <c r="J34" s="12" t="str">
        <f>+VLOOKUP(E34,Participants!$A$1:$G$678,7,FALSE)</f>
        <v>JV Girls</v>
      </c>
      <c r="K34" s="12">
        <f t="shared" si="1"/>
        <v>6</v>
      </c>
      <c r="L34" s="12">
        <v>3</v>
      </c>
    </row>
    <row r="35" spans="1:12" ht="14.25" customHeight="1" x14ac:dyDescent="0.35">
      <c r="A35" s="87" t="s">
        <v>527</v>
      </c>
      <c r="B35" s="58">
        <v>1</v>
      </c>
      <c r="C35" s="58" t="s">
        <v>797</v>
      </c>
      <c r="D35" s="58">
        <v>5</v>
      </c>
      <c r="E35" s="82">
        <v>80</v>
      </c>
      <c r="F35" s="12" t="str">
        <f>+VLOOKUP(E35,Participants!$A$1:$F$678,2,FALSE)</f>
        <v>Scarlett Sibbet</v>
      </c>
      <c r="G35" s="12" t="str">
        <f>+VLOOKUP(E35,Participants!$A$1:$F$678,4,FALSE)</f>
        <v>AMA</v>
      </c>
      <c r="H35" s="12" t="str">
        <f>+VLOOKUP(E35,Participants!$A$1:$F$678,5,FALSE)</f>
        <v>Female</v>
      </c>
      <c r="I35" s="12">
        <f>+VLOOKUP(E35,Participants!$A$1:$F$678,3,FALSE)</f>
        <v>6</v>
      </c>
      <c r="J35" s="12" t="str">
        <f>+VLOOKUP(E35,Participants!$A$1:$G$678,7,FALSE)</f>
        <v>JV Girls</v>
      </c>
      <c r="K35" s="12">
        <f t="shared" si="1"/>
        <v>7</v>
      </c>
      <c r="L35" s="12">
        <v>2</v>
      </c>
    </row>
    <row r="36" spans="1:12" ht="14.25" customHeight="1" x14ac:dyDescent="0.35">
      <c r="A36" s="87" t="s">
        <v>527</v>
      </c>
      <c r="B36" s="58">
        <v>2</v>
      </c>
      <c r="C36" s="58" t="s">
        <v>801</v>
      </c>
      <c r="D36" s="58">
        <v>2</v>
      </c>
      <c r="E36" s="82">
        <v>1179</v>
      </c>
      <c r="F36" s="12" t="str">
        <f>+VLOOKUP(E36,Participants!$A$1:$F$678,2,FALSE)</f>
        <v>Chidera Gilliam</v>
      </c>
      <c r="G36" s="12" t="str">
        <f>+VLOOKUP(E36,Participants!$A$1:$F$678,4,FALSE)</f>
        <v>DMA</v>
      </c>
      <c r="H36" s="12" t="str">
        <f>+VLOOKUP(E36,Participants!$A$1:$F$678,5,FALSE)</f>
        <v>Female</v>
      </c>
      <c r="I36" s="12">
        <f>+VLOOKUP(E36,Participants!$A$1:$F$678,3,FALSE)</f>
        <v>6</v>
      </c>
      <c r="J36" s="12" t="str">
        <f>+VLOOKUP(E36,Participants!$A$1:$G$678,7,FALSE)</f>
        <v>JV Girls</v>
      </c>
      <c r="K36" s="12">
        <f t="shared" si="1"/>
        <v>8</v>
      </c>
      <c r="L36" s="12">
        <v>1</v>
      </c>
    </row>
    <row r="37" spans="1:12" ht="14.25" customHeight="1" x14ac:dyDescent="0.35">
      <c r="A37" s="87" t="s">
        <v>527</v>
      </c>
      <c r="B37" s="58">
        <v>2</v>
      </c>
      <c r="C37" s="58" t="s">
        <v>802</v>
      </c>
      <c r="D37" s="58">
        <v>4</v>
      </c>
      <c r="E37" s="82">
        <v>269</v>
      </c>
      <c r="F37" s="12" t="str">
        <f>+VLOOKUP(E37,Participants!$A$1:$F$678,2,FALSE)</f>
        <v>Heidi Surlow</v>
      </c>
      <c r="G37" s="12" t="str">
        <f>+VLOOKUP(E37,Participants!$A$1:$F$678,4,FALSE)</f>
        <v>AGS</v>
      </c>
      <c r="H37" s="12" t="str">
        <f>+VLOOKUP(E37,Participants!$A$1:$F$678,5,FALSE)</f>
        <v>Female</v>
      </c>
      <c r="I37" s="12">
        <f>+VLOOKUP(E37,Participants!$A$1:$F$678,3,FALSE)</f>
        <v>6</v>
      </c>
      <c r="J37" s="12" t="str">
        <f>+VLOOKUP(E37,Participants!$A$1:$G$678,7,FALSE)</f>
        <v>JV Girls</v>
      </c>
      <c r="K37" s="12">
        <f t="shared" si="1"/>
        <v>9</v>
      </c>
      <c r="L37" s="12"/>
    </row>
    <row r="38" spans="1:12" ht="14.25" customHeight="1" x14ac:dyDescent="0.35">
      <c r="A38" s="87" t="s">
        <v>527</v>
      </c>
      <c r="B38" s="58">
        <v>2</v>
      </c>
      <c r="C38" s="58" t="s">
        <v>803</v>
      </c>
      <c r="D38" s="58">
        <v>5</v>
      </c>
      <c r="E38" s="82">
        <v>78</v>
      </c>
      <c r="F38" s="12" t="str">
        <f>+VLOOKUP(E38,Participants!$A$1:$F$678,2,FALSE)</f>
        <v>Audrey Conquest</v>
      </c>
      <c r="G38" s="12" t="str">
        <f>+VLOOKUP(E38,Participants!$A$1:$F$678,4,FALSE)</f>
        <v>AMA</v>
      </c>
      <c r="H38" s="12" t="str">
        <f>+VLOOKUP(E38,Participants!$A$1:$F$678,5,FALSE)</f>
        <v>Female</v>
      </c>
      <c r="I38" s="12">
        <f>+VLOOKUP(E38,Participants!$A$1:$F$678,3,FALSE)</f>
        <v>6</v>
      </c>
      <c r="J38" s="12" t="str">
        <f>+VLOOKUP(E38,Participants!$A$1:$G$678,7,FALSE)</f>
        <v>JV Girls</v>
      </c>
      <c r="K38" s="12">
        <f t="shared" si="1"/>
        <v>10</v>
      </c>
      <c r="L38" s="12"/>
    </row>
    <row r="39" spans="1:12" ht="14.25" customHeight="1" x14ac:dyDescent="0.35">
      <c r="A39" s="87" t="s">
        <v>527</v>
      </c>
      <c r="B39" s="58">
        <v>3</v>
      </c>
      <c r="C39" s="58" t="s">
        <v>809</v>
      </c>
      <c r="D39" s="58">
        <v>2</v>
      </c>
      <c r="E39" s="82">
        <v>1075</v>
      </c>
      <c r="F39" s="12" t="str">
        <f>+VLOOKUP(E39,Participants!$A$1:$F$678,2,FALSE)</f>
        <v>Olivia Colangelo</v>
      </c>
      <c r="G39" s="12" t="str">
        <f>+VLOOKUP(E39,Participants!$A$1:$F$678,4,FALSE)</f>
        <v>KIL</v>
      </c>
      <c r="H39" s="12" t="str">
        <f>+VLOOKUP(E39,Participants!$A$1:$F$678,5,FALSE)</f>
        <v>Female</v>
      </c>
      <c r="I39" s="12">
        <f>+VLOOKUP(E39,Participants!$A$1:$F$678,3,FALSE)</f>
        <v>6</v>
      </c>
      <c r="J39" s="12" t="str">
        <f>+VLOOKUP(E39,Participants!$A$1:$G$678,7,FALSE)</f>
        <v>JV Girls</v>
      </c>
      <c r="K39" s="12">
        <f t="shared" si="1"/>
        <v>11</v>
      </c>
      <c r="L39" s="12"/>
    </row>
    <row r="40" spans="1:12" ht="14.25" customHeight="1" x14ac:dyDescent="0.35">
      <c r="A40" s="87" t="s">
        <v>527</v>
      </c>
      <c r="B40" s="58">
        <v>4</v>
      </c>
      <c r="C40" s="58" t="s">
        <v>817</v>
      </c>
      <c r="D40" s="58">
        <v>3</v>
      </c>
      <c r="E40" s="82">
        <v>1088</v>
      </c>
      <c r="F40" s="12" t="str">
        <f>+VLOOKUP(E40,Participants!$A$1:$F$678,2,FALSE)</f>
        <v>Stella Suisham</v>
      </c>
      <c r="G40" s="12" t="str">
        <f>+VLOOKUP(E40,Participants!$A$1:$F$678,4,FALSE)</f>
        <v>KIL</v>
      </c>
      <c r="H40" s="12" t="str">
        <f>+VLOOKUP(E40,Participants!$A$1:$F$678,5,FALSE)</f>
        <v>Female</v>
      </c>
      <c r="I40" s="12">
        <f>+VLOOKUP(E40,Participants!$A$1:$F$678,3,FALSE)</f>
        <v>6</v>
      </c>
      <c r="J40" s="12" t="str">
        <f>+VLOOKUP(E40,Participants!$A$1:$G$678,7,FALSE)</f>
        <v>JV Girls</v>
      </c>
      <c r="K40" s="12">
        <f t="shared" si="1"/>
        <v>12</v>
      </c>
      <c r="L40" s="12"/>
    </row>
    <row r="41" spans="1:12" ht="14.25" customHeight="1" x14ac:dyDescent="0.35">
      <c r="A41" s="87" t="s">
        <v>527</v>
      </c>
      <c r="B41" s="58">
        <v>2</v>
      </c>
      <c r="C41" s="58" t="s">
        <v>804</v>
      </c>
      <c r="D41" s="58">
        <v>8</v>
      </c>
      <c r="E41" s="82">
        <v>79</v>
      </c>
      <c r="F41" s="12" t="str">
        <f>+VLOOKUP(E41,Participants!$A$1:$F$678,2,FALSE)</f>
        <v>Nora Silvis</v>
      </c>
      <c r="G41" s="12" t="str">
        <f>+VLOOKUP(E41,Participants!$A$1:$F$678,4,FALSE)</f>
        <v>AMA</v>
      </c>
      <c r="H41" s="12" t="str">
        <f>+VLOOKUP(E41,Participants!$A$1:$F$678,5,FALSE)</f>
        <v>Female</v>
      </c>
      <c r="I41" s="12">
        <f>+VLOOKUP(E41,Participants!$A$1:$F$678,3,FALSE)</f>
        <v>6</v>
      </c>
      <c r="J41" s="12" t="str">
        <f>+VLOOKUP(E41,Participants!$A$1:$G$678,7,FALSE)</f>
        <v>JV Girls</v>
      </c>
      <c r="K41" s="12">
        <f t="shared" si="1"/>
        <v>13</v>
      </c>
      <c r="L41" s="12"/>
    </row>
    <row r="42" spans="1:12" ht="14.25" customHeight="1" x14ac:dyDescent="0.35">
      <c r="A42" s="87" t="s">
        <v>527</v>
      </c>
      <c r="B42" s="58">
        <v>2</v>
      </c>
      <c r="C42" s="58" t="s">
        <v>806</v>
      </c>
      <c r="D42" s="58">
        <v>7</v>
      </c>
      <c r="E42" s="82">
        <v>273</v>
      </c>
      <c r="F42" s="12" t="str">
        <f>+VLOOKUP(E42,Participants!$A$1:$F$678,2,FALSE)</f>
        <v>Michaela Lucas</v>
      </c>
      <c r="G42" s="12" t="str">
        <f>+VLOOKUP(E42,Participants!$A$1:$F$678,4,FALSE)</f>
        <v>AGS</v>
      </c>
      <c r="H42" s="12" t="str">
        <f>+VLOOKUP(E42,Participants!$A$1:$F$678,5,FALSE)</f>
        <v>Female</v>
      </c>
      <c r="I42" s="12">
        <f>+VLOOKUP(E42,Participants!$A$1:$F$678,3,FALSE)</f>
        <v>5</v>
      </c>
      <c r="J42" s="12" t="str">
        <f>+VLOOKUP(E42,Participants!$A$1:$G$678,7,FALSE)</f>
        <v>JV Girls</v>
      </c>
      <c r="K42" s="12">
        <f t="shared" si="1"/>
        <v>14</v>
      </c>
      <c r="L42" s="12"/>
    </row>
    <row r="43" spans="1:12" ht="14.25" customHeight="1" x14ac:dyDescent="0.35">
      <c r="A43" s="87" t="s">
        <v>527</v>
      </c>
      <c r="B43" s="58">
        <v>2</v>
      </c>
      <c r="C43" s="58" t="s">
        <v>807</v>
      </c>
      <c r="D43" s="58">
        <v>1</v>
      </c>
      <c r="E43" s="82">
        <v>1224</v>
      </c>
      <c r="F43" s="12" t="str">
        <f>+VLOOKUP(E43,Participants!$A$1:$F$678,2,FALSE)</f>
        <v>Sophia Catanzarite</v>
      </c>
      <c r="G43" s="12" t="str">
        <f>+VLOOKUP(E43,Participants!$A$1:$F$678,4,FALSE)</f>
        <v>OLF</v>
      </c>
      <c r="H43" s="12" t="str">
        <f>+VLOOKUP(E43,Participants!$A$1:$F$678,5,FALSE)</f>
        <v>Female</v>
      </c>
      <c r="I43" s="12">
        <f>+VLOOKUP(E43,Participants!$A$1:$F$678,3,FALSE)</f>
        <v>6</v>
      </c>
      <c r="J43" s="12" t="str">
        <f>+VLOOKUP(E43,Participants!$A$1:$G$678,7,FALSE)</f>
        <v>JV Girls</v>
      </c>
      <c r="K43" s="12">
        <f t="shared" si="1"/>
        <v>15</v>
      </c>
      <c r="L43" s="12"/>
    </row>
    <row r="44" spans="1:12" ht="14.25" customHeight="1" x14ac:dyDescent="0.35">
      <c r="A44" s="87" t="s">
        <v>527</v>
      </c>
      <c r="B44" s="58">
        <v>3</v>
      </c>
      <c r="C44" s="58" t="s">
        <v>810</v>
      </c>
      <c r="D44" s="58">
        <v>3</v>
      </c>
      <c r="E44" s="82">
        <v>65</v>
      </c>
      <c r="F44" s="12" t="str">
        <f>+VLOOKUP(E44,Participants!$A$1:$F$678,2,FALSE)</f>
        <v>Finley Schran</v>
      </c>
      <c r="G44" s="12" t="str">
        <f>+VLOOKUP(E44,Participants!$A$1:$F$678,4,FALSE)</f>
        <v>AMA</v>
      </c>
      <c r="H44" s="12" t="str">
        <f>+VLOOKUP(E44,Participants!$A$1:$F$678,5,FALSE)</f>
        <v>Female</v>
      </c>
      <c r="I44" s="12">
        <f>+VLOOKUP(E44,Participants!$A$1:$F$678,3,FALSE)</f>
        <v>5</v>
      </c>
      <c r="J44" s="12" t="str">
        <f>+VLOOKUP(E44,Participants!$A$1:$G$678,7,FALSE)</f>
        <v>JV Girls</v>
      </c>
      <c r="K44" s="12">
        <f t="shared" si="1"/>
        <v>16</v>
      </c>
      <c r="L44" s="12"/>
    </row>
    <row r="45" spans="1:12" ht="14.25" customHeight="1" x14ac:dyDescent="0.35">
      <c r="A45" s="87" t="s">
        <v>527</v>
      </c>
      <c r="B45" s="58">
        <v>1</v>
      </c>
      <c r="C45" s="58" t="s">
        <v>798</v>
      </c>
      <c r="D45" s="58">
        <v>1</v>
      </c>
      <c r="E45" s="82">
        <v>1086</v>
      </c>
      <c r="F45" s="12" t="str">
        <f>+VLOOKUP(E45,Participants!$A$1:$F$678,2,FALSE)</f>
        <v>Ella Scaltz</v>
      </c>
      <c r="G45" s="12" t="str">
        <f>+VLOOKUP(E45,Participants!$A$1:$F$678,4,FALSE)</f>
        <v>KIL</v>
      </c>
      <c r="H45" s="12" t="str">
        <f>+VLOOKUP(E45,Participants!$A$1:$F$678,5,FALSE)</f>
        <v>Female</v>
      </c>
      <c r="I45" s="12">
        <f>+VLOOKUP(E45,Participants!$A$1:$F$678,3,FALSE)</f>
        <v>5</v>
      </c>
      <c r="J45" s="12" t="str">
        <f>+VLOOKUP(E45,Participants!$A$1:$G$678,7,FALSE)</f>
        <v>JV Girls</v>
      </c>
      <c r="K45" s="12">
        <f t="shared" si="1"/>
        <v>17</v>
      </c>
      <c r="L45" s="12"/>
    </row>
    <row r="46" spans="1:12" ht="14.25" customHeight="1" x14ac:dyDescent="0.35">
      <c r="A46" s="87" t="s">
        <v>527</v>
      </c>
      <c r="B46" s="58">
        <v>3</v>
      </c>
      <c r="C46" s="58" t="s">
        <v>811</v>
      </c>
      <c r="D46" s="58">
        <v>5</v>
      </c>
      <c r="E46" s="82">
        <v>1178</v>
      </c>
      <c r="F46" s="12" t="str">
        <f>+VLOOKUP(E46,Participants!$A$1:$F$678,2,FALSE)</f>
        <v>Kylee Willis</v>
      </c>
      <c r="G46" s="12" t="str">
        <f>+VLOOKUP(E46,Participants!$A$1:$F$678,4,FALSE)</f>
        <v>DMA</v>
      </c>
      <c r="H46" s="12" t="str">
        <f>+VLOOKUP(E46,Participants!$A$1:$F$678,5,FALSE)</f>
        <v>Female</v>
      </c>
      <c r="I46" s="12">
        <f>+VLOOKUP(E46,Participants!$A$1:$F$678,3,FALSE)</f>
        <v>6</v>
      </c>
      <c r="J46" s="12" t="str">
        <f>+VLOOKUP(E46,Participants!$A$1:$G$678,7,FALSE)</f>
        <v>JV Girls</v>
      </c>
      <c r="K46" s="12">
        <f t="shared" si="1"/>
        <v>18</v>
      </c>
      <c r="L46" s="12"/>
    </row>
    <row r="47" spans="1:12" ht="14.25" customHeight="1" x14ac:dyDescent="0.35">
      <c r="A47" s="87" t="s">
        <v>527</v>
      </c>
      <c r="B47" s="58">
        <v>3</v>
      </c>
      <c r="C47" s="58" t="s">
        <v>812</v>
      </c>
      <c r="D47" s="58">
        <v>8</v>
      </c>
      <c r="E47" s="82">
        <v>67</v>
      </c>
      <c r="F47" s="12" t="str">
        <f>+VLOOKUP(E47,Participants!$A$1:$F$678,2,FALSE)</f>
        <v>Thekla Skowron</v>
      </c>
      <c r="G47" s="12" t="str">
        <f>+VLOOKUP(E47,Participants!$A$1:$F$678,4,FALSE)</f>
        <v>AMA</v>
      </c>
      <c r="H47" s="12" t="str">
        <f>+VLOOKUP(E47,Participants!$A$1:$F$678,5,FALSE)</f>
        <v>Female</v>
      </c>
      <c r="I47" s="12">
        <f>+VLOOKUP(E47,Participants!$A$1:$F$678,3,FALSE)</f>
        <v>5</v>
      </c>
      <c r="J47" s="12" t="str">
        <f>+VLOOKUP(E47,Participants!$A$1:$G$678,7,FALSE)</f>
        <v>JV Girls</v>
      </c>
      <c r="K47" s="12">
        <f t="shared" si="1"/>
        <v>19</v>
      </c>
      <c r="L47" s="12"/>
    </row>
    <row r="48" spans="1:12" ht="14.25" customHeight="1" x14ac:dyDescent="0.35">
      <c r="A48" s="87" t="s">
        <v>527</v>
      </c>
      <c r="B48" s="58">
        <v>3</v>
      </c>
      <c r="C48" s="58" t="s">
        <v>813</v>
      </c>
      <c r="D48" s="58">
        <v>1</v>
      </c>
      <c r="E48" s="82">
        <v>263</v>
      </c>
      <c r="F48" s="12" t="str">
        <f>+VLOOKUP(E48,Participants!$A$1:$F$678,2,FALSE)</f>
        <v>Karly Gill</v>
      </c>
      <c r="G48" s="12" t="str">
        <f>+VLOOKUP(E48,Participants!$A$1:$F$678,4,FALSE)</f>
        <v>AGS</v>
      </c>
      <c r="H48" s="12" t="str">
        <f>+VLOOKUP(E48,Participants!$A$1:$F$678,5,FALSE)</f>
        <v>Female</v>
      </c>
      <c r="I48" s="12">
        <f>+VLOOKUP(E48,Participants!$A$1:$F$678,3,FALSE)</f>
        <v>6</v>
      </c>
      <c r="J48" s="12" t="str">
        <f>+VLOOKUP(E48,Participants!$A$1:$G$678,7,FALSE)</f>
        <v>JV Girls</v>
      </c>
      <c r="K48" s="12">
        <f t="shared" si="1"/>
        <v>20</v>
      </c>
      <c r="L48" s="12"/>
    </row>
    <row r="49" spans="1:12" ht="14.25" customHeight="1" x14ac:dyDescent="0.35">
      <c r="A49" s="87" t="s">
        <v>527</v>
      </c>
      <c r="B49" s="58">
        <v>2</v>
      </c>
      <c r="C49" s="58" t="s">
        <v>808</v>
      </c>
      <c r="D49" s="58">
        <v>3</v>
      </c>
      <c r="E49" s="82">
        <v>604</v>
      </c>
      <c r="F49" s="12" t="str">
        <f>+VLOOKUP(E49,Participants!$A$1:$F$678,2,FALSE)</f>
        <v>Katelyn Jacobs</v>
      </c>
      <c r="G49" s="12" t="str">
        <f>+VLOOKUP(E49,Participants!$A$1:$F$678,4,FALSE)</f>
        <v>BFS</v>
      </c>
      <c r="H49" s="12" t="str">
        <f>+VLOOKUP(E49,Participants!$A$1:$F$678,5,FALSE)</f>
        <v>Female</v>
      </c>
      <c r="I49" s="12">
        <f>+VLOOKUP(E49,Participants!$A$1:$F$678,3,FALSE)</f>
        <v>6</v>
      </c>
      <c r="J49" s="12" t="str">
        <f>+VLOOKUP(E49,Participants!$A$1:$G$678,7,FALSE)</f>
        <v>JV GIRLS</v>
      </c>
      <c r="K49" s="12">
        <f t="shared" si="1"/>
        <v>21</v>
      </c>
      <c r="L49" s="12"/>
    </row>
    <row r="50" spans="1:12" ht="14.25" customHeight="1" x14ac:dyDescent="0.35">
      <c r="A50" s="87" t="s">
        <v>527</v>
      </c>
      <c r="B50" s="58">
        <v>4</v>
      </c>
      <c r="C50" s="58" t="s">
        <v>818</v>
      </c>
      <c r="D50" s="58">
        <v>2</v>
      </c>
      <c r="E50" s="82">
        <v>1167</v>
      </c>
      <c r="F50" s="12" t="str">
        <f>+VLOOKUP(E50,Participants!$A$1:$F$678,2,FALSE)</f>
        <v>Ella Rembert</v>
      </c>
      <c r="G50" s="12" t="str">
        <f>+VLOOKUP(E50,Participants!$A$1:$F$678,4,FALSE)</f>
        <v>DMA</v>
      </c>
      <c r="H50" s="12" t="str">
        <f>+VLOOKUP(E50,Participants!$A$1:$F$678,5,FALSE)</f>
        <v>Female</v>
      </c>
      <c r="I50" s="12">
        <f>+VLOOKUP(E50,Participants!$A$1:$F$678,3,FALSE)</f>
        <v>5</v>
      </c>
      <c r="J50" s="12" t="str">
        <f>+VLOOKUP(E50,Participants!$A$1:$G$678,7,FALSE)</f>
        <v>JV Girls</v>
      </c>
      <c r="K50" s="12">
        <f t="shared" si="1"/>
        <v>22</v>
      </c>
      <c r="L50" s="12"/>
    </row>
    <row r="51" spans="1:12" ht="14.25" customHeight="1" x14ac:dyDescent="0.35">
      <c r="A51" s="87" t="s">
        <v>527</v>
      </c>
      <c r="B51" s="58">
        <v>3</v>
      </c>
      <c r="C51" s="58" t="s">
        <v>814</v>
      </c>
      <c r="D51" s="58">
        <v>6</v>
      </c>
      <c r="E51" s="82">
        <v>600</v>
      </c>
      <c r="F51" s="12" t="str">
        <f>+VLOOKUP(E51,Participants!$A$1:$F$678,2,FALSE)</f>
        <v>Adrianna Sartori</v>
      </c>
      <c r="G51" s="12" t="str">
        <f>+VLOOKUP(E51,Participants!$A$1:$F$678,4,FALSE)</f>
        <v>BFS</v>
      </c>
      <c r="H51" s="12" t="str">
        <f>+VLOOKUP(E51,Participants!$A$1:$F$678,5,FALSE)</f>
        <v>Female</v>
      </c>
      <c r="I51" s="12">
        <f>+VLOOKUP(E51,Participants!$A$1:$F$678,3,FALSE)</f>
        <v>5</v>
      </c>
      <c r="J51" s="12" t="str">
        <f>+VLOOKUP(E51,Participants!$A$1:$G$678,7,FALSE)</f>
        <v>JV GIRLS</v>
      </c>
      <c r="K51" s="12">
        <f t="shared" si="1"/>
        <v>23</v>
      </c>
      <c r="L51" s="12"/>
    </row>
    <row r="52" spans="1:12" ht="14.25" customHeight="1" x14ac:dyDescent="0.35">
      <c r="A52" s="87" t="s">
        <v>527</v>
      </c>
      <c r="B52" s="58">
        <v>3</v>
      </c>
      <c r="C52" s="58" t="s">
        <v>815</v>
      </c>
      <c r="D52" s="58">
        <v>7</v>
      </c>
      <c r="E52" s="82">
        <v>165</v>
      </c>
      <c r="F52" s="12" t="str">
        <f>+VLOOKUP(E52,Participants!$A$1:$F$678,2,FALSE)</f>
        <v>Maggie Pyle</v>
      </c>
      <c r="G52" s="12" t="str">
        <f>+VLOOKUP(E52,Participants!$A$1:$F$678,4,FALSE)</f>
        <v>NCA</v>
      </c>
      <c r="H52" s="12" t="str">
        <f>+VLOOKUP(E52,Participants!$A$1:$F$678,5,FALSE)</f>
        <v>Female</v>
      </c>
      <c r="I52" s="12">
        <f>+VLOOKUP(E52,Participants!$A$1:$F$678,3,FALSE)</f>
        <v>5</v>
      </c>
      <c r="J52" s="12" t="str">
        <f>+VLOOKUP(E52,Participants!$A$1:$G$678,7,FALSE)</f>
        <v>JV Girls</v>
      </c>
      <c r="K52" s="12">
        <f t="shared" si="1"/>
        <v>24</v>
      </c>
      <c r="L52" s="12"/>
    </row>
    <row r="53" spans="1:12" ht="14.25" customHeight="1" x14ac:dyDescent="0.35">
      <c r="A53" s="87" t="s">
        <v>527</v>
      </c>
      <c r="B53" s="58">
        <v>3</v>
      </c>
      <c r="C53" s="58" t="s">
        <v>816</v>
      </c>
      <c r="D53" s="58">
        <v>4</v>
      </c>
      <c r="E53" s="82">
        <v>1227</v>
      </c>
      <c r="F53" s="12" t="str">
        <f>+VLOOKUP(E53,Participants!$A$1:$F$678,2,FALSE)</f>
        <v>Taylor Rigby</v>
      </c>
      <c r="G53" s="12" t="str">
        <f>+VLOOKUP(E53,Participants!$A$1:$F$678,4,FALSE)</f>
        <v>OLF</v>
      </c>
      <c r="H53" s="12" t="str">
        <f>+VLOOKUP(E53,Participants!$A$1:$F$678,5,FALSE)</f>
        <v>Female</v>
      </c>
      <c r="I53" s="12">
        <f>+VLOOKUP(E53,Participants!$A$1:$F$678,3,FALSE)</f>
        <v>5</v>
      </c>
      <c r="J53" s="12" t="str">
        <f>+VLOOKUP(E53,Participants!$A$1:$G$678,7,FALSE)</f>
        <v>JV Girls</v>
      </c>
      <c r="K53" s="12">
        <f t="shared" si="1"/>
        <v>25</v>
      </c>
      <c r="L53" s="12"/>
    </row>
    <row r="54" spans="1:12" ht="14.25" customHeight="1" x14ac:dyDescent="0.35">
      <c r="A54" s="87" t="s">
        <v>527</v>
      </c>
      <c r="B54" s="58">
        <v>4</v>
      </c>
      <c r="C54" s="58" t="s">
        <v>819</v>
      </c>
      <c r="D54" s="58">
        <v>1</v>
      </c>
      <c r="E54" s="82">
        <v>84</v>
      </c>
      <c r="F54" s="12" t="str">
        <f>+VLOOKUP(E54,Participants!$A$1:$F$678,2,FALSE)</f>
        <v>Kelly O'Keefe</v>
      </c>
      <c r="G54" s="12" t="str">
        <f>+VLOOKUP(E54,Participants!$A$1:$F$678,4,FALSE)</f>
        <v>AMA</v>
      </c>
      <c r="H54" s="12" t="str">
        <f>+VLOOKUP(E54,Participants!$A$1:$F$678,5,FALSE)</f>
        <v>Female</v>
      </c>
      <c r="I54" s="12">
        <f>+VLOOKUP(E54,Participants!$A$1:$F$678,3,FALSE)</f>
        <v>6</v>
      </c>
      <c r="J54" s="12" t="str">
        <f>+VLOOKUP(E54,Participants!$A$1:$G$678,7,FALSE)</f>
        <v>JV Girls</v>
      </c>
      <c r="K54" s="12">
        <f t="shared" si="1"/>
        <v>26</v>
      </c>
      <c r="L54" s="12"/>
    </row>
    <row r="55" spans="1:12" ht="14.25" customHeight="1" x14ac:dyDescent="0.35">
      <c r="A55" s="87" t="s">
        <v>527</v>
      </c>
      <c r="B55" s="58">
        <v>4</v>
      </c>
      <c r="C55" s="58" t="s">
        <v>820</v>
      </c>
      <c r="D55" s="58">
        <v>5</v>
      </c>
      <c r="E55" s="82">
        <v>271</v>
      </c>
      <c r="F55" s="12" t="str">
        <f>+VLOOKUP(E55,Participants!$A$1:$F$678,2,FALSE)</f>
        <v>Arden Wyke-Shiring</v>
      </c>
      <c r="G55" s="12" t="str">
        <f>+VLOOKUP(E55,Participants!$A$1:$F$678,4,FALSE)</f>
        <v>AGS</v>
      </c>
      <c r="H55" s="12" t="str">
        <f>+VLOOKUP(E55,Participants!$A$1:$F$678,5,FALSE)</f>
        <v>Female</v>
      </c>
      <c r="I55" s="12">
        <f>+VLOOKUP(E55,Participants!$A$1:$F$678,3,FALSE)</f>
        <v>5</v>
      </c>
      <c r="J55" s="12" t="str">
        <f>+VLOOKUP(E55,Participants!$A$1:$G$678,7,FALSE)</f>
        <v>JV Girls</v>
      </c>
      <c r="K55" s="12">
        <f t="shared" si="1"/>
        <v>27</v>
      </c>
      <c r="L55" s="12"/>
    </row>
    <row r="56" spans="1:12" ht="14.25" customHeight="1" x14ac:dyDescent="0.35">
      <c r="A56" s="87" t="s">
        <v>527</v>
      </c>
      <c r="B56" s="58">
        <v>4</v>
      </c>
      <c r="C56" s="58" t="s">
        <v>821</v>
      </c>
      <c r="D56" s="58">
        <v>7</v>
      </c>
      <c r="E56" s="82">
        <v>66</v>
      </c>
      <c r="F56" s="12" t="str">
        <f>+VLOOKUP(E56,Participants!$A$1:$F$678,2,FALSE)</f>
        <v>Noelle Berquist</v>
      </c>
      <c r="G56" s="12" t="str">
        <f>+VLOOKUP(E56,Participants!$A$1:$F$678,4,FALSE)</f>
        <v>AMA</v>
      </c>
      <c r="H56" s="12" t="str">
        <f>+VLOOKUP(E56,Participants!$A$1:$F$678,5,FALSE)</f>
        <v>Female</v>
      </c>
      <c r="I56" s="12">
        <f>+VLOOKUP(E56,Participants!$A$1:$F$678,3,FALSE)</f>
        <v>5</v>
      </c>
      <c r="J56" s="12" t="str">
        <f>+VLOOKUP(E56,Participants!$A$1:$G$678,7,FALSE)</f>
        <v>JV Girls</v>
      </c>
      <c r="K56" s="12">
        <f t="shared" si="1"/>
        <v>28</v>
      </c>
      <c r="L56" s="12"/>
    </row>
    <row r="57" spans="1:12" ht="14.25" customHeight="1" x14ac:dyDescent="0.35">
      <c r="A57" s="87" t="s">
        <v>527</v>
      </c>
      <c r="B57" s="58">
        <v>1</v>
      </c>
      <c r="C57" s="58" t="s">
        <v>799</v>
      </c>
      <c r="D57" s="58">
        <v>7</v>
      </c>
      <c r="E57" s="82">
        <v>1584</v>
      </c>
      <c r="F57" s="12" t="str">
        <f>+VLOOKUP(E57,Participants!$A$1:$F$678,2,FALSE)</f>
        <v>Madelyn Miklavic</v>
      </c>
      <c r="G57" s="12" t="str">
        <f>+VLOOKUP(E57,Participants!$A$1:$F$678,4,FALSE)</f>
        <v>BCS</v>
      </c>
      <c r="H57" s="12" t="str">
        <f>+VLOOKUP(E57,Participants!$A$1:$F$678,5,FALSE)</f>
        <v>Female</v>
      </c>
      <c r="I57" s="12">
        <f>+VLOOKUP(E57,Participants!$A$1:$F$678,3,FALSE)</f>
        <v>5</v>
      </c>
      <c r="J57" s="12" t="str">
        <f>+VLOOKUP(E57,Participants!$A$1:$G$678,7,FALSE)</f>
        <v>JV Girls</v>
      </c>
      <c r="K57" s="12">
        <f t="shared" si="1"/>
        <v>29</v>
      </c>
      <c r="L57" s="12"/>
    </row>
    <row r="58" spans="1:12" ht="14.25" customHeight="1" x14ac:dyDescent="0.35">
      <c r="A58" s="87" t="s">
        <v>527</v>
      </c>
      <c r="B58" s="58">
        <v>4</v>
      </c>
      <c r="C58" s="58" t="s">
        <v>822</v>
      </c>
      <c r="D58" s="58">
        <v>6</v>
      </c>
      <c r="E58" s="82">
        <v>1168</v>
      </c>
      <c r="F58" s="12" t="str">
        <f>+VLOOKUP(E58,Participants!$A$1:$F$678,2,FALSE)</f>
        <v>Anna Estes</v>
      </c>
      <c r="G58" s="12" t="str">
        <f>+VLOOKUP(E58,Participants!$A$1:$F$678,4,FALSE)</f>
        <v>DMA</v>
      </c>
      <c r="H58" s="12" t="str">
        <f>+VLOOKUP(E58,Participants!$A$1:$F$678,5,FALSE)</f>
        <v>Female</v>
      </c>
      <c r="I58" s="12">
        <f>+VLOOKUP(E58,Participants!$A$1:$F$678,3,FALSE)</f>
        <v>5</v>
      </c>
      <c r="J58" s="12" t="str">
        <f>+VLOOKUP(E58,Participants!$A$1:$G$678,7,FALSE)</f>
        <v>JV Girls</v>
      </c>
      <c r="K58" s="12">
        <f t="shared" si="1"/>
        <v>30</v>
      </c>
      <c r="L58" s="12"/>
    </row>
    <row r="59" spans="1:12" ht="14.25" customHeight="1" x14ac:dyDescent="0.35">
      <c r="A59" s="87" t="s">
        <v>527</v>
      </c>
      <c r="B59" s="58">
        <v>4</v>
      </c>
      <c r="C59" s="58" t="s">
        <v>823</v>
      </c>
      <c r="D59" s="58">
        <v>4</v>
      </c>
      <c r="E59" s="82">
        <v>82</v>
      </c>
      <c r="F59" s="12" t="str">
        <f>+VLOOKUP(E59,Participants!$A$1:$F$678,2,FALSE)</f>
        <v>Esther DeFilippo</v>
      </c>
      <c r="G59" s="12" t="str">
        <f>+VLOOKUP(E59,Participants!$A$1:$F$678,4,FALSE)</f>
        <v>AMA</v>
      </c>
      <c r="H59" s="12" t="str">
        <f>+VLOOKUP(E59,Participants!$A$1:$F$678,5,FALSE)</f>
        <v>Female</v>
      </c>
      <c r="I59" s="12">
        <f>+VLOOKUP(E59,Participants!$A$1:$F$678,3,FALSE)</f>
        <v>6</v>
      </c>
      <c r="J59" s="12" t="str">
        <f>+VLOOKUP(E59,Participants!$A$1:$G$678,7,FALSE)</f>
        <v>JV Girls</v>
      </c>
      <c r="K59" s="12">
        <f t="shared" si="1"/>
        <v>31</v>
      </c>
      <c r="L59" s="12"/>
    </row>
    <row r="60" spans="1:12" ht="14.25" customHeight="1" x14ac:dyDescent="0.25">
      <c r="A60" s="156"/>
      <c r="B60" s="156"/>
      <c r="C60" s="156"/>
      <c r="D60" s="156"/>
      <c r="E60" s="157"/>
      <c r="F60" s="156"/>
      <c r="G60" s="156"/>
      <c r="H60" s="156"/>
      <c r="I60" s="156"/>
      <c r="J60" s="156"/>
      <c r="K60" s="156"/>
      <c r="L60" s="156"/>
    </row>
    <row r="61" spans="1:12" ht="14.25" customHeight="1" x14ac:dyDescent="0.35">
      <c r="A61" s="87" t="s">
        <v>527</v>
      </c>
      <c r="B61" s="58">
        <v>9</v>
      </c>
      <c r="C61" s="58" t="s">
        <v>848</v>
      </c>
      <c r="D61" s="58">
        <v>3</v>
      </c>
      <c r="E61" s="82">
        <v>1182</v>
      </c>
      <c r="F61" s="12" t="str">
        <f>+VLOOKUP(E61,Participants!$A$1:$F$678,2,FALSE)</f>
        <v>Kennedy Williams</v>
      </c>
      <c r="G61" s="12" t="str">
        <f>+VLOOKUP(E61,Participants!$A$1:$F$678,4,FALSE)</f>
        <v>DMA</v>
      </c>
      <c r="H61" s="12" t="str">
        <f>+VLOOKUP(E61,Participants!$A$1:$F$678,5,FALSE)</f>
        <v>Female</v>
      </c>
      <c r="I61" s="12">
        <f>+VLOOKUP(E61,Participants!$A$1:$F$678,3,FALSE)</f>
        <v>7</v>
      </c>
      <c r="J61" s="12" t="str">
        <f>+VLOOKUP(E61,Participants!$A$1:$G$678,7,FALSE)</f>
        <v>Varsity Girls</v>
      </c>
      <c r="K61" s="12">
        <v>1</v>
      </c>
      <c r="L61" s="12">
        <v>10</v>
      </c>
    </row>
    <row r="62" spans="1:12" ht="14.25" customHeight="1" x14ac:dyDescent="0.35">
      <c r="A62" s="87" t="s">
        <v>527</v>
      </c>
      <c r="B62" s="58">
        <v>9</v>
      </c>
      <c r="C62" s="58" t="s">
        <v>849</v>
      </c>
      <c r="D62" s="58">
        <v>2</v>
      </c>
      <c r="E62" s="82">
        <v>634</v>
      </c>
      <c r="F62" s="12" t="str">
        <f>+VLOOKUP(E62,Participants!$A$1:$F$678,2,FALSE)</f>
        <v>Tessa Liberati</v>
      </c>
      <c r="G62" s="12" t="str">
        <f>+VLOOKUP(E62,Participants!$A$1:$F$678,4,FALSE)</f>
        <v>BFS</v>
      </c>
      <c r="H62" s="12" t="str">
        <f>+VLOOKUP(E62,Participants!$A$1:$F$678,5,FALSE)</f>
        <v>Female</v>
      </c>
      <c r="I62" s="12">
        <f>+VLOOKUP(E62,Participants!$A$1:$F$678,3,FALSE)</f>
        <v>7</v>
      </c>
      <c r="J62" s="12" t="str">
        <f>+VLOOKUP(E62,Participants!$A$1:$G$678,7,FALSE)</f>
        <v>VARSITY GIRLS</v>
      </c>
      <c r="K62" s="12">
        <f>K61+1</f>
        <v>2</v>
      </c>
      <c r="L62" s="12">
        <v>8</v>
      </c>
    </row>
    <row r="63" spans="1:12" ht="14.25" customHeight="1" x14ac:dyDescent="0.35">
      <c r="A63" s="87" t="s">
        <v>527</v>
      </c>
      <c r="B63" s="58">
        <v>9</v>
      </c>
      <c r="C63" s="58" t="s">
        <v>850</v>
      </c>
      <c r="D63" s="58">
        <v>5</v>
      </c>
      <c r="E63" s="82">
        <v>637</v>
      </c>
      <c r="F63" s="12" t="str">
        <f>+VLOOKUP(E63,Participants!$A$1:$F$678,2,FALSE)</f>
        <v>Kate Mulzet</v>
      </c>
      <c r="G63" s="12" t="str">
        <f>+VLOOKUP(E63,Participants!$A$1:$F$678,4,FALSE)</f>
        <v>BFS</v>
      </c>
      <c r="H63" s="12" t="str">
        <f>+VLOOKUP(E63,Participants!$A$1:$F$678,5,FALSE)</f>
        <v>Female</v>
      </c>
      <c r="I63" s="12">
        <f>+VLOOKUP(E63,Participants!$A$1:$F$678,3,FALSE)</f>
        <v>7</v>
      </c>
      <c r="J63" s="12" t="str">
        <f>+VLOOKUP(E63,Participants!$A$1:$G$678,7,FALSE)</f>
        <v>VARSITY GIRLS</v>
      </c>
      <c r="K63" s="12">
        <f t="shared" ref="K63:K77" si="2">K62+1</f>
        <v>3</v>
      </c>
      <c r="L63" s="12">
        <v>6</v>
      </c>
    </row>
    <row r="64" spans="1:12" ht="14.25" customHeight="1" x14ac:dyDescent="0.35">
      <c r="A64" s="87" t="s">
        <v>527</v>
      </c>
      <c r="B64" s="58">
        <v>10</v>
      </c>
      <c r="C64" s="58" t="s">
        <v>853</v>
      </c>
      <c r="D64" s="58">
        <v>2</v>
      </c>
      <c r="E64" s="82">
        <v>1190</v>
      </c>
      <c r="F64" s="12" t="str">
        <f>+VLOOKUP(E64,Participants!$A$1:$F$678,2,FALSE)</f>
        <v>Brianna Watkins</v>
      </c>
      <c r="G64" s="12" t="str">
        <f>+VLOOKUP(E64,Participants!$A$1:$F$678,4,FALSE)</f>
        <v>DMA</v>
      </c>
      <c r="H64" s="12" t="str">
        <f>+VLOOKUP(E64,Participants!$A$1:$F$678,5,FALSE)</f>
        <v>Female</v>
      </c>
      <c r="I64" s="12">
        <f>+VLOOKUP(E64,Participants!$A$1:$F$678,3,FALSE)</f>
        <v>8</v>
      </c>
      <c r="J64" s="12" t="str">
        <f>+VLOOKUP(E64,Participants!$A$1:$G$678,7,FALSE)</f>
        <v>Varsity Girls</v>
      </c>
      <c r="K64" s="12">
        <f t="shared" si="2"/>
        <v>4</v>
      </c>
      <c r="L64" s="12">
        <v>5</v>
      </c>
    </row>
    <row r="65" spans="1:12" ht="14.25" customHeight="1" x14ac:dyDescent="0.35">
      <c r="A65" s="87" t="s">
        <v>527</v>
      </c>
      <c r="B65" s="58">
        <v>9</v>
      </c>
      <c r="C65" s="58" t="s">
        <v>851</v>
      </c>
      <c r="D65" s="58">
        <v>8</v>
      </c>
      <c r="E65" s="82">
        <v>648</v>
      </c>
      <c r="F65" s="12" t="str">
        <f>+VLOOKUP(E65,Participants!$A$1:$F$678,2,FALSE)</f>
        <v>Annafrancesca Liberati</v>
      </c>
      <c r="G65" s="12" t="str">
        <f>+VLOOKUP(E65,Participants!$A$1:$F$678,4,FALSE)</f>
        <v>BFS</v>
      </c>
      <c r="H65" s="12" t="str">
        <f>+VLOOKUP(E65,Participants!$A$1:$F$678,5,FALSE)</f>
        <v>Female</v>
      </c>
      <c r="I65" s="12">
        <f>+VLOOKUP(E65,Participants!$A$1:$F$678,3,FALSE)</f>
        <v>8</v>
      </c>
      <c r="J65" s="12" t="str">
        <f>+VLOOKUP(E65,Participants!$A$1:$G$678,7,FALSE)</f>
        <v>VARSITY GIRLS</v>
      </c>
      <c r="K65" s="12">
        <f t="shared" si="2"/>
        <v>5</v>
      </c>
      <c r="L65" s="12">
        <v>4</v>
      </c>
    </row>
    <row r="66" spans="1:12" ht="14.25" customHeight="1" x14ac:dyDescent="0.35">
      <c r="A66" s="87" t="s">
        <v>527</v>
      </c>
      <c r="B66" s="58">
        <v>9</v>
      </c>
      <c r="C66" s="58" t="s">
        <v>852</v>
      </c>
      <c r="D66" s="58">
        <v>6</v>
      </c>
      <c r="E66" s="82">
        <v>1117</v>
      </c>
      <c r="F66" s="12" t="str">
        <f>+VLOOKUP(E66,Participants!$A$1:$F$678,2,FALSE)</f>
        <v>Sofie Rentz</v>
      </c>
      <c r="G66" s="12" t="str">
        <f>+VLOOKUP(E66,Participants!$A$1:$F$678,4,FALSE)</f>
        <v>KIL</v>
      </c>
      <c r="H66" s="12" t="str">
        <f>+VLOOKUP(E66,Participants!$A$1:$F$678,5,FALSE)</f>
        <v>Female</v>
      </c>
      <c r="I66" s="12">
        <f>+VLOOKUP(E66,Participants!$A$1:$F$678,3,FALSE)</f>
        <v>7</v>
      </c>
      <c r="J66" s="12" t="str">
        <f>+VLOOKUP(E66,Participants!$A$1:$G$678,7,FALSE)</f>
        <v>Varsity Girls</v>
      </c>
      <c r="K66" s="12">
        <f t="shared" si="2"/>
        <v>6</v>
      </c>
      <c r="L66" s="12">
        <v>3</v>
      </c>
    </row>
    <row r="67" spans="1:12" ht="14.25" customHeight="1" x14ac:dyDescent="0.35">
      <c r="A67" s="87" t="s">
        <v>527</v>
      </c>
      <c r="B67" s="58">
        <v>11</v>
      </c>
      <c r="C67" s="58" t="s">
        <v>859</v>
      </c>
      <c r="D67" s="58">
        <v>2</v>
      </c>
      <c r="E67" s="82">
        <v>640</v>
      </c>
      <c r="F67" s="12" t="str">
        <f>+VLOOKUP(E67,Participants!$A$1:$F$678,2,FALSE)</f>
        <v>Alexandra Wagner</v>
      </c>
      <c r="G67" s="12" t="str">
        <f>+VLOOKUP(E67,Participants!$A$1:$F$678,4,FALSE)</f>
        <v>BFS</v>
      </c>
      <c r="H67" s="12" t="str">
        <f>+VLOOKUP(E67,Participants!$A$1:$F$678,5,FALSE)</f>
        <v>Female</v>
      </c>
      <c r="I67" s="12">
        <f>+VLOOKUP(E67,Participants!$A$1:$F$678,3,FALSE)</f>
        <v>7</v>
      </c>
      <c r="J67" s="12" t="str">
        <f>+VLOOKUP(E67,Participants!$A$1:$G$678,7,FALSE)</f>
        <v>VARSITY GIRLS</v>
      </c>
      <c r="K67" s="12">
        <f t="shared" si="2"/>
        <v>7</v>
      </c>
      <c r="L67" s="12">
        <v>2</v>
      </c>
    </row>
    <row r="68" spans="1:12" ht="14.25" customHeight="1" x14ac:dyDescent="0.35">
      <c r="A68" s="87" t="s">
        <v>527</v>
      </c>
      <c r="B68" s="58">
        <v>11</v>
      </c>
      <c r="C68" s="58" t="s">
        <v>860</v>
      </c>
      <c r="D68" s="58">
        <v>1</v>
      </c>
      <c r="E68" s="82">
        <v>639</v>
      </c>
      <c r="F68" s="12" t="str">
        <f>+VLOOKUP(E68,Participants!$A$1:$F$678,2,FALSE)</f>
        <v>Emma Schweikert</v>
      </c>
      <c r="G68" s="12" t="str">
        <f>+VLOOKUP(E68,Participants!$A$1:$F$678,4,FALSE)</f>
        <v>BFS</v>
      </c>
      <c r="H68" s="12" t="str">
        <f>+VLOOKUP(E68,Participants!$A$1:$F$678,5,FALSE)</f>
        <v>Female</v>
      </c>
      <c r="I68" s="12">
        <f>+VLOOKUP(E68,Participants!$A$1:$F$678,3,FALSE)</f>
        <v>7</v>
      </c>
      <c r="J68" s="12" t="str">
        <f>+VLOOKUP(E68,Participants!$A$1:$G$678,7,FALSE)</f>
        <v>VARSITY GIRLS</v>
      </c>
      <c r="K68" s="12">
        <f t="shared" si="2"/>
        <v>8</v>
      </c>
      <c r="L68" s="12">
        <v>1</v>
      </c>
    </row>
    <row r="69" spans="1:12" ht="14.25" customHeight="1" x14ac:dyDescent="0.35">
      <c r="A69" s="87" t="s">
        <v>527</v>
      </c>
      <c r="B69" s="58">
        <v>10</v>
      </c>
      <c r="C69" s="58" t="s">
        <v>854</v>
      </c>
      <c r="D69" s="58">
        <v>5</v>
      </c>
      <c r="E69" s="82">
        <v>657</v>
      </c>
      <c r="F69" s="12" t="str">
        <f>+VLOOKUP(E69,Participants!$A$1:$F$678,2,FALSE)</f>
        <v>Addison Thiel</v>
      </c>
      <c r="G69" s="12" t="str">
        <f>+VLOOKUP(E69,Participants!$A$1:$F$678,4,FALSE)</f>
        <v>BFS</v>
      </c>
      <c r="H69" s="12" t="str">
        <f>+VLOOKUP(E69,Participants!$A$1:$F$678,5,FALSE)</f>
        <v>Female</v>
      </c>
      <c r="I69" s="12">
        <f>+VLOOKUP(E69,Participants!$A$1:$F$678,3,FALSE)</f>
        <v>8</v>
      </c>
      <c r="J69" s="12" t="str">
        <f>+VLOOKUP(E69,Participants!$A$1:$G$678,7,FALSE)</f>
        <v>VARSITY GIRLS</v>
      </c>
      <c r="K69" s="12">
        <f t="shared" si="2"/>
        <v>9</v>
      </c>
      <c r="L69" s="12"/>
    </row>
    <row r="70" spans="1:12" ht="14.25" customHeight="1" x14ac:dyDescent="0.35">
      <c r="A70" s="87" t="s">
        <v>527</v>
      </c>
      <c r="B70" s="58">
        <v>9</v>
      </c>
      <c r="C70" s="58" t="s">
        <v>809</v>
      </c>
      <c r="D70" s="58">
        <v>1</v>
      </c>
      <c r="E70" s="82">
        <v>982</v>
      </c>
      <c r="F70" s="12" t="str">
        <f>+VLOOKUP(E70,Participants!$A$1:$F$678,2,FALSE)</f>
        <v>Molly Gauntner</v>
      </c>
      <c r="G70" s="12" t="str">
        <f>+VLOOKUP(E70,Participants!$A$1:$F$678,4,FALSE)</f>
        <v>SJS</v>
      </c>
      <c r="H70" s="12" t="str">
        <f>+VLOOKUP(E70,Participants!$A$1:$F$678,5,FALSE)</f>
        <v>Female</v>
      </c>
      <c r="I70" s="12">
        <f>+VLOOKUP(E70,Participants!$A$1:$F$678,3,FALSE)</f>
        <v>8</v>
      </c>
      <c r="J70" s="12" t="str">
        <f>+VLOOKUP(E70,Participants!$A$1:$G$678,7,FALSE)</f>
        <v>Varsity Girls</v>
      </c>
      <c r="K70" s="12">
        <f t="shared" si="2"/>
        <v>10</v>
      </c>
      <c r="L70" s="12"/>
    </row>
    <row r="71" spans="1:12" ht="14.25" customHeight="1" x14ac:dyDescent="0.35">
      <c r="A71" s="87" t="s">
        <v>527</v>
      </c>
      <c r="B71" s="58">
        <v>9</v>
      </c>
      <c r="C71" s="58" t="s">
        <v>889</v>
      </c>
      <c r="D71" s="58">
        <v>4</v>
      </c>
      <c r="E71" s="82">
        <v>285</v>
      </c>
      <c r="F71" s="12" t="str">
        <f>+VLOOKUP(E71,Participants!$A$1:$F$678,2,FALSE)</f>
        <v>Ava Ziemniak</v>
      </c>
      <c r="G71" s="12" t="str">
        <f>+VLOOKUP(E71,Participants!$A$1:$F$678,4,FALSE)</f>
        <v>AGS</v>
      </c>
      <c r="H71" s="12" t="str">
        <f>+VLOOKUP(E71,Participants!$A$1:$F$678,5,FALSE)</f>
        <v>Female</v>
      </c>
      <c r="I71" s="12">
        <f>+VLOOKUP(E71,Participants!$A$1:$F$678,3,FALSE)</f>
        <v>8</v>
      </c>
      <c r="J71" s="12" t="str">
        <f>+VLOOKUP(E71,Participants!$A$1:$G$678,7,FALSE)</f>
        <v>VARSITY Girls</v>
      </c>
      <c r="K71" s="12">
        <f t="shared" si="2"/>
        <v>11</v>
      </c>
      <c r="L71" s="12"/>
    </row>
    <row r="72" spans="1:12" ht="14.25" customHeight="1" x14ac:dyDescent="0.35">
      <c r="A72" s="87" t="s">
        <v>527</v>
      </c>
      <c r="B72" s="58">
        <v>10</v>
      </c>
      <c r="C72" s="58" t="s">
        <v>855</v>
      </c>
      <c r="D72" s="58">
        <v>4</v>
      </c>
      <c r="E72" s="82">
        <v>655</v>
      </c>
      <c r="F72" s="12" t="str">
        <f>+VLOOKUP(E72,Participants!$A$1:$F$678,2,FALSE)</f>
        <v>Madeline Sell</v>
      </c>
      <c r="G72" s="12" t="str">
        <f>+VLOOKUP(E72,Participants!$A$1:$F$678,4,FALSE)</f>
        <v>BFS</v>
      </c>
      <c r="H72" s="12" t="str">
        <f>+VLOOKUP(E72,Participants!$A$1:$F$678,5,FALSE)</f>
        <v>Female</v>
      </c>
      <c r="I72" s="12">
        <f>+VLOOKUP(E72,Participants!$A$1:$F$678,3,FALSE)</f>
        <v>8</v>
      </c>
      <c r="J72" s="12" t="str">
        <f>+VLOOKUP(E72,Participants!$A$1:$G$678,7,FALSE)</f>
        <v>VARSITY GIRLS</v>
      </c>
      <c r="K72" s="12">
        <f t="shared" si="2"/>
        <v>12</v>
      </c>
      <c r="L72" s="12"/>
    </row>
    <row r="73" spans="1:12" ht="14.25" customHeight="1" x14ac:dyDescent="0.35">
      <c r="A73" s="87" t="s">
        <v>527</v>
      </c>
      <c r="B73" s="58">
        <v>10</v>
      </c>
      <c r="C73" s="58" t="s">
        <v>856</v>
      </c>
      <c r="D73" s="58">
        <v>3</v>
      </c>
      <c r="E73" s="82">
        <v>626</v>
      </c>
      <c r="F73" s="12" t="str">
        <f>+VLOOKUP(E73,Participants!$A$1:$F$678,2,FALSE)</f>
        <v>Olivia Chimenti</v>
      </c>
      <c r="G73" s="12" t="str">
        <f>+VLOOKUP(E73,Participants!$A$1:$F$678,4,FALSE)</f>
        <v>BFS</v>
      </c>
      <c r="H73" s="12" t="str">
        <f>+VLOOKUP(E73,Participants!$A$1:$F$678,5,FALSE)</f>
        <v>Female</v>
      </c>
      <c r="I73" s="12">
        <f>+VLOOKUP(E73,Participants!$A$1:$F$678,3,FALSE)</f>
        <v>7</v>
      </c>
      <c r="J73" s="12" t="str">
        <f>+VLOOKUP(E73,Participants!$A$1:$G$678,7,FALSE)</f>
        <v>VARSITY GIRLS</v>
      </c>
      <c r="K73" s="12">
        <f t="shared" si="2"/>
        <v>13</v>
      </c>
      <c r="L73" s="12"/>
    </row>
    <row r="74" spans="1:12" ht="14.25" customHeight="1" x14ac:dyDescent="0.35">
      <c r="A74" s="87" t="s">
        <v>527</v>
      </c>
      <c r="B74" s="58">
        <v>11</v>
      </c>
      <c r="C74" s="58" t="s">
        <v>861</v>
      </c>
      <c r="D74" s="58">
        <v>3</v>
      </c>
      <c r="E74" s="82">
        <v>633</v>
      </c>
      <c r="F74" s="12" t="str">
        <f>+VLOOKUP(E74,Participants!$A$1:$F$678,2,FALSE)</f>
        <v>Allison Kiley</v>
      </c>
      <c r="G74" s="12" t="str">
        <f>+VLOOKUP(E74,Participants!$A$1:$F$678,4,FALSE)</f>
        <v>BFS</v>
      </c>
      <c r="H74" s="12" t="str">
        <f>+VLOOKUP(E74,Participants!$A$1:$F$678,5,FALSE)</f>
        <v>Female</v>
      </c>
      <c r="I74" s="12">
        <f>+VLOOKUP(E74,Participants!$A$1:$F$678,3,FALSE)</f>
        <v>7</v>
      </c>
      <c r="J74" s="12" t="str">
        <f>+VLOOKUP(E74,Participants!$A$1:$G$678,7,FALSE)</f>
        <v>VARSITY GIRLS</v>
      </c>
      <c r="K74" s="12">
        <f t="shared" si="2"/>
        <v>14</v>
      </c>
      <c r="L74" s="12"/>
    </row>
    <row r="75" spans="1:12" ht="14.25" customHeight="1" x14ac:dyDescent="0.35">
      <c r="A75" s="87" t="s">
        <v>527</v>
      </c>
      <c r="B75" s="58">
        <v>10</v>
      </c>
      <c r="C75" s="58" t="s">
        <v>857</v>
      </c>
      <c r="D75" s="58">
        <v>1</v>
      </c>
      <c r="E75" s="82">
        <v>1107</v>
      </c>
      <c r="F75" s="12" t="str">
        <f>+VLOOKUP(E75,Participants!$A$1:$F$678,2,FALSE)</f>
        <v>Chloe Cole</v>
      </c>
      <c r="G75" s="12" t="str">
        <f>+VLOOKUP(E75,Participants!$A$1:$F$678,4,FALSE)</f>
        <v>KIL</v>
      </c>
      <c r="H75" s="12" t="str">
        <f>+VLOOKUP(E75,Participants!$A$1:$F$678,5,FALSE)</f>
        <v>Female</v>
      </c>
      <c r="I75" s="12">
        <f>+VLOOKUP(E75,Participants!$A$1:$F$678,3,FALSE)</f>
        <v>7</v>
      </c>
      <c r="J75" s="12" t="str">
        <f>+VLOOKUP(E75,Participants!$A$1:$G$678,7,FALSE)</f>
        <v>Varsity Girls</v>
      </c>
      <c r="K75" s="12">
        <f t="shared" si="2"/>
        <v>15</v>
      </c>
      <c r="L75" s="12"/>
    </row>
    <row r="76" spans="1:12" ht="14.25" customHeight="1" x14ac:dyDescent="0.35">
      <c r="A76" s="87" t="s">
        <v>527</v>
      </c>
      <c r="B76" s="58">
        <v>11</v>
      </c>
      <c r="C76" s="58" t="s">
        <v>813</v>
      </c>
      <c r="D76" s="58">
        <v>4</v>
      </c>
      <c r="E76" s="82">
        <v>1587</v>
      </c>
      <c r="F76" s="12" t="str">
        <f>+VLOOKUP(E76,Participants!$A$1:$F$678,2,FALSE)</f>
        <v>Madison Krahe</v>
      </c>
      <c r="G76" s="12" t="str">
        <f>+VLOOKUP(E76,Participants!$A$1:$F$678,4,FALSE)</f>
        <v>BCS</v>
      </c>
      <c r="H76" s="12" t="str">
        <f>+VLOOKUP(E76,Participants!$A$1:$F$678,5,FALSE)</f>
        <v>Female</v>
      </c>
      <c r="I76" s="12">
        <f>+VLOOKUP(E76,Participants!$A$1:$F$678,3,FALSE)</f>
        <v>8</v>
      </c>
      <c r="J76" s="12" t="str">
        <f>+VLOOKUP(E76,Participants!$A$1:$G$678,7,FALSE)</f>
        <v>Varsity Girls</v>
      </c>
      <c r="K76" s="12">
        <f t="shared" si="2"/>
        <v>16</v>
      </c>
      <c r="L76" s="12"/>
    </row>
    <row r="77" spans="1:12" ht="14.25" customHeight="1" x14ac:dyDescent="0.35">
      <c r="A77" s="87" t="s">
        <v>527</v>
      </c>
      <c r="B77" s="58">
        <v>10</v>
      </c>
      <c r="C77" s="58" t="s">
        <v>858</v>
      </c>
      <c r="D77" s="58">
        <v>6</v>
      </c>
      <c r="E77" s="82">
        <v>984</v>
      </c>
      <c r="F77" s="12" t="str">
        <f>+VLOOKUP(E77,Participants!$A$1:$F$678,2,FALSE)</f>
        <v>Gabby Vilcheck</v>
      </c>
      <c r="G77" s="12" t="str">
        <f>+VLOOKUP(E77,Participants!$A$1:$F$678,4,FALSE)</f>
        <v>SJS</v>
      </c>
      <c r="H77" s="12" t="str">
        <f>+VLOOKUP(E77,Participants!$A$1:$F$678,5,FALSE)</f>
        <v>Female</v>
      </c>
      <c r="I77" s="12">
        <f>+VLOOKUP(E77,Participants!$A$1:$F$678,3,FALSE)</f>
        <v>8</v>
      </c>
      <c r="J77" s="12" t="str">
        <f>+VLOOKUP(E77,Participants!$A$1:$G$678,7,FALSE)</f>
        <v>Varsity Girls</v>
      </c>
      <c r="K77" s="12">
        <f t="shared" si="2"/>
        <v>17</v>
      </c>
      <c r="L77" s="12"/>
    </row>
    <row r="80" spans="1:12" ht="14.25" customHeight="1" x14ac:dyDescent="0.35">
      <c r="A80" s="87"/>
      <c r="B80" s="58"/>
      <c r="C80" s="58"/>
      <c r="D80" s="58"/>
      <c r="E80" s="82"/>
      <c r="F80" s="12"/>
      <c r="G80" s="12"/>
      <c r="H80" s="12"/>
      <c r="I80" s="12"/>
      <c r="J80" s="12"/>
      <c r="K80" s="12"/>
      <c r="L80" s="12"/>
    </row>
    <row r="81" spans="1:12" ht="14.25" customHeight="1" x14ac:dyDescent="0.35">
      <c r="A81" s="87" t="s">
        <v>527</v>
      </c>
      <c r="B81" s="58">
        <v>12</v>
      </c>
      <c r="C81" s="58" t="s">
        <v>768</v>
      </c>
      <c r="D81" s="58">
        <v>3</v>
      </c>
      <c r="E81" s="82">
        <v>669</v>
      </c>
      <c r="F81" s="12" t="str">
        <f>+VLOOKUP(E81,Participants!$A$1:$F$678,2,FALSE)</f>
        <v>Xiah Ninehouser</v>
      </c>
      <c r="G81" s="12" t="str">
        <f>+VLOOKUP(E81,Participants!$A$1:$F$678,4,FALSE)</f>
        <v>BFS</v>
      </c>
      <c r="H81" s="12" t="str">
        <f>+VLOOKUP(E81,Participants!$A$1:$F$678,5,FALSE)</f>
        <v>Male</v>
      </c>
      <c r="I81" s="12">
        <f>+VLOOKUP(E81,Participants!$A$1:$F$678,3,FALSE)</f>
        <v>8</v>
      </c>
      <c r="J81" s="12" t="str">
        <f>+VLOOKUP(E81,Participants!$A$1:$G$678,7,FALSE)</f>
        <v>VARSITY Boys</v>
      </c>
      <c r="K81" s="12">
        <v>1</v>
      </c>
      <c r="L81" s="12">
        <v>10</v>
      </c>
    </row>
    <row r="82" spans="1:12" ht="14.25" customHeight="1" x14ac:dyDescent="0.35">
      <c r="A82" s="87" t="s">
        <v>527</v>
      </c>
      <c r="B82" s="58">
        <v>12</v>
      </c>
      <c r="C82" s="58" t="s">
        <v>769</v>
      </c>
      <c r="D82" s="58">
        <v>1</v>
      </c>
      <c r="E82" s="82">
        <v>274</v>
      </c>
      <c r="F82" s="12" t="str">
        <f>+VLOOKUP(E82,Participants!$A$1:$F$678,2,FALSE)</f>
        <v>Andre Kolocouris</v>
      </c>
      <c r="G82" s="12" t="str">
        <f>+VLOOKUP(E82,Participants!$A$1:$F$678,4,FALSE)</f>
        <v>AGS</v>
      </c>
      <c r="H82" s="12" t="str">
        <f>+VLOOKUP(E82,Participants!$A$1:$F$678,5,FALSE)</f>
        <v>Male</v>
      </c>
      <c r="I82" s="12">
        <f>+VLOOKUP(E82,Participants!$A$1:$F$678,3,FALSE)</f>
        <v>8</v>
      </c>
      <c r="J82" s="12" t="str">
        <f>+VLOOKUP(E82,Participants!$A$1:$G$678,7,FALSE)</f>
        <v>VARSITY Boys</v>
      </c>
      <c r="K82" s="12">
        <f>K81+1</f>
        <v>2</v>
      </c>
      <c r="L82" s="12">
        <v>8</v>
      </c>
    </row>
    <row r="83" spans="1:12" ht="14.25" customHeight="1" x14ac:dyDescent="0.35">
      <c r="A83" s="87" t="s">
        <v>527</v>
      </c>
      <c r="B83" s="58">
        <v>12</v>
      </c>
      <c r="C83" s="58" t="s">
        <v>862</v>
      </c>
      <c r="D83" s="58">
        <v>5</v>
      </c>
      <c r="E83" s="82">
        <v>131</v>
      </c>
      <c r="F83" s="12" t="str">
        <f>+VLOOKUP(E83,Participants!$A$1:$F$678,2,FALSE)</f>
        <v>John Pensock</v>
      </c>
      <c r="G83" s="12" t="str">
        <f>+VLOOKUP(E83,Participants!$A$1:$F$678,4,FALSE)</f>
        <v>AMA</v>
      </c>
      <c r="H83" s="12" t="str">
        <f>+VLOOKUP(E83,Participants!$A$1:$F$678,5,FALSE)</f>
        <v>Male</v>
      </c>
      <c r="I83" s="12">
        <f>+VLOOKUP(E83,Participants!$A$1:$F$678,3,FALSE)</f>
        <v>8</v>
      </c>
      <c r="J83" s="12" t="str">
        <f>+VLOOKUP(E83,Participants!$A$1:$G$678,7,FALSE)</f>
        <v>VARSITY Boys</v>
      </c>
      <c r="K83" s="12">
        <f t="shared" ref="K83:K94" si="3">K82+1</f>
        <v>3</v>
      </c>
      <c r="L83" s="12">
        <v>6</v>
      </c>
    </row>
    <row r="84" spans="1:12" ht="14.25" customHeight="1" x14ac:dyDescent="0.35">
      <c r="A84" s="87" t="s">
        <v>527</v>
      </c>
      <c r="B84" s="58">
        <v>12</v>
      </c>
      <c r="C84" s="58" t="s">
        <v>863</v>
      </c>
      <c r="D84" s="58">
        <v>2</v>
      </c>
      <c r="E84" s="82">
        <v>1133</v>
      </c>
      <c r="F84" s="12" t="str">
        <f>+VLOOKUP(E84,Participants!$A$1:$F$678,2,FALSE)</f>
        <v>Quinn O’Hara</v>
      </c>
      <c r="G84" s="12" t="str">
        <f>+VLOOKUP(E84,Participants!$A$1:$F$678,4,FALSE)</f>
        <v>KIL</v>
      </c>
      <c r="H84" s="12" t="str">
        <f>+VLOOKUP(E84,Participants!$A$1:$F$678,5,FALSE)</f>
        <v>Male</v>
      </c>
      <c r="I84" s="12">
        <f>+VLOOKUP(E84,Participants!$A$1:$F$678,3,FALSE)</f>
        <v>8</v>
      </c>
      <c r="J84" s="12" t="str">
        <f>+VLOOKUP(E84,Participants!$A$1:$G$678,7,FALSE)</f>
        <v>VARSITY Boys</v>
      </c>
      <c r="K84" s="12">
        <f t="shared" si="3"/>
        <v>4</v>
      </c>
      <c r="L84" s="12">
        <v>5</v>
      </c>
    </row>
    <row r="85" spans="1:12" ht="14.25" customHeight="1" x14ac:dyDescent="0.35">
      <c r="A85" s="87" t="s">
        <v>527</v>
      </c>
      <c r="B85" s="58">
        <v>13</v>
      </c>
      <c r="C85" s="58" t="s">
        <v>867</v>
      </c>
      <c r="D85" s="58">
        <v>3</v>
      </c>
      <c r="E85" s="82">
        <v>277</v>
      </c>
      <c r="F85" s="12" t="str">
        <f>+VLOOKUP(E85,Participants!$A$1:$F$678,2,FALSE)</f>
        <v>Wyatt Walsh</v>
      </c>
      <c r="G85" s="12" t="str">
        <f>+VLOOKUP(E85,Participants!$A$1:$F$678,4,FALSE)</f>
        <v>AGS</v>
      </c>
      <c r="H85" s="12" t="str">
        <f>+VLOOKUP(E85,Participants!$A$1:$F$678,5,FALSE)</f>
        <v>Male</v>
      </c>
      <c r="I85" s="12">
        <f>+VLOOKUP(E85,Participants!$A$1:$F$678,3,FALSE)</f>
        <v>8</v>
      </c>
      <c r="J85" s="12" t="str">
        <f>+VLOOKUP(E85,Participants!$A$1:$G$678,7,FALSE)</f>
        <v>VARSITY Boys</v>
      </c>
      <c r="K85" s="12">
        <f t="shared" si="3"/>
        <v>5</v>
      </c>
      <c r="L85" s="12">
        <v>4</v>
      </c>
    </row>
    <row r="86" spans="1:12" ht="14.25" customHeight="1" x14ac:dyDescent="0.35">
      <c r="A86" s="87" t="s">
        <v>527</v>
      </c>
      <c r="B86" s="58">
        <v>12</v>
      </c>
      <c r="C86" s="58" t="s">
        <v>864</v>
      </c>
      <c r="D86" s="58">
        <v>7</v>
      </c>
      <c r="E86" s="82">
        <v>985</v>
      </c>
      <c r="F86" s="12" t="str">
        <f>+VLOOKUP(E86,Participants!$A$1:$F$678,2,FALSE)</f>
        <v>Ethan Engel</v>
      </c>
      <c r="G86" s="12" t="str">
        <f>+VLOOKUP(E86,Participants!$A$1:$F$678,4,FALSE)</f>
        <v>SJS</v>
      </c>
      <c r="H86" s="12" t="str">
        <f>+VLOOKUP(E86,Participants!$A$1:$F$678,5,FALSE)</f>
        <v>Male</v>
      </c>
      <c r="I86" s="12">
        <f>+VLOOKUP(E86,Participants!$A$1:$F$678,3,FALSE)</f>
        <v>8</v>
      </c>
      <c r="J86" s="12" t="str">
        <f>+VLOOKUP(E86,Participants!$A$1:$G$678,7,FALSE)</f>
        <v>VARSITY Boys</v>
      </c>
      <c r="K86" s="12">
        <f t="shared" si="3"/>
        <v>6</v>
      </c>
      <c r="L86" s="12">
        <v>3</v>
      </c>
    </row>
    <row r="87" spans="1:12" ht="14.25" customHeight="1" x14ac:dyDescent="0.35">
      <c r="A87" s="87" t="s">
        <v>527</v>
      </c>
      <c r="B87" s="58">
        <v>13</v>
      </c>
      <c r="C87" s="58" t="s">
        <v>868</v>
      </c>
      <c r="D87" s="58">
        <v>2</v>
      </c>
      <c r="E87" s="82">
        <v>986</v>
      </c>
      <c r="F87" s="12" t="str">
        <f>+VLOOKUP(E87,Participants!$A$1:$F$678,2,FALSE)</f>
        <v>Leo Mosca</v>
      </c>
      <c r="G87" s="12" t="str">
        <f>+VLOOKUP(E87,Participants!$A$1:$F$678,4,FALSE)</f>
        <v>SJS</v>
      </c>
      <c r="H87" s="12" t="str">
        <f>+VLOOKUP(E87,Participants!$A$1:$F$678,5,FALSE)</f>
        <v>Male</v>
      </c>
      <c r="I87" s="12">
        <f>+VLOOKUP(E87,Participants!$A$1:$F$678,3,FALSE)</f>
        <v>8</v>
      </c>
      <c r="J87" s="12" t="str">
        <f>+VLOOKUP(E87,Participants!$A$1:$G$678,7,FALSE)</f>
        <v>VARSITY Boys</v>
      </c>
      <c r="K87" s="12">
        <f t="shared" si="3"/>
        <v>7</v>
      </c>
      <c r="L87" s="12">
        <v>2</v>
      </c>
    </row>
    <row r="88" spans="1:12" ht="14.25" customHeight="1" x14ac:dyDescent="0.35">
      <c r="A88" s="87" t="s">
        <v>527</v>
      </c>
      <c r="B88" s="58">
        <v>13</v>
      </c>
      <c r="C88" s="58" t="s">
        <v>869</v>
      </c>
      <c r="D88" s="58">
        <v>4</v>
      </c>
      <c r="E88" s="82">
        <v>979</v>
      </c>
      <c r="F88" s="12" t="str">
        <f>+VLOOKUP(E88,Participants!$A$1:$F$678,2,FALSE)</f>
        <v>Declan McCullough</v>
      </c>
      <c r="G88" s="12" t="str">
        <f>+VLOOKUP(E88,Participants!$A$1:$F$678,4,FALSE)</f>
        <v>SJS</v>
      </c>
      <c r="H88" s="12" t="str">
        <f>+VLOOKUP(E88,Participants!$A$1:$F$678,5,FALSE)</f>
        <v>Male</v>
      </c>
      <c r="I88" s="12">
        <f>+VLOOKUP(E88,Participants!$A$1:$F$678,3,FALSE)</f>
        <v>7</v>
      </c>
      <c r="J88" s="12" t="str">
        <f>+VLOOKUP(E88,Participants!$A$1:$G$678,7,FALSE)</f>
        <v>VARSITY Boys</v>
      </c>
      <c r="K88" s="12">
        <f t="shared" si="3"/>
        <v>8</v>
      </c>
      <c r="L88" s="12">
        <v>1</v>
      </c>
    </row>
    <row r="89" spans="1:12" ht="14.25" customHeight="1" x14ac:dyDescent="0.35">
      <c r="A89" s="87" t="s">
        <v>527</v>
      </c>
      <c r="B89" s="58">
        <v>12</v>
      </c>
      <c r="C89" s="58" t="s">
        <v>865</v>
      </c>
      <c r="D89" s="58">
        <v>8</v>
      </c>
      <c r="E89" s="82">
        <v>1131</v>
      </c>
      <c r="F89" s="12" t="str">
        <f>+VLOOKUP(E89,Participants!$A$1:$F$678,2,FALSE)</f>
        <v>Jack Masuga</v>
      </c>
      <c r="G89" s="12" t="str">
        <f>+VLOOKUP(E89,Participants!$A$1:$F$678,4,FALSE)</f>
        <v>KIL</v>
      </c>
      <c r="H89" s="12" t="str">
        <f>+VLOOKUP(E89,Participants!$A$1:$F$678,5,FALSE)</f>
        <v>Male</v>
      </c>
      <c r="I89" s="12">
        <f>+VLOOKUP(E89,Participants!$A$1:$F$678,3,FALSE)</f>
        <v>7</v>
      </c>
      <c r="J89" s="12" t="str">
        <f>+VLOOKUP(E89,Participants!$A$1:$G$678,7,FALSE)</f>
        <v>VARSITY Boys</v>
      </c>
      <c r="K89" s="12">
        <f t="shared" si="3"/>
        <v>9</v>
      </c>
      <c r="L89" s="12"/>
    </row>
    <row r="90" spans="1:12" ht="14.25" customHeight="1" x14ac:dyDescent="0.35">
      <c r="A90" s="87" t="s">
        <v>527</v>
      </c>
      <c r="B90" s="58">
        <v>13</v>
      </c>
      <c r="C90" s="58" t="s">
        <v>870</v>
      </c>
      <c r="D90" s="58">
        <v>6</v>
      </c>
      <c r="E90" s="82">
        <v>1128</v>
      </c>
      <c r="F90" s="12" t="str">
        <f>+VLOOKUP(E90,Participants!$A$1:$F$678,2,FALSE)</f>
        <v>Dominic Farabaugh</v>
      </c>
      <c r="G90" s="12" t="str">
        <f>+VLOOKUP(E90,Participants!$A$1:$F$678,4,FALSE)</f>
        <v>KIL</v>
      </c>
      <c r="H90" s="12" t="str">
        <f>+VLOOKUP(E90,Participants!$A$1:$F$678,5,FALSE)</f>
        <v>Male</v>
      </c>
      <c r="I90" s="12">
        <f>+VLOOKUP(E90,Participants!$A$1:$F$678,3,FALSE)</f>
        <v>7</v>
      </c>
      <c r="J90" s="12" t="str">
        <f>+VLOOKUP(E90,Participants!$A$1:$G$678,7,FALSE)</f>
        <v>VARSITY Boys</v>
      </c>
      <c r="K90" s="12">
        <f t="shared" si="3"/>
        <v>10</v>
      </c>
      <c r="L90" s="12"/>
    </row>
    <row r="91" spans="1:12" ht="14.25" customHeight="1" x14ac:dyDescent="0.35">
      <c r="A91" s="87" t="s">
        <v>527</v>
      </c>
      <c r="B91" s="58">
        <v>12</v>
      </c>
      <c r="C91" s="58" t="s">
        <v>866</v>
      </c>
      <c r="D91" s="58">
        <v>4</v>
      </c>
      <c r="E91" s="82">
        <v>1129</v>
      </c>
      <c r="F91" s="12" t="str">
        <f>+VLOOKUP(E91,Participants!$A$1:$F$678,2,FALSE)</f>
        <v>Shaun Guyton Jr</v>
      </c>
      <c r="G91" s="12" t="str">
        <f>+VLOOKUP(E91,Participants!$A$1:$F$678,4,FALSE)</f>
        <v>KIL</v>
      </c>
      <c r="H91" s="12" t="str">
        <f>+VLOOKUP(E91,Participants!$A$1:$F$678,5,FALSE)</f>
        <v>Male</v>
      </c>
      <c r="I91" s="12">
        <f>+VLOOKUP(E91,Participants!$A$1:$F$678,3,FALSE)</f>
        <v>7</v>
      </c>
      <c r="J91" s="12" t="str">
        <f>+VLOOKUP(E91,Participants!$A$1:$G$678,7,FALSE)</f>
        <v>VARSITY Boys</v>
      </c>
      <c r="K91" s="12">
        <f t="shared" si="3"/>
        <v>11</v>
      </c>
      <c r="L91" s="12"/>
    </row>
    <row r="92" spans="1:12" ht="14.25" customHeight="1" x14ac:dyDescent="0.35">
      <c r="A92" s="87" t="s">
        <v>527</v>
      </c>
      <c r="B92" s="58">
        <v>12</v>
      </c>
      <c r="C92" s="58" t="s">
        <v>797</v>
      </c>
      <c r="D92" s="58">
        <v>6</v>
      </c>
      <c r="E92" s="82">
        <v>668</v>
      </c>
      <c r="F92" s="12" t="str">
        <f>+VLOOKUP(E92,Participants!$A$1:$F$678,2,FALSE)</f>
        <v>Ethan Hiserodt</v>
      </c>
      <c r="G92" s="12" t="str">
        <f>+VLOOKUP(E92,Participants!$A$1:$F$678,4,FALSE)</f>
        <v>BFS</v>
      </c>
      <c r="H92" s="12" t="str">
        <f>+VLOOKUP(E92,Participants!$A$1:$F$678,5,FALSE)</f>
        <v>Male</v>
      </c>
      <c r="I92" s="12">
        <f>+VLOOKUP(E92,Participants!$A$1:$F$678,3,FALSE)</f>
        <v>8</v>
      </c>
      <c r="J92" s="12" t="str">
        <f>+VLOOKUP(E92,Participants!$A$1:$G$678,7,FALSE)</f>
        <v>VARSITY Boys</v>
      </c>
      <c r="K92" s="12">
        <f t="shared" si="3"/>
        <v>12</v>
      </c>
      <c r="L92" s="12"/>
    </row>
    <row r="93" spans="1:12" ht="14.25" customHeight="1" x14ac:dyDescent="0.35">
      <c r="A93" s="87" t="s">
        <v>527</v>
      </c>
      <c r="B93" s="58">
        <v>13</v>
      </c>
      <c r="C93" s="58" t="s">
        <v>871</v>
      </c>
      <c r="D93" s="58">
        <v>5</v>
      </c>
      <c r="E93" s="82">
        <v>661</v>
      </c>
      <c r="F93" s="12" t="str">
        <f>+VLOOKUP(E93,Participants!$A$1:$F$678,2,FALSE)</f>
        <v>Enzo Pecoraro</v>
      </c>
      <c r="G93" s="12" t="str">
        <f>+VLOOKUP(E93,Participants!$A$1:$F$678,4,FALSE)</f>
        <v>BFS</v>
      </c>
      <c r="H93" s="12" t="str">
        <f>+VLOOKUP(E93,Participants!$A$1:$F$678,5,FALSE)</f>
        <v>Male</v>
      </c>
      <c r="I93" s="12">
        <f>+VLOOKUP(E93,Participants!$A$1:$F$678,3,FALSE)</f>
        <v>7</v>
      </c>
      <c r="J93" s="12" t="str">
        <f>+VLOOKUP(E93,Participants!$A$1:$G$678,7,FALSE)</f>
        <v>VARSITY Boys</v>
      </c>
      <c r="K93" s="12">
        <f t="shared" si="3"/>
        <v>13</v>
      </c>
      <c r="L93" s="12"/>
    </row>
    <row r="94" spans="1:12" ht="14.25" customHeight="1" x14ac:dyDescent="0.35">
      <c r="A94" s="87" t="s">
        <v>527</v>
      </c>
      <c r="B94" s="58">
        <v>13</v>
      </c>
      <c r="C94" s="58" t="s">
        <v>872</v>
      </c>
      <c r="D94" s="58">
        <v>1</v>
      </c>
      <c r="E94" s="82">
        <v>1255</v>
      </c>
      <c r="F94" s="12" t="str">
        <f>+VLOOKUP(E94,Participants!$A$1:$F$678,2,FALSE)</f>
        <v>Levi Soriano-Clark</v>
      </c>
      <c r="G94" s="12" t="str">
        <f>+VLOOKUP(E94,Participants!$A$1:$F$678,4,FALSE)</f>
        <v>SSPP</v>
      </c>
      <c r="H94" s="12" t="str">
        <f>+VLOOKUP(E94,Participants!$A$1:$F$678,5,FALSE)</f>
        <v>Male</v>
      </c>
      <c r="I94" s="12">
        <f>+VLOOKUP(E94,Participants!$A$1:$F$678,3,FALSE)</f>
        <v>7</v>
      </c>
      <c r="J94" s="12" t="str">
        <f>+VLOOKUP(E94,Participants!$A$1:$G$678,7,FALSE)</f>
        <v>VARSITY Boys</v>
      </c>
      <c r="K94" s="12">
        <f t="shared" si="3"/>
        <v>14</v>
      </c>
      <c r="L94" s="12"/>
    </row>
    <row r="95" spans="1:12" ht="14.25" customHeight="1" x14ac:dyDescent="0.35">
      <c r="A95" s="96"/>
      <c r="B95" s="62"/>
      <c r="C95" s="62"/>
      <c r="D95" s="62"/>
      <c r="E95" s="50"/>
    </row>
    <row r="96" spans="1:12" ht="14.25" customHeight="1" x14ac:dyDescent="0.35">
      <c r="A96" s="96"/>
      <c r="B96" s="62"/>
      <c r="C96" s="62"/>
      <c r="D96" s="62"/>
      <c r="E96" s="50"/>
    </row>
    <row r="97" spans="1:26" ht="14.25" customHeight="1" x14ac:dyDescent="0.25">
      <c r="E97" s="50"/>
    </row>
    <row r="98" spans="1:26" ht="14.25" customHeight="1" x14ac:dyDescent="0.25">
      <c r="E98" s="50"/>
    </row>
    <row r="99" spans="1:26" ht="14.25" customHeight="1" x14ac:dyDescent="0.25">
      <c r="E99" s="50"/>
    </row>
    <row r="100" spans="1:26" ht="14.25" customHeight="1" x14ac:dyDescent="0.25">
      <c r="E100" s="50"/>
    </row>
    <row r="101" spans="1:26" ht="14.25" customHeight="1" x14ac:dyDescent="0.25">
      <c r="E101" s="50"/>
    </row>
    <row r="102" spans="1:26" ht="14.25" customHeight="1" x14ac:dyDescent="0.25">
      <c r="B102" s="63" t="s">
        <v>8</v>
      </c>
      <c r="C102" s="63" t="s">
        <v>15</v>
      </c>
      <c r="D102" s="63" t="s">
        <v>10</v>
      </c>
      <c r="E102" s="133" t="s">
        <v>20</v>
      </c>
      <c r="F102" s="63" t="s">
        <v>23</v>
      </c>
      <c r="G102" s="63" t="s">
        <v>26</v>
      </c>
      <c r="H102" s="63" t="s">
        <v>29</v>
      </c>
      <c r="I102" s="63" t="s">
        <v>32</v>
      </c>
      <c r="J102" s="63" t="s">
        <v>35</v>
      </c>
      <c r="K102" s="63" t="s">
        <v>38</v>
      </c>
      <c r="L102" s="63" t="s">
        <v>41</v>
      </c>
      <c r="M102" s="63" t="s">
        <v>44</v>
      </c>
      <c r="N102" s="63" t="s">
        <v>49</v>
      </c>
      <c r="O102" s="63" t="s">
        <v>52</v>
      </c>
      <c r="P102" s="63" t="s">
        <v>55</v>
      </c>
      <c r="Q102" s="63" t="s">
        <v>58</v>
      </c>
      <c r="R102" s="63" t="s">
        <v>61</v>
      </c>
      <c r="S102" s="63" t="s">
        <v>64</v>
      </c>
      <c r="T102" s="63" t="s">
        <v>67</v>
      </c>
      <c r="U102" s="63" t="s">
        <v>70</v>
      </c>
      <c r="V102" s="63" t="s">
        <v>73</v>
      </c>
      <c r="W102" s="63" t="s">
        <v>76</v>
      </c>
      <c r="X102" s="63" t="s">
        <v>79</v>
      </c>
      <c r="Y102" s="63" t="s">
        <v>152</v>
      </c>
      <c r="Z102" s="64" t="s">
        <v>496</v>
      </c>
    </row>
    <row r="103" spans="1:26" ht="14.25" customHeight="1" x14ac:dyDescent="0.25">
      <c r="A103" s="7" t="s">
        <v>118</v>
      </c>
      <c r="B103" s="7">
        <f t="shared" ref="B103:K106" si="4">+SUMIFS($L$2:$L$94,$J$2:$J$94,$A103,$G$2:$G$94,B$102)</f>
        <v>0</v>
      </c>
      <c r="C103" s="7">
        <f t="shared" si="4"/>
        <v>0</v>
      </c>
      <c r="D103" s="7">
        <f t="shared" si="4"/>
        <v>2</v>
      </c>
      <c r="E103" s="50">
        <f t="shared" si="4"/>
        <v>0</v>
      </c>
      <c r="F103" s="7">
        <f t="shared" si="4"/>
        <v>4</v>
      </c>
      <c r="G103" s="7">
        <f t="shared" si="4"/>
        <v>0</v>
      </c>
      <c r="H103" s="7">
        <f t="shared" si="4"/>
        <v>0</v>
      </c>
      <c r="I103" s="7">
        <f t="shared" si="4"/>
        <v>16</v>
      </c>
      <c r="J103" s="7">
        <f t="shared" si="4"/>
        <v>0</v>
      </c>
      <c r="K103" s="7">
        <f t="shared" si="4"/>
        <v>0</v>
      </c>
      <c r="L103" s="7">
        <f t="shared" ref="L103:Y106" si="5">+SUMIFS($L$2:$L$94,$J$2:$J$94,$A103,$G$2:$G$94,L$102)</f>
        <v>0</v>
      </c>
      <c r="M103" s="7">
        <f t="shared" si="5"/>
        <v>0</v>
      </c>
      <c r="N103" s="7">
        <f t="shared" si="5"/>
        <v>0</v>
      </c>
      <c r="O103" s="7">
        <f t="shared" si="5"/>
        <v>0</v>
      </c>
      <c r="P103" s="7">
        <f t="shared" si="5"/>
        <v>0</v>
      </c>
      <c r="Q103" s="7">
        <f t="shared" si="5"/>
        <v>0</v>
      </c>
      <c r="R103" s="7">
        <f t="shared" si="5"/>
        <v>0</v>
      </c>
      <c r="S103" s="7">
        <f t="shared" si="5"/>
        <v>8</v>
      </c>
      <c r="T103" s="7">
        <f t="shared" si="5"/>
        <v>6</v>
      </c>
      <c r="U103" s="7">
        <f t="shared" si="5"/>
        <v>3</v>
      </c>
      <c r="V103" s="7">
        <f t="shared" si="5"/>
        <v>0</v>
      </c>
      <c r="W103" s="7">
        <f t="shared" si="5"/>
        <v>0</v>
      </c>
      <c r="X103" s="7">
        <f t="shared" si="5"/>
        <v>0</v>
      </c>
      <c r="Y103" s="7">
        <f t="shared" si="5"/>
        <v>0</v>
      </c>
      <c r="Z103" s="7">
        <f t="shared" ref="Z103:Z106" si="6">SUM(C103:Y103)</f>
        <v>39</v>
      </c>
    </row>
    <row r="104" spans="1:26" ht="14.25" customHeight="1" x14ac:dyDescent="0.25">
      <c r="A104" s="7" t="s">
        <v>135</v>
      </c>
      <c r="B104" s="7">
        <f t="shared" si="4"/>
        <v>0</v>
      </c>
      <c r="C104" s="7">
        <f t="shared" si="4"/>
        <v>0</v>
      </c>
      <c r="D104" s="7">
        <f t="shared" si="4"/>
        <v>11</v>
      </c>
      <c r="E104" s="50">
        <f t="shared" si="4"/>
        <v>0</v>
      </c>
      <c r="F104" s="7">
        <f t="shared" si="4"/>
        <v>8</v>
      </c>
      <c r="G104" s="7">
        <f t="shared" si="4"/>
        <v>0</v>
      </c>
      <c r="H104" s="7">
        <f t="shared" si="4"/>
        <v>0</v>
      </c>
      <c r="I104" s="7">
        <f t="shared" si="4"/>
        <v>0</v>
      </c>
      <c r="J104" s="7">
        <f t="shared" si="4"/>
        <v>0</v>
      </c>
      <c r="K104" s="7">
        <f t="shared" si="4"/>
        <v>0</v>
      </c>
      <c r="L104" s="7">
        <f t="shared" si="5"/>
        <v>0</v>
      </c>
      <c r="M104" s="7">
        <f t="shared" si="5"/>
        <v>10</v>
      </c>
      <c r="N104" s="7">
        <f t="shared" si="5"/>
        <v>0</v>
      </c>
      <c r="O104" s="7">
        <f t="shared" si="5"/>
        <v>4</v>
      </c>
      <c r="P104" s="7">
        <f t="shared" si="5"/>
        <v>0</v>
      </c>
      <c r="Q104" s="7">
        <f t="shared" si="5"/>
        <v>0</v>
      </c>
      <c r="R104" s="7">
        <f t="shared" si="5"/>
        <v>0</v>
      </c>
      <c r="S104" s="7">
        <f t="shared" si="5"/>
        <v>0</v>
      </c>
      <c r="T104" s="7">
        <f t="shared" si="5"/>
        <v>0</v>
      </c>
      <c r="U104" s="7">
        <f t="shared" si="5"/>
        <v>6</v>
      </c>
      <c r="V104" s="7">
        <f t="shared" si="5"/>
        <v>0</v>
      </c>
      <c r="W104" s="7">
        <f t="shared" si="5"/>
        <v>0</v>
      </c>
      <c r="X104" s="7">
        <f t="shared" si="5"/>
        <v>0</v>
      </c>
      <c r="Y104" s="7">
        <f t="shared" si="5"/>
        <v>0</v>
      </c>
      <c r="Z104" s="7">
        <f t="shared" si="6"/>
        <v>39</v>
      </c>
    </row>
    <row r="105" spans="1:26" ht="14.25" customHeight="1" x14ac:dyDescent="0.25">
      <c r="A105" s="7" t="s">
        <v>345</v>
      </c>
      <c r="B105" s="7">
        <f t="shared" si="4"/>
        <v>0</v>
      </c>
      <c r="C105" s="7">
        <f t="shared" si="4"/>
        <v>0</v>
      </c>
      <c r="D105" s="7">
        <f t="shared" si="4"/>
        <v>0</v>
      </c>
      <c r="E105" s="50">
        <f t="shared" si="4"/>
        <v>0</v>
      </c>
      <c r="F105" s="7">
        <f t="shared" si="4"/>
        <v>21</v>
      </c>
      <c r="G105" s="7">
        <f t="shared" si="4"/>
        <v>0</v>
      </c>
      <c r="H105" s="7">
        <f t="shared" si="4"/>
        <v>0</v>
      </c>
      <c r="I105" s="7">
        <f t="shared" si="4"/>
        <v>15</v>
      </c>
      <c r="J105" s="7">
        <f t="shared" si="4"/>
        <v>0</v>
      </c>
      <c r="K105" s="7">
        <f t="shared" si="4"/>
        <v>0</v>
      </c>
      <c r="L105" s="7">
        <f t="shared" si="5"/>
        <v>0</v>
      </c>
      <c r="M105" s="7">
        <f t="shared" si="5"/>
        <v>0</v>
      </c>
      <c r="N105" s="7">
        <f t="shared" si="5"/>
        <v>0</v>
      </c>
      <c r="O105" s="7">
        <f t="shared" si="5"/>
        <v>3</v>
      </c>
      <c r="P105" s="7">
        <f t="shared" si="5"/>
        <v>0</v>
      </c>
      <c r="Q105" s="7">
        <f t="shared" si="5"/>
        <v>0</v>
      </c>
      <c r="R105" s="7">
        <f t="shared" si="5"/>
        <v>0</v>
      </c>
      <c r="S105" s="7">
        <f t="shared" si="5"/>
        <v>0</v>
      </c>
      <c r="T105" s="7">
        <f t="shared" si="5"/>
        <v>0</v>
      </c>
      <c r="U105" s="7">
        <f t="shared" si="5"/>
        <v>0</v>
      </c>
      <c r="V105" s="7">
        <f t="shared" si="5"/>
        <v>0</v>
      </c>
      <c r="W105" s="7">
        <f t="shared" si="5"/>
        <v>0</v>
      </c>
      <c r="X105" s="7">
        <f t="shared" si="5"/>
        <v>0</v>
      </c>
      <c r="Y105" s="7">
        <f t="shared" si="5"/>
        <v>0</v>
      </c>
      <c r="Z105" s="7">
        <f t="shared" si="6"/>
        <v>39</v>
      </c>
    </row>
    <row r="106" spans="1:26" ht="14.25" customHeight="1" x14ac:dyDescent="0.25">
      <c r="A106" s="7" t="s">
        <v>497</v>
      </c>
      <c r="B106" s="7">
        <f t="shared" si="4"/>
        <v>0</v>
      </c>
      <c r="C106" s="7">
        <f t="shared" si="4"/>
        <v>12</v>
      </c>
      <c r="D106" s="7">
        <f t="shared" si="4"/>
        <v>6</v>
      </c>
      <c r="E106" s="50">
        <f t="shared" si="4"/>
        <v>0</v>
      </c>
      <c r="F106" s="7">
        <f t="shared" si="4"/>
        <v>10</v>
      </c>
      <c r="G106" s="7">
        <f t="shared" si="4"/>
        <v>0</v>
      </c>
      <c r="H106" s="7">
        <f t="shared" si="4"/>
        <v>0</v>
      </c>
      <c r="I106" s="7">
        <f t="shared" si="4"/>
        <v>0</v>
      </c>
      <c r="J106" s="7">
        <f t="shared" si="4"/>
        <v>0</v>
      </c>
      <c r="K106" s="7">
        <f t="shared" si="4"/>
        <v>0</v>
      </c>
      <c r="L106" s="7">
        <f t="shared" si="5"/>
        <v>0</v>
      </c>
      <c r="M106" s="7">
        <f t="shared" si="5"/>
        <v>6</v>
      </c>
      <c r="N106" s="7">
        <f t="shared" si="5"/>
        <v>0</v>
      </c>
      <c r="O106" s="7">
        <f t="shared" si="5"/>
        <v>5</v>
      </c>
      <c r="P106" s="7">
        <f t="shared" si="5"/>
        <v>0</v>
      </c>
      <c r="Q106" s="7">
        <f t="shared" si="5"/>
        <v>0</v>
      </c>
      <c r="R106" s="7">
        <f t="shared" si="5"/>
        <v>0</v>
      </c>
      <c r="S106" s="7">
        <f t="shared" si="5"/>
        <v>0</v>
      </c>
      <c r="T106" s="7">
        <f t="shared" si="5"/>
        <v>0</v>
      </c>
      <c r="U106" s="7">
        <f t="shared" si="5"/>
        <v>0</v>
      </c>
      <c r="V106" s="7">
        <f t="shared" si="5"/>
        <v>0</v>
      </c>
      <c r="W106" s="7">
        <f t="shared" si="5"/>
        <v>0</v>
      </c>
      <c r="X106" s="7">
        <f t="shared" si="5"/>
        <v>0</v>
      </c>
      <c r="Y106" s="7">
        <f t="shared" si="5"/>
        <v>0</v>
      </c>
      <c r="Z106" s="7">
        <f t="shared" si="6"/>
        <v>39</v>
      </c>
    </row>
    <row r="107" spans="1:26" ht="14.25" customHeight="1" x14ac:dyDescent="0.25">
      <c r="E107" s="50"/>
    </row>
    <row r="108" spans="1:26" ht="14.25" customHeight="1" x14ac:dyDescent="0.25">
      <c r="E108" s="50"/>
    </row>
    <row r="109" spans="1:26" ht="14.25" customHeight="1" x14ac:dyDescent="0.25">
      <c r="E109" s="50"/>
    </row>
    <row r="110" spans="1:26" ht="14.25" customHeight="1" x14ac:dyDescent="0.25">
      <c r="E110" s="50"/>
    </row>
    <row r="111" spans="1:26" ht="14.25" customHeight="1" x14ac:dyDescent="0.25">
      <c r="E111" s="50"/>
    </row>
    <row r="112" spans="1:26" ht="14.25" customHeight="1" x14ac:dyDescent="0.25">
      <c r="E112" s="50"/>
    </row>
    <row r="113" spans="5:5" ht="14.25" customHeight="1" x14ac:dyDescent="0.25">
      <c r="E113" s="50"/>
    </row>
    <row r="114" spans="5:5" ht="14.25" customHeight="1" x14ac:dyDescent="0.25">
      <c r="E114" s="50"/>
    </row>
    <row r="115" spans="5:5" ht="14.25" customHeight="1" x14ac:dyDescent="0.25">
      <c r="E115" s="50"/>
    </row>
    <row r="116" spans="5:5" ht="14.25" customHeight="1" x14ac:dyDescent="0.25">
      <c r="E116" s="50"/>
    </row>
    <row r="117" spans="5:5" ht="14.25" customHeight="1" x14ac:dyDescent="0.25">
      <c r="E117" s="50"/>
    </row>
    <row r="118" spans="5:5" ht="14.25" customHeight="1" x14ac:dyDescent="0.25">
      <c r="E118" s="50"/>
    </row>
    <row r="119" spans="5:5" ht="14.25" customHeight="1" x14ac:dyDescent="0.25">
      <c r="E119" s="50"/>
    </row>
    <row r="120" spans="5:5" ht="14.25" customHeight="1" x14ac:dyDescent="0.25">
      <c r="E120" s="50"/>
    </row>
    <row r="121" spans="5:5" ht="14.25" customHeight="1" x14ac:dyDescent="0.25">
      <c r="E121" s="50"/>
    </row>
    <row r="122" spans="5:5" ht="14.25" customHeight="1" x14ac:dyDescent="0.25">
      <c r="E122" s="50"/>
    </row>
    <row r="123" spans="5:5" ht="14.25" customHeight="1" x14ac:dyDescent="0.25">
      <c r="E123" s="50"/>
    </row>
    <row r="124" spans="5:5" ht="14.25" customHeight="1" x14ac:dyDescent="0.25">
      <c r="E124" s="50"/>
    </row>
    <row r="125" spans="5:5" ht="14.25" customHeight="1" x14ac:dyDescent="0.25">
      <c r="E125" s="50"/>
    </row>
    <row r="126" spans="5:5" ht="14.25" customHeight="1" x14ac:dyDescent="0.25">
      <c r="E126" s="50"/>
    </row>
    <row r="127" spans="5:5" ht="14.25" customHeight="1" x14ac:dyDescent="0.25">
      <c r="E127" s="50"/>
    </row>
    <row r="128" spans="5:5" ht="14.25" customHeight="1" x14ac:dyDescent="0.25">
      <c r="E128" s="50"/>
    </row>
    <row r="129" spans="5:5" ht="14.25" customHeight="1" x14ac:dyDescent="0.25">
      <c r="E129" s="50"/>
    </row>
    <row r="130" spans="5:5" ht="14.25" customHeight="1" x14ac:dyDescent="0.25">
      <c r="E130" s="50"/>
    </row>
    <row r="131" spans="5:5" ht="14.25" customHeight="1" x14ac:dyDescent="0.25">
      <c r="E131" s="50"/>
    </row>
    <row r="132" spans="5:5" ht="14.25" customHeight="1" x14ac:dyDescent="0.25">
      <c r="E132" s="50"/>
    </row>
    <row r="133" spans="5:5" ht="14.25" customHeight="1" x14ac:dyDescent="0.25">
      <c r="E133" s="50"/>
    </row>
    <row r="134" spans="5:5" ht="14.25" customHeight="1" x14ac:dyDescent="0.25">
      <c r="E134" s="50"/>
    </row>
    <row r="135" spans="5:5" ht="14.25" customHeight="1" x14ac:dyDescent="0.25">
      <c r="E135" s="50"/>
    </row>
    <row r="136" spans="5:5" ht="14.25" customHeight="1" x14ac:dyDescent="0.25">
      <c r="E136" s="50"/>
    </row>
    <row r="137" spans="5:5" ht="14.25" customHeight="1" x14ac:dyDescent="0.25">
      <c r="E137" s="50"/>
    </row>
    <row r="138" spans="5:5" ht="14.25" customHeight="1" x14ac:dyDescent="0.25">
      <c r="E138" s="50"/>
    </row>
    <row r="139" spans="5:5" ht="14.25" customHeight="1" x14ac:dyDescent="0.25">
      <c r="E139" s="50"/>
    </row>
    <row r="140" spans="5:5" ht="14.25" customHeight="1" x14ac:dyDescent="0.25">
      <c r="E140" s="50"/>
    </row>
    <row r="141" spans="5:5" ht="14.25" customHeight="1" x14ac:dyDescent="0.25">
      <c r="E141" s="50"/>
    </row>
    <row r="142" spans="5:5" ht="14.25" customHeight="1" x14ac:dyDescent="0.25">
      <c r="E142" s="50"/>
    </row>
    <row r="143" spans="5:5" ht="14.25" customHeight="1" x14ac:dyDescent="0.25">
      <c r="E143" s="50"/>
    </row>
    <row r="144" spans="5:5" ht="14.25" customHeight="1" x14ac:dyDescent="0.25">
      <c r="E144" s="50"/>
    </row>
    <row r="145" spans="5:5" ht="14.25" customHeight="1" x14ac:dyDescent="0.25">
      <c r="E145" s="50"/>
    </row>
    <row r="146" spans="5:5" ht="14.25" customHeight="1" x14ac:dyDescent="0.25">
      <c r="E146" s="50"/>
    </row>
    <row r="147" spans="5:5" ht="14.25" customHeight="1" x14ac:dyDescent="0.25">
      <c r="E147" s="50"/>
    </row>
    <row r="148" spans="5:5" ht="14.25" customHeight="1" x14ac:dyDescent="0.25">
      <c r="E148" s="50"/>
    </row>
    <row r="149" spans="5:5" ht="14.25" customHeight="1" x14ac:dyDescent="0.25">
      <c r="E149" s="50"/>
    </row>
    <row r="150" spans="5:5" ht="14.25" customHeight="1" x14ac:dyDescent="0.25">
      <c r="E150" s="50"/>
    </row>
    <row r="151" spans="5:5" ht="14.25" customHeight="1" x14ac:dyDescent="0.25">
      <c r="E151" s="50"/>
    </row>
    <row r="152" spans="5:5" ht="14.25" customHeight="1" x14ac:dyDescent="0.25">
      <c r="E152" s="50"/>
    </row>
    <row r="153" spans="5:5" ht="14.25" customHeight="1" x14ac:dyDescent="0.25">
      <c r="E153" s="50"/>
    </row>
    <row r="154" spans="5:5" ht="14.25" customHeight="1" x14ac:dyDescent="0.25">
      <c r="E154" s="50"/>
    </row>
    <row r="155" spans="5:5" ht="14.25" customHeight="1" x14ac:dyDescent="0.25">
      <c r="E155" s="50"/>
    </row>
    <row r="156" spans="5:5" ht="14.25" customHeight="1" x14ac:dyDescent="0.25">
      <c r="E156" s="50"/>
    </row>
    <row r="157" spans="5:5" ht="14.25" customHeight="1" x14ac:dyDescent="0.25">
      <c r="E157" s="50"/>
    </row>
    <row r="158" spans="5:5" ht="14.25" customHeight="1" x14ac:dyDescent="0.25">
      <c r="E158" s="50"/>
    </row>
    <row r="159" spans="5:5" ht="14.25" customHeight="1" x14ac:dyDescent="0.25">
      <c r="E159" s="50"/>
    </row>
    <row r="160" spans="5:5" ht="14.25" customHeight="1" x14ac:dyDescent="0.25">
      <c r="E160" s="50"/>
    </row>
    <row r="161" spans="5:5" ht="14.25" customHeight="1" x14ac:dyDescent="0.25">
      <c r="E161" s="50"/>
    </row>
    <row r="162" spans="5:5" ht="14.25" customHeight="1" x14ac:dyDescent="0.25">
      <c r="E162" s="50"/>
    </row>
    <row r="163" spans="5:5" ht="14.25" customHeight="1" x14ac:dyDescent="0.25">
      <c r="E163" s="50"/>
    </row>
    <row r="164" spans="5:5" ht="14.25" customHeight="1" x14ac:dyDescent="0.25">
      <c r="E164" s="50"/>
    </row>
    <row r="165" spans="5:5" ht="14.25" customHeight="1" x14ac:dyDescent="0.25">
      <c r="E165" s="50"/>
    </row>
    <row r="166" spans="5:5" ht="14.25" customHeight="1" x14ac:dyDescent="0.25">
      <c r="E166" s="50"/>
    </row>
    <row r="167" spans="5:5" ht="14.25" customHeight="1" x14ac:dyDescent="0.25">
      <c r="E167" s="50"/>
    </row>
    <row r="168" spans="5:5" ht="14.25" customHeight="1" x14ac:dyDescent="0.25">
      <c r="E168" s="50"/>
    </row>
    <row r="169" spans="5:5" ht="14.25" customHeight="1" x14ac:dyDescent="0.25">
      <c r="E169" s="50"/>
    </row>
    <row r="170" spans="5:5" ht="14.25" customHeight="1" x14ac:dyDescent="0.25">
      <c r="E170" s="50"/>
    </row>
    <row r="171" spans="5:5" ht="14.25" customHeight="1" x14ac:dyDescent="0.25">
      <c r="E171" s="50"/>
    </row>
    <row r="172" spans="5:5" ht="14.25" customHeight="1" x14ac:dyDescent="0.25">
      <c r="E172" s="50"/>
    </row>
    <row r="173" spans="5:5" ht="14.25" customHeight="1" x14ac:dyDescent="0.25">
      <c r="E173" s="50"/>
    </row>
    <row r="174" spans="5:5" ht="14.25" customHeight="1" x14ac:dyDescent="0.25">
      <c r="E174" s="50"/>
    </row>
    <row r="175" spans="5:5" ht="14.25" customHeight="1" x14ac:dyDescent="0.25">
      <c r="E175" s="50"/>
    </row>
    <row r="176" spans="5:5" ht="14.25" customHeight="1" x14ac:dyDescent="0.25">
      <c r="E176" s="50"/>
    </row>
    <row r="177" spans="5:5" ht="14.25" customHeight="1" x14ac:dyDescent="0.25">
      <c r="E177" s="50"/>
    </row>
    <row r="178" spans="5:5" ht="14.25" customHeight="1" x14ac:dyDescent="0.25">
      <c r="E178" s="50"/>
    </row>
    <row r="179" spans="5:5" ht="14.25" customHeight="1" x14ac:dyDescent="0.25">
      <c r="E179" s="50"/>
    </row>
    <row r="180" spans="5:5" ht="14.25" customHeight="1" x14ac:dyDescent="0.25">
      <c r="E180" s="50"/>
    </row>
    <row r="181" spans="5:5" ht="14.25" customHeight="1" x14ac:dyDescent="0.25">
      <c r="E181" s="50"/>
    </row>
    <row r="182" spans="5:5" ht="14.25" customHeight="1" x14ac:dyDescent="0.25">
      <c r="E182" s="50"/>
    </row>
    <row r="183" spans="5:5" ht="14.25" customHeight="1" x14ac:dyDescent="0.25">
      <c r="E183" s="50"/>
    </row>
    <row r="184" spans="5:5" ht="14.25" customHeight="1" x14ac:dyDescent="0.25">
      <c r="E184" s="50"/>
    </row>
    <row r="185" spans="5:5" ht="14.25" customHeight="1" x14ac:dyDescent="0.25">
      <c r="E185" s="50"/>
    </row>
    <row r="186" spans="5:5" ht="14.25" customHeight="1" x14ac:dyDescent="0.25">
      <c r="E186" s="50"/>
    </row>
    <row r="187" spans="5:5" ht="14.25" customHeight="1" x14ac:dyDescent="0.25">
      <c r="E187" s="50"/>
    </row>
    <row r="188" spans="5:5" ht="14.25" customHeight="1" x14ac:dyDescent="0.25">
      <c r="E188" s="50"/>
    </row>
    <row r="189" spans="5:5" ht="14.25" customHeight="1" x14ac:dyDescent="0.25">
      <c r="E189" s="50"/>
    </row>
    <row r="190" spans="5:5" ht="14.25" customHeight="1" x14ac:dyDescent="0.25">
      <c r="E190" s="50"/>
    </row>
    <row r="191" spans="5:5" ht="14.25" customHeight="1" x14ac:dyDescent="0.25">
      <c r="E191" s="50"/>
    </row>
    <row r="192" spans="5:5" ht="14.25" customHeight="1" x14ac:dyDescent="0.25">
      <c r="E192" s="50"/>
    </row>
    <row r="193" spans="5:5" ht="14.25" customHeight="1" x14ac:dyDescent="0.25">
      <c r="E193" s="50"/>
    </row>
    <row r="194" spans="5:5" ht="14.25" customHeight="1" x14ac:dyDescent="0.25">
      <c r="E194" s="50"/>
    </row>
    <row r="195" spans="5:5" ht="14.25" customHeight="1" x14ac:dyDescent="0.25">
      <c r="E195" s="50"/>
    </row>
    <row r="196" spans="5:5" ht="14.25" customHeight="1" x14ac:dyDescent="0.25">
      <c r="E196" s="50"/>
    </row>
    <row r="197" spans="5:5" ht="14.25" customHeight="1" x14ac:dyDescent="0.25">
      <c r="E197" s="50"/>
    </row>
    <row r="198" spans="5:5" ht="14.25" customHeight="1" x14ac:dyDescent="0.25">
      <c r="E198" s="50"/>
    </row>
    <row r="199" spans="5:5" ht="14.25" customHeight="1" x14ac:dyDescent="0.25">
      <c r="E199" s="50"/>
    </row>
    <row r="200" spans="5:5" ht="14.25" customHeight="1" x14ac:dyDescent="0.25">
      <c r="E200" s="50"/>
    </row>
    <row r="201" spans="5:5" ht="14.25" customHeight="1" x14ac:dyDescent="0.25">
      <c r="E201" s="50"/>
    </row>
    <row r="202" spans="5:5" ht="14.25" customHeight="1" x14ac:dyDescent="0.25">
      <c r="E202" s="50"/>
    </row>
    <row r="203" spans="5:5" ht="14.25" customHeight="1" x14ac:dyDescent="0.25">
      <c r="E203" s="50"/>
    </row>
    <row r="204" spans="5:5" ht="14.25" customHeight="1" x14ac:dyDescent="0.25">
      <c r="E204" s="50"/>
    </row>
    <row r="205" spans="5:5" ht="14.25" customHeight="1" x14ac:dyDescent="0.25">
      <c r="E205" s="50"/>
    </row>
    <row r="206" spans="5:5" ht="14.25" customHeight="1" x14ac:dyDescent="0.25">
      <c r="E206" s="50"/>
    </row>
    <row r="207" spans="5:5" ht="14.25" customHeight="1" x14ac:dyDescent="0.25">
      <c r="E207" s="50"/>
    </row>
    <row r="208" spans="5:5" ht="14.25" customHeight="1" x14ac:dyDescent="0.25">
      <c r="E208" s="50"/>
    </row>
    <row r="209" spans="5:5" ht="14.25" customHeight="1" x14ac:dyDescent="0.25">
      <c r="E209" s="50"/>
    </row>
    <row r="210" spans="5:5" ht="14.25" customHeight="1" x14ac:dyDescent="0.25">
      <c r="E210" s="50"/>
    </row>
    <row r="211" spans="5:5" ht="14.25" customHeight="1" x14ac:dyDescent="0.25">
      <c r="E211" s="50"/>
    </row>
    <row r="212" spans="5:5" ht="14.25" customHeight="1" x14ac:dyDescent="0.25">
      <c r="E212" s="50"/>
    </row>
    <row r="213" spans="5:5" ht="14.25" customHeight="1" x14ac:dyDescent="0.25">
      <c r="E213" s="50"/>
    </row>
    <row r="214" spans="5:5" ht="14.25" customHeight="1" x14ac:dyDescent="0.25">
      <c r="E214" s="50"/>
    </row>
    <row r="215" spans="5:5" ht="14.25" customHeight="1" x14ac:dyDescent="0.25">
      <c r="E215" s="50"/>
    </row>
    <row r="216" spans="5:5" ht="14.25" customHeight="1" x14ac:dyDescent="0.25">
      <c r="E216" s="50"/>
    </row>
    <row r="217" spans="5:5" ht="14.25" customHeight="1" x14ac:dyDescent="0.25">
      <c r="E217" s="50"/>
    </row>
    <row r="218" spans="5:5" ht="14.25" customHeight="1" x14ac:dyDescent="0.25">
      <c r="E218" s="50"/>
    </row>
    <row r="219" spans="5:5" ht="14.25" customHeight="1" x14ac:dyDescent="0.25">
      <c r="E219" s="50"/>
    </row>
    <row r="220" spans="5:5" ht="14.25" customHeight="1" x14ac:dyDescent="0.25">
      <c r="E220" s="50"/>
    </row>
    <row r="221" spans="5:5" ht="14.25" customHeight="1" x14ac:dyDescent="0.25">
      <c r="E221" s="50"/>
    </row>
    <row r="222" spans="5:5" ht="14.25" customHeight="1" x14ac:dyDescent="0.25">
      <c r="E222" s="50"/>
    </row>
    <row r="223" spans="5:5" ht="14.25" customHeight="1" x14ac:dyDescent="0.25">
      <c r="E223" s="50"/>
    </row>
    <row r="224" spans="5:5" ht="14.25" customHeight="1" x14ac:dyDescent="0.25">
      <c r="E224" s="50"/>
    </row>
    <row r="225" spans="5:5" ht="14.25" customHeight="1" x14ac:dyDescent="0.25">
      <c r="E225" s="50"/>
    </row>
    <row r="226" spans="5:5" ht="14.25" customHeight="1" x14ac:dyDescent="0.25">
      <c r="E226" s="50"/>
    </row>
    <row r="227" spans="5:5" ht="14.25" customHeight="1" x14ac:dyDescent="0.25">
      <c r="E227" s="50"/>
    </row>
    <row r="228" spans="5:5" ht="14.25" customHeight="1" x14ac:dyDescent="0.25">
      <c r="E228" s="50"/>
    </row>
    <row r="229" spans="5:5" ht="14.25" customHeight="1" x14ac:dyDescent="0.25">
      <c r="E229" s="50"/>
    </row>
    <row r="230" spans="5:5" ht="14.25" customHeight="1" x14ac:dyDescent="0.25">
      <c r="E230" s="50"/>
    </row>
    <row r="231" spans="5:5" ht="14.25" customHeight="1" x14ac:dyDescent="0.25">
      <c r="E231" s="50"/>
    </row>
    <row r="232" spans="5:5" ht="14.25" customHeight="1" x14ac:dyDescent="0.25">
      <c r="E232" s="50"/>
    </row>
    <row r="233" spans="5:5" ht="14.25" customHeight="1" x14ac:dyDescent="0.25">
      <c r="E233" s="50"/>
    </row>
    <row r="234" spans="5:5" ht="14.25" customHeight="1" x14ac:dyDescent="0.25">
      <c r="E234" s="50"/>
    </row>
    <row r="235" spans="5:5" ht="14.25" customHeight="1" x14ac:dyDescent="0.25">
      <c r="E235" s="50"/>
    </row>
    <row r="236" spans="5:5" ht="14.25" customHeight="1" x14ac:dyDescent="0.25">
      <c r="E236" s="50"/>
    </row>
    <row r="237" spans="5:5" ht="14.25" customHeight="1" x14ac:dyDescent="0.25">
      <c r="E237" s="50"/>
    </row>
    <row r="238" spans="5:5" ht="14.25" customHeight="1" x14ac:dyDescent="0.25">
      <c r="E238" s="50"/>
    </row>
    <row r="239" spans="5:5" ht="14.25" customHeight="1" x14ac:dyDescent="0.25">
      <c r="E239" s="50"/>
    </row>
    <row r="240" spans="5:5" ht="14.25" customHeight="1" x14ac:dyDescent="0.25">
      <c r="E240" s="50"/>
    </row>
    <row r="241" spans="5:5" ht="14.25" customHeight="1" x14ac:dyDescent="0.25">
      <c r="E241" s="50"/>
    </row>
    <row r="242" spans="5:5" ht="14.25" customHeight="1" x14ac:dyDescent="0.25">
      <c r="E242" s="50"/>
    </row>
    <row r="243" spans="5:5" ht="14.25" customHeight="1" x14ac:dyDescent="0.25">
      <c r="E243" s="50"/>
    </row>
    <row r="244" spans="5:5" ht="14.25" customHeight="1" x14ac:dyDescent="0.25">
      <c r="E244" s="50"/>
    </row>
    <row r="245" spans="5:5" ht="14.25" customHeight="1" x14ac:dyDescent="0.25">
      <c r="E245" s="50"/>
    </row>
    <row r="246" spans="5:5" ht="14.25" customHeight="1" x14ac:dyDescent="0.25">
      <c r="E246" s="50"/>
    </row>
    <row r="247" spans="5:5" ht="14.25" customHeight="1" x14ac:dyDescent="0.25">
      <c r="E247" s="50"/>
    </row>
    <row r="248" spans="5:5" ht="14.25" customHeight="1" x14ac:dyDescent="0.25">
      <c r="E248" s="50"/>
    </row>
    <row r="249" spans="5:5" ht="14.25" customHeight="1" x14ac:dyDescent="0.25">
      <c r="E249" s="50"/>
    </row>
    <row r="250" spans="5:5" ht="14.25" customHeight="1" x14ac:dyDescent="0.25">
      <c r="E250" s="50"/>
    </row>
    <row r="251" spans="5:5" ht="14.25" customHeight="1" x14ac:dyDescent="0.25">
      <c r="E251" s="50"/>
    </row>
    <row r="252" spans="5:5" ht="14.25" customHeight="1" x14ac:dyDescent="0.25">
      <c r="E252" s="50"/>
    </row>
    <row r="253" spans="5:5" ht="14.25" customHeight="1" x14ac:dyDescent="0.25">
      <c r="E253" s="50"/>
    </row>
    <row r="254" spans="5:5" ht="14.25" customHeight="1" x14ac:dyDescent="0.25">
      <c r="E254" s="50"/>
    </row>
    <row r="255" spans="5:5" ht="14.25" customHeight="1" x14ac:dyDescent="0.25">
      <c r="E255" s="50"/>
    </row>
    <row r="256" spans="5:5" ht="14.25" customHeight="1" x14ac:dyDescent="0.25">
      <c r="E256" s="50"/>
    </row>
    <row r="257" spans="5:5" ht="14.25" customHeight="1" x14ac:dyDescent="0.25">
      <c r="E257" s="50"/>
    </row>
    <row r="258" spans="5:5" ht="14.25" customHeight="1" x14ac:dyDescent="0.25">
      <c r="E258" s="50"/>
    </row>
    <row r="259" spans="5:5" ht="14.25" customHeight="1" x14ac:dyDescent="0.25">
      <c r="E259" s="50"/>
    </row>
    <row r="260" spans="5:5" ht="14.25" customHeight="1" x14ac:dyDescent="0.25">
      <c r="E260" s="50"/>
    </row>
    <row r="261" spans="5:5" ht="14.25" customHeight="1" x14ac:dyDescent="0.25">
      <c r="E261" s="50"/>
    </row>
    <row r="262" spans="5:5" ht="14.25" customHeight="1" x14ac:dyDescent="0.25">
      <c r="E262" s="50"/>
    </row>
    <row r="263" spans="5:5" ht="14.25" customHeight="1" x14ac:dyDescent="0.25">
      <c r="E263" s="50"/>
    </row>
    <row r="264" spans="5:5" ht="14.25" customHeight="1" x14ac:dyDescent="0.25">
      <c r="E264" s="50"/>
    </row>
    <row r="265" spans="5:5" ht="14.25" customHeight="1" x14ac:dyDescent="0.25">
      <c r="E265" s="50"/>
    </row>
    <row r="266" spans="5:5" ht="14.25" customHeight="1" x14ac:dyDescent="0.25">
      <c r="E266" s="50"/>
    </row>
    <row r="267" spans="5:5" ht="14.25" customHeight="1" x14ac:dyDescent="0.25">
      <c r="E267" s="50"/>
    </row>
    <row r="268" spans="5:5" ht="14.25" customHeight="1" x14ac:dyDescent="0.25">
      <c r="E268" s="50"/>
    </row>
    <row r="269" spans="5:5" ht="14.25" customHeight="1" x14ac:dyDescent="0.25">
      <c r="E269" s="50"/>
    </row>
    <row r="270" spans="5:5" ht="14.25" customHeight="1" x14ac:dyDescent="0.25">
      <c r="E270" s="50"/>
    </row>
    <row r="271" spans="5:5" ht="14.25" customHeight="1" x14ac:dyDescent="0.25">
      <c r="E271" s="50"/>
    </row>
    <row r="272" spans="5:5" ht="14.25" customHeight="1" x14ac:dyDescent="0.25">
      <c r="E272" s="50"/>
    </row>
    <row r="273" spans="5:5" ht="14.25" customHeight="1" x14ac:dyDescent="0.25">
      <c r="E273" s="50"/>
    </row>
    <row r="274" spans="5:5" ht="14.25" customHeight="1" x14ac:dyDescent="0.25">
      <c r="E274" s="50"/>
    </row>
    <row r="275" spans="5:5" ht="14.25" customHeight="1" x14ac:dyDescent="0.25">
      <c r="E275" s="50"/>
    </row>
    <row r="276" spans="5:5" ht="14.25" customHeight="1" x14ac:dyDescent="0.25">
      <c r="E276" s="50"/>
    </row>
    <row r="277" spans="5:5" ht="14.25" customHeight="1" x14ac:dyDescent="0.25">
      <c r="E277" s="50"/>
    </row>
    <row r="278" spans="5:5" ht="14.25" customHeight="1" x14ac:dyDescent="0.25">
      <c r="E278" s="50"/>
    </row>
    <row r="279" spans="5:5" ht="14.25" customHeight="1" x14ac:dyDescent="0.25">
      <c r="E279" s="50"/>
    </row>
    <row r="280" spans="5:5" ht="14.25" customHeight="1" x14ac:dyDescent="0.25">
      <c r="E280" s="50"/>
    </row>
    <row r="281" spans="5:5" ht="14.25" customHeight="1" x14ac:dyDescent="0.25">
      <c r="E281" s="50"/>
    </row>
    <row r="282" spans="5:5" ht="14.25" customHeight="1" x14ac:dyDescent="0.25">
      <c r="E282" s="50"/>
    </row>
    <row r="283" spans="5:5" ht="14.25" customHeight="1" x14ac:dyDescent="0.25">
      <c r="E283" s="50"/>
    </row>
    <row r="284" spans="5:5" ht="14.25" customHeight="1" x14ac:dyDescent="0.25">
      <c r="E284" s="50"/>
    </row>
    <row r="285" spans="5:5" ht="14.25" customHeight="1" x14ac:dyDescent="0.25">
      <c r="E285" s="50"/>
    </row>
    <row r="286" spans="5:5" ht="14.25" customHeight="1" x14ac:dyDescent="0.25">
      <c r="E286" s="50"/>
    </row>
    <row r="287" spans="5:5" ht="14.25" customHeight="1" x14ac:dyDescent="0.25">
      <c r="E287" s="50"/>
    </row>
    <row r="288" spans="5:5" ht="14.25" customHeight="1" x14ac:dyDescent="0.25">
      <c r="E288" s="50"/>
    </row>
    <row r="289" spans="5:5" ht="14.25" customHeight="1" x14ac:dyDescent="0.25">
      <c r="E289" s="50"/>
    </row>
    <row r="290" spans="5:5" ht="14.25" customHeight="1" x14ac:dyDescent="0.25">
      <c r="E290" s="50"/>
    </row>
    <row r="291" spans="5:5" ht="14.25" customHeight="1" x14ac:dyDescent="0.25">
      <c r="E291" s="50"/>
    </row>
    <row r="292" spans="5:5" ht="14.25" customHeight="1" x14ac:dyDescent="0.25">
      <c r="E292" s="50"/>
    </row>
    <row r="293" spans="5:5" ht="14.25" customHeight="1" x14ac:dyDescent="0.25">
      <c r="E293" s="50"/>
    </row>
    <row r="294" spans="5:5" ht="14.25" customHeight="1" x14ac:dyDescent="0.25">
      <c r="E294" s="50"/>
    </row>
    <row r="295" spans="5:5" ht="14.25" customHeight="1" x14ac:dyDescent="0.25">
      <c r="E295" s="50"/>
    </row>
    <row r="296" spans="5:5" ht="14.25" customHeight="1" x14ac:dyDescent="0.25">
      <c r="E296" s="50"/>
    </row>
    <row r="297" spans="5:5" ht="14.25" customHeight="1" x14ac:dyDescent="0.25">
      <c r="E297" s="50"/>
    </row>
    <row r="298" spans="5:5" ht="14.25" customHeight="1" x14ac:dyDescent="0.25">
      <c r="E298" s="50"/>
    </row>
    <row r="299" spans="5:5" ht="14.25" customHeight="1" x14ac:dyDescent="0.25">
      <c r="E299" s="50"/>
    </row>
    <row r="300" spans="5:5" ht="14.25" customHeight="1" x14ac:dyDescent="0.25">
      <c r="E300" s="50"/>
    </row>
    <row r="301" spans="5:5" ht="14.25" customHeight="1" x14ac:dyDescent="0.25">
      <c r="E301" s="50"/>
    </row>
    <row r="302" spans="5:5" ht="14.25" customHeight="1" x14ac:dyDescent="0.25">
      <c r="E302" s="50"/>
    </row>
    <row r="303" spans="5:5" ht="14.25" customHeight="1" x14ac:dyDescent="0.25">
      <c r="E303" s="50"/>
    </row>
    <row r="304" spans="5:5" ht="14.25" customHeight="1" x14ac:dyDescent="0.25">
      <c r="E304" s="50"/>
    </row>
    <row r="305" spans="5:5" ht="14.25" customHeight="1" x14ac:dyDescent="0.25">
      <c r="E305" s="50"/>
    </row>
    <row r="306" spans="5:5" ht="14.25" customHeight="1" x14ac:dyDescent="0.25">
      <c r="E306" s="50"/>
    </row>
    <row r="307" spans="5:5" ht="15.75" customHeight="1" x14ac:dyDescent="0.25"/>
    <row r="308" spans="5:5" ht="15.75" customHeight="1" x14ac:dyDescent="0.25"/>
    <row r="309" spans="5:5" ht="15.75" customHeight="1" x14ac:dyDescent="0.25"/>
    <row r="310" spans="5:5" ht="15.75" customHeight="1" x14ac:dyDescent="0.25"/>
    <row r="311" spans="5:5" ht="15.75" customHeight="1" x14ac:dyDescent="0.25"/>
    <row r="312" spans="5:5" ht="15.75" customHeight="1" x14ac:dyDescent="0.25"/>
    <row r="313" spans="5:5" ht="15.75" customHeight="1" x14ac:dyDescent="0.25"/>
    <row r="314" spans="5:5" ht="15.75" customHeight="1" x14ac:dyDescent="0.25"/>
    <row r="315" spans="5:5" ht="15.75" customHeight="1" x14ac:dyDescent="0.25"/>
    <row r="316" spans="5:5" ht="15.75" customHeight="1" x14ac:dyDescent="0.25"/>
    <row r="317" spans="5:5" ht="15.75" customHeight="1" x14ac:dyDescent="0.25"/>
    <row r="318" spans="5:5" ht="15.75" customHeight="1" x14ac:dyDescent="0.25"/>
    <row r="319" spans="5:5" ht="15.75" customHeight="1" x14ac:dyDescent="0.25"/>
    <row r="320" spans="5:5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</sheetData>
  <sortState xmlns:xlrd2="http://schemas.microsoft.com/office/spreadsheetml/2017/richdata2" ref="B81:M94">
    <sortCondition ref="C81:C94"/>
  </sortState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772"/>
  <sheetViews>
    <sheetView workbookViewId="0">
      <pane ySplit="1" topLeftCell="A2" activePane="bottomLeft" state="frozen"/>
      <selection pane="bottomLeft" activeCell="A2" sqref="A2:L45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 x14ac:dyDescent="0.35">
      <c r="A1" s="97" t="s">
        <v>528</v>
      </c>
      <c r="B1" s="97" t="s">
        <v>489</v>
      </c>
      <c r="C1" s="97" t="s">
        <v>490</v>
      </c>
      <c r="D1" s="97" t="s">
        <v>491</v>
      </c>
      <c r="E1" s="97" t="s">
        <v>492</v>
      </c>
      <c r="F1" s="97" t="s">
        <v>1</v>
      </c>
      <c r="G1" s="97" t="s">
        <v>3</v>
      </c>
      <c r="H1" s="97" t="s">
        <v>493</v>
      </c>
      <c r="I1" s="97" t="s">
        <v>2</v>
      </c>
      <c r="J1" s="97" t="s">
        <v>5</v>
      </c>
      <c r="K1" s="97" t="s">
        <v>494</v>
      </c>
      <c r="L1" s="97" t="s">
        <v>495</v>
      </c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27" ht="14.25" customHeight="1" x14ac:dyDescent="0.35">
      <c r="A2" s="158" t="s">
        <v>528</v>
      </c>
      <c r="B2" s="58">
        <v>6</v>
      </c>
      <c r="C2" s="58">
        <v>35.93</v>
      </c>
      <c r="D2" s="58">
        <v>2</v>
      </c>
      <c r="E2" s="58">
        <v>259</v>
      </c>
      <c r="F2" s="12" t="str">
        <f>+VLOOKUP(E2,Participants!$A$1:$F$678,2,FALSE)</f>
        <v>Nicholas Rohrdanz</v>
      </c>
      <c r="G2" s="12" t="str">
        <f>+VLOOKUP(E2,Participants!$A$1:$F$678,4,FALSE)</f>
        <v>AGS</v>
      </c>
      <c r="H2" s="12" t="str">
        <f>+VLOOKUP(E2,Participants!$A$1:$F$678,5,FALSE)</f>
        <v>Male</v>
      </c>
      <c r="I2" s="12">
        <f>+VLOOKUP(E2,Participants!$A$1:$F$678,3,FALSE)</f>
        <v>6</v>
      </c>
      <c r="J2" s="12" t="str">
        <f>+VLOOKUP(E2,Participants!$A$1:$G$678,7,FALSE)</f>
        <v>JV Boys</v>
      </c>
      <c r="K2" s="12">
        <v>1</v>
      </c>
      <c r="L2" s="12">
        <v>10</v>
      </c>
    </row>
    <row r="3" spans="1:27" ht="14.25" customHeight="1" x14ac:dyDescent="0.35">
      <c r="A3" s="158" t="s">
        <v>528</v>
      </c>
      <c r="B3" s="58">
        <v>6</v>
      </c>
      <c r="C3" s="58">
        <v>37.200000000000003</v>
      </c>
      <c r="D3" s="58">
        <v>8</v>
      </c>
      <c r="E3" s="58">
        <v>1102</v>
      </c>
      <c r="F3" s="12" t="str">
        <f>+VLOOKUP(E3,Participants!$A$1:$F$678,2,FALSE)</f>
        <v>Robbie Singer</v>
      </c>
      <c r="G3" s="12" t="str">
        <f>+VLOOKUP(E3,Participants!$A$1:$F$678,4,FALSE)</f>
        <v>KIL</v>
      </c>
      <c r="H3" s="12" t="str">
        <f>+VLOOKUP(E3,Participants!$A$1:$F$678,5,FALSE)</f>
        <v>Male</v>
      </c>
      <c r="I3" s="12">
        <f>+VLOOKUP(E3,Participants!$A$1:$F$678,3,FALSE)</f>
        <v>5</v>
      </c>
      <c r="J3" s="12" t="str">
        <f>+VLOOKUP(E3,Participants!$A$1:$G$678,7,FALSE)</f>
        <v>JV Boys</v>
      </c>
      <c r="K3" s="12">
        <f>K2+1</f>
        <v>2</v>
      </c>
      <c r="L3" s="12">
        <v>8</v>
      </c>
    </row>
    <row r="4" spans="1:27" ht="14.25" customHeight="1" x14ac:dyDescent="0.35">
      <c r="A4" s="158" t="s">
        <v>528</v>
      </c>
      <c r="B4" s="58">
        <v>5</v>
      </c>
      <c r="C4" s="58">
        <v>37.46</v>
      </c>
      <c r="D4" s="58">
        <v>2</v>
      </c>
      <c r="E4" s="58">
        <v>256</v>
      </c>
      <c r="F4" s="12" t="str">
        <f>+VLOOKUP(E4,Participants!$A$1:$F$678,2,FALSE)</f>
        <v>CJ Kacsur</v>
      </c>
      <c r="G4" s="12" t="str">
        <f>+VLOOKUP(E4,Participants!$A$1:$F$678,4,FALSE)</f>
        <v>AGS</v>
      </c>
      <c r="H4" s="12" t="str">
        <f>+VLOOKUP(E4,Participants!$A$1:$F$678,5,FALSE)</f>
        <v>Male</v>
      </c>
      <c r="I4" s="12">
        <f>+VLOOKUP(E4,Participants!$A$1:$F$678,3,FALSE)</f>
        <v>6</v>
      </c>
      <c r="J4" s="12" t="str">
        <f>+VLOOKUP(E4,Participants!$A$1:$G$678,7,FALSE)</f>
        <v>JV Boys</v>
      </c>
      <c r="K4" s="12">
        <f t="shared" ref="K4:K11" si="0">K3+1</f>
        <v>3</v>
      </c>
      <c r="L4" s="12">
        <v>6</v>
      </c>
    </row>
    <row r="5" spans="1:27" ht="14.25" customHeight="1" x14ac:dyDescent="0.35">
      <c r="A5" s="158" t="s">
        <v>528</v>
      </c>
      <c r="B5" s="58">
        <v>6</v>
      </c>
      <c r="C5" s="58">
        <v>38.74</v>
      </c>
      <c r="D5" s="58">
        <v>6</v>
      </c>
      <c r="E5" s="58">
        <v>257</v>
      </c>
      <c r="F5" s="12" t="str">
        <f>+VLOOKUP(E5,Participants!$A$1:$F$678,2,FALSE)</f>
        <v>Liam Blatt</v>
      </c>
      <c r="G5" s="12" t="str">
        <f>+VLOOKUP(E5,Participants!$A$1:$F$678,4,FALSE)</f>
        <v>AGS</v>
      </c>
      <c r="H5" s="12" t="str">
        <f>+VLOOKUP(E5,Participants!$A$1:$F$678,5,FALSE)</f>
        <v>Male</v>
      </c>
      <c r="I5" s="12">
        <f>+VLOOKUP(E5,Participants!$A$1:$F$678,3,FALSE)</f>
        <v>6</v>
      </c>
      <c r="J5" s="12" t="str">
        <f>+VLOOKUP(E5,Participants!$A$1:$G$678,7,FALSE)</f>
        <v>JV Boys</v>
      </c>
      <c r="K5" s="12">
        <f t="shared" si="0"/>
        <v>4</v>
      </c>
      <c r="L5" s="12">
        <v>5</v>
      </c>
    </row>
    <row r="6" spans="1:27" ht="14.25" customHeight="1" x14ac:dyDescent="0.35">
      <c r="A6" s="158" t="s">
        <v>528</v>
      </c>
      <c r="B6" s="58">
        <v>5</v>
      </c>
      <c r="C6" s="58">
        <v>38.799999999999997</v>
      </c>
      <c r="D6" s="58">
        <v>8</v>
      </c>
      <c r="E6" s="58">
        <v>922</v>
      </c>
      <c r="F6" s="12" t="str">
        <f>+VLOOKUP(E6,Participants!$A$1:$F$678,2,FALSE)</f>
        <v>Aidan Trettel</v>
      </c>
      <c r="G6" s="12" t="str">
        <f>+VLOOKUP(E6,Participants!$A$1:$F$678,4,FALSE)</f>
        <v>HFS</v>
      </c>
      <c r="H6" s="12" t="str">
        <f>+VLOOKUP(E6,Participants!$A$1:$F$678,5,FALSE)</f>
        <v>Male</v>
      </c>
      <c r="I6" s="12">
        <f>+VLOOKUP(E6,Participants!$A$1:$F$678,3,FALSE)</f>
        <v>6</v>
      </c>
      <c r="J6" s="12" t="str">
        <f>+VLOOKUP(E6,Participants!$A$1:$G$678,7,FALSE)</f>
        <v>JV Boys</v>
      </c>
      <c r="K6" s="12">
        <f t="shared" si="0"/>
        <v>5</v>
      </c>
      <c r="L6" s="12">
        <v>4</v>
      </c>
    </row>
    <row r="7" spans="1:27" ht="14.25" customHeight="1" x14ac:dyDescent="0.35">
      <c r="A7" s="158" t="s">
        <v>528</v>
      </c>
      <c r="B7" s="58">
        <v>5</v>
      </c>
      <c r="C7" s="58">
        <v>40.369999999999997</v>
      </c>
      <c r="D7" s="58">
        <v>4</v>
      </c>
      <c r="E7" s="58">
        <v>1090</v>
      </c>
      <c r="F7" s="12" t="str">
        <f>+VLOOKUP(E7,Participants!$A$1:$F$678,2,FALSE)</f>
        <v>Christopher Braun</v>
      </c>
      <c r="G7" s="12" t="str">
        <f>+VLOOKUP(E7,Participants!$A$1:$F$678,4,FALSE)</f>
        <v>KIL</v>
      </c>
      <c r="H7" s="12" t="str">
        <f>+VLOOKUP(E7,Participants!$A$1:$F$678,5,FALSE)</f>
        <v>Male</v>
      </c>
      <c r="I7" s="12">
        <f>+VLOOKUP(E7,Participants!$A$1:$F$678,3,FALSE)</f>
        <v>5</v>
      </c>
      <c r="J7" s="12" t="str">
        <f>+VLOOKUP(E7,Participants!$A$1:$G$678,7,FALSE)</f>
        <v>JV Boys</v>
      </c>
      <c r="K7" s="12">
        <f t="shared" si="0"/>
        <v>6</v>
      </c>
      <c r="L7" s="12">
        <v>3</v>
      </c>
    </row>
    <row r="8" spans="1:27" ht="14.25" customHeight="1" x14ac:dyDescent="0.35">
      <c r="A8" s="158" t="s">
        <v>528</v>
      </c>
      <c r="B8" s="58">
        <v>7</v>
      </c>
      <c r="C8" s="58">
        <v>41.7</v>
      </c>
      <c r="D8" s="58">
        <v>4</v>
      </c>
      <c r="E8" s="58">
        <v>1094</v>
      </c>
      <c r="F8" s="12" t="str">
        <f>+VLOOKUP(E8,Participants!$A$1:$F$678,2,FALSE)</f>
        <v>Leonard Kurpeikis</v>
      </c>
      <c r="G8" s="12" t="str">
        <f>+VLOOKUP(E8,Participants!$A$1:$F$678,4,FALSE)</f>
        <v>KIL</v>
      </c>
      <c r="H8" s="12" t="str">
        <f>+VLOOKUP(E8,Participants!$A$1:$F$678,5,FALSE)</f>
        <v>Male</v>
      </c>
      <c r="I8" s="12">
        <f>+VLOOKUP(E8,Participants!$A$1:$F$678,3,FALSE)</f>
        <v>5</v>
      </c>
      <c r="J8" s="12" t="str">
        <f>+VLOOKUP(E8,Participants!$A$1:$G$678,7,FALSE)</f>
        <v>JV Boys</v>
      </c>
      <c r="K8" s="12">
        <f t="shared" si="0"/>
        <v>7</v>
      </c>
      <c r="L8" s="12">
        <v>2</v>
      </c>
    </row>
    <row r="9" spans="1:27" ht="14.25" customHeight="1" x14ac:dyDescent="0.35">
      <c r="A9" s="158" t="s">
        <v>528</v>
      </c>
      <c r="B9" s="58">
        <v>5</v>
      </c>
      <c r="C9" s="58">
        <v>42.02</v>
      </c>
      <c r="D9" s="58">
        <v>6</v>
      </c>
      <c r="E9" s="58">
        <v>611</v>
      </c>
      <c r="F9" s="12" t="str">
        <f>+VLOOKUP(E9,Participants!$A$1:$F$678,2,FALSE)</f>
        <v>Liam Greene</v>
      </c>
      <c r="G9" s="12" t="str">
        <f>+VLOOKUP(E9,Participants!$A$1:$F$678,4,FALSE)</f>
        <v>BFS</v>
      </c>
      <c r="H9" s="12" t="str">
        <f>+VLOOKUP(E9,Participants!$A$1:$F$678,5,FALSE)</f>
        <v>Male</v>
      </c>
      <c r="I9" s="12">
        <f>+VLOOKUP(E9,Participants!$A$1:$F$678,3,FALSE)</f>
        <v>5</v>
      </c>
      <c r="J9" s="12" t="str">
        <f>+VLOOKUP(E9,Participants!$A$1:$G$678,7,FALSE)</f>
        <v>JV BOYS</v>
      </c>
      <c r="K9" s="12">
        <f t="shared" si="0"/>
        <v>8</v>
      </c>
      <c r="L9" s="12">
        <v>1</v>
      </c>
    </row>
    <row r="10" spans="1:27" ht="14.25" customHeight="1" x14ac:dyDescent="0.35">
      <c r="A10" s="158" t="s">
        <v>528</v>
      </c>
      <c r="B10" s="58">
        <v>7</v>
      </c>
      <c r="C10" s="58">
        <v>42.04</v>
      </c>
      <c r="D10" s="58">
        <v>2</v>
      </c>
      <c r="E10" s="58">
        <v>1091</v>
      </c>
      <c r="F10" s="12" t="str">
        <f>+VLOOKUP(E10,Participants!$A$1:$F$678,2,FALSE)</f>
        <v>Josh Conklin</v>
      </c>
      <c r="G10" s="12" t="str">
        <f>+VLOOKUP(E10,Participants!$A$1:$F$678,4,FALSE)</f>
        <v>KIL</v>
      </c>
      <c r="H10" s="12" t="str">
        <f>+VLOOKUP(E10,Participants!$A$1:$F$678,5,FALSE)</f>
        <v>Male</v>
      </c>
      <c r="I10" s="12">
        <f>+VLOOKUP(E10,Participants!$A$1:$F$678,3,FALSE)</f>
        <v>5</v>
      </c>
      <c r="J10" s="12" t="str">
        <f>+VLOOKUP(E10,Participants!$A$1:$G$678,7,FALSE)</f>
        <v>JV Boys</v>
      </c>
      <c r="K10" s="12">
        <f t="shared" si="0"/>
        <v>9</v>
      </c>
      <c r="L10" s="12"/>
    </row>
    <row r="11" spans="1:27" ht="14.25" customHeight="1" x14ac:dyDescent="0.35">
      <c r="A11" s="158" t="s">
        <v>528</v>
      </c>
      <c r="B11" s="58">
        <v>6</v>
      </c>
      <c r="C11" s="58">
        <v>45.4</v>
      </c>
      <c r="D11" s="58">
        <v>4</v>
      </c>
      <c r="E11" s="58">
        <v>1101</v>
      </c>
      <c r="F11" s="12" t="str">
        <f>+VLOOKUP(E11,Participants!$A$1:$F$678,2,FALSE)</f>
        <v>Michael Scaltz</v>
      </c>
      <c r="G11" s="12" t="str">
        <f>+VLOOKUP(E11,Participants!$A$1:$F$678,4,FALSE)</f>
        <v>KIL</v>
      </c>
      <c r="H11" s="12" t="str">
        <f>+VLOOKUP(E11,Participants!$A$1:$F$678,5,FALSE)</f>
        <v>Male</v>
      </c>
      <c r="I11" s="12">
        <f>+VLOOKUP(E11,Participants!$A$1:$F$678,3,FALSE)</f>
        <v>5</v>
      </c>
      <c r="J11" s="12" t="str">
        <f>+VLOOKUP(E11,Participants!$A$1:$G$678,7,FALSE)</f>
        <v>JV Boys</v>
      </c>
      <c r="K11" s="12">
        <f t="shared" si="0"/>
        <v>10</v>
      </c>
      <c r="L11" s="12"/>
    </row>
    <row r="12" spans="1:27" ht="14.25" customHeight="1" x14ac:dyDescent="0.35">
      <c r="A12" s="158"/>
      <c r="B12" s="58"/>
      <c r="C12" s="58"/>
      <c r="D12" s="58"/>
      <c r="E12" s="58"/>
      <c r="F12" s="12"/>
      <c r="G12" s="12"/>
      <c r="H12" s="12"/>
      <c r="I12" s="12"/>
      <c r="J12" s="12"/>
      <c r="K12" s="12"/>
      <c r="L12" s="12"/>
    </row>
    <row r="13" spans="1:27" ht="14.25" customHeight="1" x14ac:dyDescent="0.35">
      <c r="A13" s="158" t="s">
        <v>528</v>
      </c>
      <c r="B13" s="58">
        <v>1</v>
      </c>
      <c r="C13" s="58">
        <v>36.46</v>
      </c>
      <c r="D13" s="58">
        <v>2</v>
      </c>
      <c r="E13" s="12">
        <v>69</v>
      </c>
      <c r="F13" s="12" t="str">
        <f>+VLOOKUP(E13,Participants!$A$1:$F$678,2,FALSE)</f>
        <v>Marie Gasperini</v>
      </c>
      <c r="G13" s="12" t="str">
        <f>+VLOOKUP(E13,Participants!$A$1:$F$678,4,FALSE)</f>
        <v>AMA</v>
      </c>
      <c r="H13" s="12" t="str">
        <f>+VLOOKUP(E13,Participants!$A$1:$F$678,5,FALSE)</f>
        <v>Female</v>
      </c>
      <c r="I13" s="12">
        <f>+VLOOKUP(E13,Participants!$A$1:$F$678,3,FALSE)</f>
        <v>5</v>
      </c>
      <c r="J13" s="12" t="str">
        <f>+VLOOKUP(E13,Participants!$A$1:$G$678,7,FALSE)</f>
        <v>JV Girls</v>
      </c>
      <c r="K13" s="12">
        <v>1</v>
      </c>
      <c r="L13" s="12">
        <v>10</v>
      </c>
    </row>
    <row r="14" spans="1:27" ht="14.25" customHeight="1" x14ac:dyDescent="0.35">
      <c r="A14" s="158" t="s">
        <v>528</v>
      </c>
      <c r="B14" s="58">
        <v>1</v>
      </c>
      <c r="C14" s="58">
        <v>36.94</v>
      </c>
      <c r="D14" s="58">
        <v>4</v>
      </c>
      <c r="E14" s="12">
        <v>607</v>
      </c>
      <c r="F14" s="12" t="str">
        <f>+VLOOKUP(E14,Participants!$A$1:$F$678,2,FALSE)</f>
        <v>Jocelyn Miller</v>
      </c>
      <c r="G14" s="12" t="str">
        <f>+VLOOKUP(E14,Participants!$A$1:$F$678,4,FALSE)</f>
        <v>BFS</v>
      </c>
      <c r="H14" s="12" t="str">
        <f>+VLOOKUP(E14,Participants!$A$1:$F$678,5,FALSE)</f>
        <v>Female</v>
      </c>
      <c r="I14" s="12">
        <f>+VLOOKUP(E14,Participants!$A$1:$F$678,3,FALSE)</f>
        <v>6</v>
      </c>
      <c r="J14" s="12" t="str">
        <f>+VLOOKUP(E14,Participants!$A$1:$G$678,7,FALSE)</f>
        <v>JV GIRLS</v>
      </c>
      <c r="K14" s="12">
        <f>K13+1</f>
        <v>2</v>
      </c>
      <c r="L14" s="12">
        <v>8</v>
      </c>
    </row>
    <row r="15" spans="1:27" ht="14.25" customHeight="1" x14ac:dyDescent="0.35">
      <c r="A15" s="158" t="s">
        <v>528</v>
      </c>
      <c r="B15" s="58">
        <v>1</v>
      </c>
      <c r="C15" s="58">
        <v>38.21</v>
      </c>
      <c r="D15" s="58">
        <v>8</v>
      </c>
      <c r="E15" s="58">
        <v>1073</v>
      </c>
      <c r="F15" s="12" t="str">
        <f>+VLOOKUP(E15,Participants!$A$1:$F$678,2,FALSE)</f>
        <v>Brigid Baker</v>
      </c>
      <c r="G15" s="12" t="str">
        <f>+VLOOKUP(E15,Participants!$A$1:$F$678,4,FALSE)</f>
        <v>KIL</v>
      </c>
      <c r="H15" s="12" t="str">
        <f>+VLOOKUP(E15,Participants!$A$1:$F$678,5,FALSE)</f>
        <v>Female</v>
      </c>
      <c r="I15" s="12">
        <f>+VLOOKUP(E15,Participants!$A$1:$F$678,3,FALSE)</f>
        <v>5</v>
      </c>
      <c r="J15" s="12" t="str">
        <f>+VLOOKUP(E15,Participants!$A$1:$G$678,7,FALSE)</f>
        <v>JV Girls</v>
      </c>
      <c r="K15" s="12">
        <f t="shared" ref="K15:K26" si="1">K14+1</f>
        <v>3</v>
      </c>
      <c r="L15" s="12">
        <v>6</v>
      </c>
    </row>
    <row r="16" spans="1:27" ht="14.25" customHeight="1" x14ac:dyDescent="0.35">
      <c r="A16" s="158" t="s">
        <v>528</v>
      </c>
      <c r="B16" s="58">
        <v>3</v>
      </c>
      <c r="C16" s="58">
        <v>38.75</v>
      </c>
      <c r="D16" s="58">
        <v>4</v>
      </c>
      <c r="E16" s="58">
        <v>268</v>
      </c>
      <c r="F16" s="12" t="str">
        <f>+VLOOKUP(E16,Participants!$A$1:$F$678,2,FALSE)</f>
        <v>Vivienne Cavicchia</v>
      </c>
      <c r="G16" s="12" t="str">
        <f>+VLOOKUP(E16,Participants!$A$1:$F$678,4,FALSE)</f>
        <v>AGS</v>
      </c>
      <c r="H16" s="12" t="str">
        <f>+VLOOKUP(E16,Participants!$A$1:$F$678,5,FALSE)</f>
        <v>Female</v>
      </c>
      <c r="I16" s="12">
        <f>+VLOOKUP(E16,Participants!$A$1:$F$678,3,FALSE)</f>
        <v>6</v>
      </c>
      <c r="J16" s="12" t="str">
        <f>+VLOOKUP(E16,Participants!$A$1:$G$678,7,FALSE)</f>
        <v>JV Girls</v>
      </c>
      <c r="K16" s="12">
        <f t="shared" si="1"/>
        <v>4</v>
      </c>
      <c r="L16" s="12">
        <v>5</v>
      </c>
    </row>
    <row r="17" spans="1:12" ht="14.25" customHeight="1" x14ac:dyDescent="0.35">
      <c r="A17" s="158" t="s">
        <v>528</v>
      </c>
      <c r="B17" s="58">
        <v>2</v>
      </c>
      <c r="C17" s="58">
        <v>39.18</v>
      </c>
      <c r="D17" s="58">
        <v>6</v>
      </c>
      <c r="E17" s="58">
        <v>264</v>
      </c>
      <c r="F17" s="12" t="str">
        <f>+VLOOKUP(E17,Participants!$A$1:$F$678,2,FALSE)</f>
        <v>Mia Gaffney</v>
      </c>
      <c r="G17" s="12" t="str">
        <f>+VLOOKUP(E17,Participants!$A$1:$F$678,4,FALSE)</f>
        <v>AGS</v>
      </c>
      <c r="H17" s="12" t="str">
        <f>+VLOOKUP(E17,Participants!$A$1:$F$678,5,FALSE)</f>
        <v>Female</v>
      </c>
      <c r="I17" s="12">
        <f>+VLOOKUP(E17,Participants!$A$1:$F$678,3,FALSE)</f>
        <v>6</v>
      </c>
      <c r="J17" s="12" t="str">
        <f>+VLOOKUP(E17,Participants!$A$1:$G$678,7,FALSE)</f>
        <v>JV Girls</v>
      </c>
      <c r="K17" s="12">
        <f t="shared" si="1"/>
        <v>5</v>
      </c>
      <c r="L17" s="12">
        <v>4</v>
      </c>
    </row>
    <row r="18" spans="1:12" ht="14.25" customHeight="1" x14ac:dyDescent="0.35">
      <c r="A18" s="158" t="s">
        <v>528</v>
      </c>
      <c r="B18" s="58">
        <v>3</v>
      </c>
      <c r="C18" s="58">
        <v>39.520000000000003</v>
      </c>
      <c r="D18" s="58">
        <v>2</v>
      </c>
      <c r="E18" s="58">
        <v>1088</v>
      </c>
      <c r="F18" s="12" t="str">
        <f>+VLOOKUP(E18,Participants!$A$1:$F$678,2,FALSE)</f>
        <v>Stella Suisham</v>
      </c>
      <c r="G18" s="12" t="str">
        <f>+VLOOKUP(E18,Participants!$A$1:$F$678,4,FALSE)</f>
        <v>KIL</v>
      </c>
      <c r="H18" s="12" t="str">
        <f>+VLOOKUP(E18,Participants!$A$1:$F$678,5,FALSE)</f>
        <v>Female</v>
      </c>
      <c r="I18" s="12">
        <f>+VLOOKUP(E18,Participants!$A$1:$F$678,3,FALSE)</f>
        <v>6</v>
      </c>
      <c r="J18" s="12" t="str">
        <f>+VLOOKUP(E18,Participants!$A$1:$G$678,7,FALSE)</f>
        <v>JV Girls</v>
      </c>
      <c r="K18" s="12">
        <f t="shared" si="1"/>
        <v>6</v>
      </c>
      <c r="L18" s="12">
        <v>3</v>
      </c>
    </row>
    <row r="19" spans="1:12" ht="14.25" customHeight="1" x14ac:dyDescent="0.35">
      <c r="A19" s="158" t="s">
        <v>528</v>
      </c>
      <c r="B19" s="58">
        <v>4</v>
      </c>
      <c r="C19" s="58">
        <v>39.56</v>
      </c>
      <c r="D19" s="58">
        <v>2</v>
      </c>
      <c r="E19" s="58">
        <v>1076</v>
      </c>
      <c r="F19" s="12" t="str">
        <f>+VLOOKUP(E19,Participants!$A$1:$F$678,2,FALSE)</f>
        <v>Sophia Colangelo</v>
      </c>
      <c r="G19" s="12" t="str">
        <f>+VLOOKUP(E19,Participants!$A$1:$F$678,4,FALSE)</f>
        <v>KIL</v>
      </c>
      <c r="H19" s="12" t="str">
        <f>+VLOOKUP(E19,Participants!$A$1:$F$678,5,FALSE)</f>
        <v>Female</v>
      </c>
      <c r="I19" s="12">
        <f>+VLOOKUP(E19,Participants!$A$1:$F$678,3,FALSE)</f>
        <v>6</v>
      </c>
      <c r="J19" s="12" t="str">
        <f>+VLOOKUP(E19,Participants!$A$1:$G$678,7,FALSE)</f>
        <v>JV Girls</v>
      </c>
      <c r="K19" s="12">
        <f t="shared" si="1"/>
        <v>7</v>
      </c>
      <c r="L19" s="12">
        <v>2</v>
      </c>
    </row>
    <row r="20" spans="1:12" ht="14.25" customHeight="1" x14ac:dyDescent="0.35">
      <c r="A20" s="158" t="s">
        <v>528</v>
      </c>
      <c r="B20" s="58">
        <v>2</v>
      </c>
      <c r="C20" s="58">
        <v>39.840000000000003</v>
      </c>
      <c r="D20" s="58">
        <v>4</v>
      </c>
      <c r="E20" s="58">
        <v>79</v>
      </c>
      <c r="F20" s="12" t="str">
        <f>+VLOOKUP(E20,Participants!$A$1:$F$678,2,FALSE)</f>
        <v>Nora Silvis</v>
      </c>
      <c r="G20" s="12" t="str">
        <f>+VLOOKUP(E20,Participants!$A$1:$F$678,4,FALSE)</f>
        <v>AMA</v>
      </c>
      <c r="H20" s="12" t="str">
        <f>+VLOOKUP(E20,Participants!$A$1:$F$678,5,FALSE)</f>
        <v>Female</v>
      </c>
      <c r="I20" s="12">
        <f>+VLOOKUP(E20,Participants!$A$1:$F$678,3,FALSE)</f>
        <v>6</v>
      </c>
      <c r="J20" s="12" t="str">
        <f>+VLOOKUP(E20,Participants!$A$1:$G$678,7,FALSE)</f>
        <v>JV Girls</v>
      </c>
      <c r="K20" s="12">
        <f t="shared" si="1"/>
        <v>8</v>
      </c>
      <c r="L20" s="12">
        <v>1</v>
      </c>
    </row>
    <row r="21" spans="1:12" ht="14.25" customHeight="1" x14ac:dyDescent="0.35">
      <c r="A21" s="158" t="s">
        <v>528</v>
      </c>
      <c r="B21" s="58">
        <v>4</v>
      </c>
      <c r="C21" s="58">
        <v>40.06</v>
      </c>
      <c r="D21" s="58">
        <v>6</v>
      </c>
      <c r="E21" s="58">
        <v>1075</v>
      </c>
      <c r="F21" s="12" t="str">
        <f>+VLOOKUP(E21,Participants!$A$1:$F$678,2,FALSE)</f>
        <v>Olivia Colangelo</v>
      </c>
      <c r="G21" s="12" t="str">
        <f>+VLOOKUP(E21,Participants!$A$1:$F$678,4,FALSE)</f>
        <v>KIL</v>
      </c>
      <c r="H21" s="12" t="str">
        <f>+VLOOKUP(E21,Participants!$A$1:$F$678,5,FALSE)</f>
        <v>Female</v>
      </c>
      <c r="I21" s="12">
        <f>+VLOOKUP(E21,Participants!$A$1:$F$678,3,FALSE)</f>
        <v>6</v>
      </c>
      <c r="J21" s="12" t="str">
        <f>+VLOOKUP(E21,Participants!$A$1:$G$678,7,FALSE)</f>
        <v>JV Girls</v>
      </c>
      <c r="K21" s="12">
        <f t="shared" si="1"/>
        <v>9</v>
      </c>
      <c r="L21" s="12"/>
    </row>
    <row r="22" spans="1:12" ht="14.25" customHeight="1" x14ac:dyDescent="0.35">
      <c r="A22" s="158" t="s">
        <v>528</v>
      </c>
      <c r="B22" s="58">
        <v>3</v>
      </c>
      <c r="C22" s="58">
        <v>41.12</v>
      </c>
      <c r="D22" s="58">
        <v>6</v>
      </c>
      <c r="E22" s="58">
        <v>62</v>
      </c>
      <c r="F22" s="12" t="str">
        <f>+VLOOKUP(E22,Participants!$A$1:$F$678,2,FALSE)</f>
        <v>Leah Patcher</v>
      </c>
      <c r="G22" s="12" t="str">
        <f>+VLOOKUP(E22,Participants!$A$1:$F$678,4,FALSE)</f>
        <v>AMA</v>
      </c>
      <c r="H22" s="12" t="str">
        <f>+VLOOKUP(E22,Participants!$A$1:$F$678,5,FALSE)</f>
        <v>Female</v>
      </c>
      <c r="I22" s="12">
        <f>+VLOOKUP(E22,Participants!$A$1:$F$678,3,FALSE)</f>
        <v>5</v>
      </c>
      <c r="J22" s="12" t="str">
        <f>+VLOOKUP(E22,Participants!$A$1:$G$678,7,FALSE)</f>
        <v>JV Girls</v>
      </c>
      <c r="K22" s="12">
        <f t="shared" si="1"/>
        <v>10</v>
      </c>
      <c r="L22" s="12"/>
    </row>
    <row r="23" spans="1:12" ht="14.25" customHeight="1" x14ac:dyDescent="0.35">
      <c r="A23" s="158" t="s">
        <v>528</v>
      </c>
      <c r="B23" s="58">
        <v>2</v>
      </c>
      <c r="C23" s="58">
        <v>43.3</v>
      </c>
      <c r="D23" s="58">
        <v>2</v>
      </c>
      <c r="E23" s="58">
        <v>1085</v>
      </c>
      <c r="F23" s="12" t="str">
        <f>+VLOOKUP(E23,Participants!$A$1:$F$678,2,FALSE)</f>
        <v>Nora Narwold</v>
      </c>
      <c r="G23" s="12" t="str">
        <f>+VLOOKUP(E23,Participants!$A$1:$F$678,4,FALSE)</f>
        <v>KIL</v>
      </c>
      <c r="H23" s="12" t="str">
        <f>+VLOOKUP(E23,Participants!$A$1:$F$678,5,FALSE)</f>
        <v>Female</v>
      </c>
      <c r="I23" s="12">
        <f>+VLOOKUP(E23,Participants!$A$1:$F$678,3,FALSE)</f>
        <v>6</v>
      </c>
      <c r="J23" s="12" t="str">
        <f>+VLOOKUP(E23,Participants!$A$1:$G$678,7,FALSE)</f>
        <v>JV Girls</v>
      </c>
      <c r="K23" s="12">
        <f t="shared" si="1"/>
        <v>11</v>
      </c>
      <c r="L23" s="12"/>
    </row>
    <row r="24" spans="1:12" ht="14.25" customHeight="1" x14ac:dyDescent="0.35">
      <c r="A24" s="158" t="s">
        <v>528</v>
      </c>
      <c r="B24" s="58">
        <v>2</v>
      </c>
      <c r="C24" s="58">
        <v>44.06</v>
      </c>
      <c r="D24" s="58">
        <v>8</v>
      </c>
      <c r="E24" s="58">
        <v>81</v>
      </c>
      <c r="F24" s="12" t="str">
        <f>+VLOOKUP(E24,Participants!$A$1:$F$678,2,FALSE)</f>
        <v>Mila Fuerst</v>
      </c>
      <c r="G24" s="12" t="str">
        <f>+VLOOKUP(E24,Participants!$A$1:$F$678,4,FALSE)</f>
        <v>AMA</v>
      </c>
      <c r="H24" s="12" t="str">
        <f>+VLOOKUP(E24,Participants!$A$1:$F$678,5,FALSE)</f>
        <v>Female</v>
      </c>
      <c r="I24" s="12">
        <f>+VLOOKUP(E24,Participants!$A$1:$F$678,3,FALSE)</f>
        <v>6</v>
      </c>
      <c r="J24" s="12" t="str">
        <f>+VLOOKUP(E24,Participants!$A$1:$G$678,7,FALSE)</f>
        <v>JV Girls</v>
      </c>
      <c r="K24" s="12">
        <f t="shared" si="1"/>
        <v>12</v>
      </c>
      <c r="L24" s="12"/>
    </row>
    <row r="25" spans="1:12" ht="14.25" customHeight="1" x14ac:dyDescent="0.35">
      <c r="A25" s="158" t="s">
        <v>528</v>
      </c>
      <c r="B25" s="58">
        <v>1</v>
      </c>
      <c r="C25" s="58">
        <v>44.09</v>
      </c>
      <c r="D25" s="58">
        <v>6</v>
      </c>
      <c r="E25" s="58">
        <v>165</v>
      </c>
      <c r="F25" s="12" t="str">
        <f>+VLOOKUP(E25,Participants!$A$1:$F$678,2,FALSE)</f>
        <v>Maggie Pyle</v>
      </c>
      <c r="G25" s="12" t="str">
        <f>+VLOOKUP(E25,Participants!$A$1:$F$678,4,FALSE)</f>
        <v>NCA</v>
      </c>
      <c r="H25" s="12" t="str">
        <f>+VLOOKUP(E25,Participants!$A$1:$F$678,5,FALSE)</f>
        <v>Female</v>
      </c>
      <c r="I25" s="12">
        <f>+VLOOKUP(E25,Participants!$A$1:$F$678,3,FALSE)</f>
        <v>5</v>
      </c>
      <c r="J25" s="12" t="str">
        <f>+VLOOKUP(E25,Participants!$A$1:$G$678,7,FALSE)</f>
        <v>JV Girls</v>
      </c>
      <c r="K25" s="12">
        <f t="shared" si="1"/>
        <v>13</v>
      </c>
      <c r="L25" s="12"/>
    </row>
    <row r="26" spans="1:12" ht="14.25" customHeight="1" x14ac:dyDescent="0.35">
      <c r="A26" s="158" t="s">
        <v>528</v>
      </c>
      <c r="B26" s="58">
        <v>4</v>
      </c>
      <c r="C26" s="58">
        <v>46.61</v>
      </c>
      <c r="D26" s="58">
        <v>4</v>
      </c>
      <c r="E26" s="58">
        <v>64</v>
      </c>
      <c r="F26" s="12" t="str">
        <f>+VLOOKUP(E26,Participants!$A$1:$F$678,2,FALSE)</f>
        <v>Nicole Paschke</v>
      </c>
      <c r="G26" s="12" t="str">
        <f>+VLOOKUP(E26,Participants!$A$1:$F$678,4,FALSE)</f>
        <v>AMA</v>
      </c>
      <c r="H26" s="12" t="str">
        <f>+VLOOKUP(E26,Participants!$A$1:$F$678,5,FALSE)</f>
        <v>Female</v>
      </c>
      <c r="I26" s="12">
        <f>+VLOOKUP(E26,Participants!$A$1:$F$678,3,FALSE)</f>
        <v>5</v>
      </c>
      <c r="J26" s="12" t="str">
        <f>+VLOOKUP(E26,Participants!$A$1:$G$678,7,FALSE)</f>
        <v>JV Girls</v>
      </c>
      <c r="K26" s="12">
        <f t="shared" si="1"/>
        <v>14</v>
      </c>
      <c r="L26" s="12"/>
    </row>
    <row r="27" spans="1:12" ht="14.25" customHeight="1" x14ac:dyDescent="0.35">
      <c r="A27" s="158"/>
      <c r="B27" s="58"/>
      <c r="C27" s="58"/>
      <c r="D27" s="58"/>
      <c r="E27" s="58"/>
      <c r="F27" s="12"/>
      <c r="G27" s="12"/>
      <c r="H27" s="12"/>
      <c r="I27" s="12"/>
      <c r="J27" s="12"/>
      <c r="K27" s="12"/>
      <c r="L27" s="12"/>
    </row>
    <row r="28" spans="1:12" ht="14.25" customHeight="1" x14ac:dyDescent="0.35">
      <c r="A28" s="158" t="s">
        <v>528</v>
      </c>
      <c r="B28" s="58">
        <v>11</v>
      </c>
      <c r="C28" s="58">
        <v>30.4</v>
      </c>
      <c r="D28" s="58">
        <v>8</v>
      </c>
      <c r="E28" s="58">
        <v>670</v>
      </c>
      <c r="F28" s="12" t="str">
        <f>+VLOOKUP(E28,Participants!$A$1:$F$678,2,FALSE)</f>
        <v>Michael Pierro</v>
      </c>
      <c r="G28" s="12" t="str">
        <f>+VLOOKUP(E28,Participants!$A$1:$F$678,4,FALSE)</f>
        <v>BFS</v>
      </c>
      <c r="H28" s="12" t="str">
        <f>+VLOOKUP(E28,Participants!$A$1:$F$678,5,FALSE)</f>
        <v>Male</v>
      </c>
      <c r="I28" s="12">
        <f>+VLOOKUP(E28,Participants!$A$1:$F$678,3,FALSE)</f>
        <v>8</v>
      </c>
      <c r="J28" s="12" t="str">
        <f>+VLOOKUP(E28,Participants!$A$1:$G$678,7,FALSE)</f>
        <v>VARSITY Boys</v>
      </c>
      <c r="K28" s="12">
        <v>1</v>
      </c>
      <c r="L28" s="12">
        <v>10</v>
      </c>
    </row>
    <row r="29" spans="1:12" ht="14.25" customHeight="1" x14ac:dyDescent="0.35">
      <c r="A29" s="158" t="s">
        <v>528</v>
      </c>
      <c r="B29" s="58">
        <v>11</v>
      </c>
      <c r="C29" s="58">
        <v>31.24</v>
      </c>
      <c r="D29" s="58">
        <v>4</v>
      </c>
      <c r="E29" s="58">
        <v>1127</v>
      </c>
      <c r="F29" s="12" t="str">
        <f>+VLOOKUP(E29,Participants!$A$1:$F$678,2,FALSE)</f>
        <v>Jack Croft</v>
      </c>
      <c r="G29" s="12" t="str">
        <f>+VLOOKUP(E29,Participants!$A$1:$F$678,4,FALSE)</f>
        <v>KIL</v>
      </c>
      <c r="H29" s="12" t="str">
        <f>+VLOOKUP(E29,Participants!$A$1:$F$678,5,FALSE)</f>
        <v>Male</v>
      </c>
      <c r="I29" s="12">
        <f>+VLOOKUP(E29,Participants!$A$1:$F$678,3,FALSE)</f>
        <v>7</v>
      </c>
      <c r="J29" s="12" t="str">
        <f>+VLOOKUP(E29,Participants!$A$1:$G$678,7,FALSE)</f>
        <v>VARSITY Boys</v>
      </c>
      <c r="K29" s="12">
        <f>K28+1</f>
        <v>2</v>
      </c>
      <c r="L29" s="12">
        <v>8</v>
      </c>
    </row>
    <row r="30" spans="1:12" ht="14.25" customHeight="1" x14ac:dyDescent="0.35">
      <c r="A30" s="158" t="s">
        <v>528</v>
      </c>
      <c r="B30" s="58">
        <v>12</v>
      </c>
      <c r="C30" s="58">
        <v>33.270000000000003</v>
      </c>
      <c r="D30" s="58">
        <v>8</v>
      </c>
      <c r="E30" s="58">
        <v>985</v>
      </c>
      <c r="F30" s="12" t="str">
        <f>+VLOOKUP(E30,Participants!$A$1:$F$678,2,FALSE)</f>
        <v>Ethan Engel</v>
      </c>
      <c r="G30" s="12" t="str">
        <f>+VLOOKUP(E30,Participants!$A$1:$F$678,4,FALSE)</f>
        <v>SJS</v>
      </c>
      <c r="H30" s="12" t="str">
        <f>+VLOOKUP(E30,Participants!$A$1:$F$678,5,FALSE)</f>
        <v>Male</v>
      </c>
      <c r="I30" s="12">
        <f>+VLOOKUP(E30,Participants!$A$1:$F$678,3,FALSE)</f>
        <v>8</v>
      </c>
      <c r="J30" s="12" t="str">
        <f>+VLOOKUP(E30,Participants!$A$1:$G$678,7,FALSE)</f>
        <v>VARSITY Boys</v>
      </c>
      <c r="K30" s="12">
        <f t="shared" ref="K30:K35" si="2">K29+1</f>
        <v>3</v>
      </c>
      <c r="L30" s="12">
        <v>6</v>
      </c>
    </row>
    <row r="31" spans="1:12" ht="14.25" customHeight="1" x14ac:dyDescent="0.35">
      <c r="A31" s="158" t="s">
        <v>528</v>
      </c>
      <c r="B31" s="58">
        <v>11</v>
      </c>
      <c r="C31" s="58">
        <v>35.590000000000003</v>
      </c>
      <c r="D31" s="58">
        <v>2</v>
      </c>
      <c r="E31" s="58">
        <v>911</v>
      </c>
      <c r="F31" s="12" t="str">
        <f>+VLOOKUP(E31,Participants!$A$1:$F$678,2,FALSE)</f>
        <v>Garet Gizler</v>
      </c>
      <c r="G31" s="12" t="str">
        <f>+VLOOKUP(E31,Participants!$A$1:$F$678,4,FALSE)</f>
        <v>MOSS</v>
      </c>
      <c r="H31" s="12" t="str">
        <f>+VLOOKUP(E31,Participants!$A$1:$F$678,5,FALSE)</f>
        <v>Male</v>
      </c>
      <c r="I31" s="12">
        <f>+VLOOKUP(E31,Participants!$A$1:$F$678,3,FALSE)</f>
        <v>7</v>
      </c>
      <c r="J31" s="12" t="str">
        <f>+VLOOKUP(E31,Participants!$A$1:$G$678,7,FALSE)</f>
        <v>VARSITY Boys</v>
      </c>
      <c r="K31" s="12">
        <f t="shared" si="2"/>
        <v>4</v>
      </c>
      <c r="L31" s="12">
        <v>5</v>
      </c>
    </row>
    <row r="32" spans="1:12" ht="14.25" customHeight="1" x14ac:dyDescent="0.35">
      <c r="A32" s="158" t="s">
        <v>528</v>
      </c>
      <c r="B32" s="58">
        <v>12</v>
      </c>
      <c r="C32" s="58">
        <v>36.590000000000003</v>
      </c>
      <c r="D32" s="58">
        <v>2</v>
      </c>
      <c r="E32" s="58">
        <v>1124</v>
      </c>
      <c r="F32" s="12" t="str">
        <f>+VLOOKUP(E32,Participants!$A$1:$F$678,2,FALSE)</f>
        <v>Thomas Baier</v>
      </c>
      <c r="G32" s="12" t="str">
        <f>+VLOOKUP(E32,Participants!$A$1:$F$678,4,FALSE)</f>
        <v>KIL</v>
      </c>
      <c r="H32" s="12" t="str">
        <f>+VLOOKUP(E32,Participants!$A$1:$F$678,5,FALSE)</f>
        <v>Male</v>
      </c>
      <c r="I32" s="12">
        <f>+VLOOKUP(E32,Participants!$A$1:$F$678,3,FALSE)</f>
        <v>7</v>
      </c>
      <c r="J32" s="12" t="str">
        <f>+VLOOKUP(E32,Participants!$A$1:$G$678,7,FALSE)</f>
        <v>VARSITY Boys</v>
      </c>
      <c r="K32" s="12">
        <f t="shared" si="2"/>
        <v>5</v>
      </c>
      <c r="L32" s="12">
        <v>4</v>
      </c>
    </row>
    <row r="33" spans="1:26" ht="14.25" customHeight="1" x14ac:dyDescent="0.35">
      <c r="A33" s="158" t="s">
        <v>528</v>
      </c>
      <c r="B33" s="58">
        <v>11</v>
      </c>
      <c r="C33" s="58">
        <v>41.12</v>
      </c>
      <c r="D33" s="58">
        <v>6</v>
      </c>
      <c r="E33" s="58">
        <v>116</v>
      </c>
      <c r="F33" s="12" t="str">
        <f>+VLOOKUP(E33,Participants!$A$1:$F$678,2,FALSE)</f>
        <v>Daniel D'Alo</v>
      </c>
      <c r="G33" s="12" t="str">
        <f>+VLOOKUP(E33,Participants!$A$1:$F$678,4,FALSE)</f>
        <v>AMA</v>
      </c>
      <c r="H33" s="12" t="str">
        <f>+VLOOKUP(E33,Participants!$A$1:$F$678,5,FALSE)</f>
        <v>Male</v>
      </c>
      <c r="I33" s="12">
        <f>+VLOOKUP(E33,Participants!$A$1:$F$678,3,FALSE)</f>
        <v>7</v>
      </c>
      <c r="J33" s="12" t="str">
        <f>+VLOOKUP(E33,Participants!$A$1:$G$678,7,FALSE)</f>
        <v>VARSITY Boys</v>
      </c>
      <c r="K33" s="12">
        <f t="shared" si="2"/>
        <v>6</v>
      </c>
      <c r="L33" s="12">
        <v>3</v>
      </c>
    </row>
    <row r="34" spans="1:26" ht="14.25" customHeight="1" x14ac:dyDescent="0.35">
      <c r="A34" s="158" t="s">
        <v>528</v>
      </c>
      <c r="B34" s="58">
        <v>12</v>
      </c>
      <c r="C34" s="58">
        <v>42.02</v>
      </c>
      <c r="D34" s="58">
        <v>4</v>
      </c>
      <c r="E34" s="58">
        <v>112</v>
      </c>
      <c r="F34" s="12" t="str">
        <f>+VLOOKUP(E34,Participants!$A$1:$F$678,2,FALSE)</f>
        <v>Jack Rattigan</v>
      </c>
      <c r="G34" s="12" t="str">
        <f>+VLOOKUP(E34,Participants!$A$1:$F$678,4,FALSE)</f>
        <v>AMA</v>
      </c>
      <c r="H34" s="12" t="str">
        <f>+VLOOKUP(E34,Participants!$A$1:$F$678,5,FALSE)</f>
        <v>Male</v>
      </c>
      <c r="I34" s="12">
        <f>+VLOOKUP(E34,Participants!$A$1:$F$678,3,FALSE)</f>
        <v>7</v>
      </c>
      <c r="J34" s="12" t="str">
        <f>+VLOOKUP(E34,Participants!$A$1:$G$678,7,FALSE)</f>
        <v>VARSITY Boys</v>
      </c>
      <c r="K34" s="12">
        <f t="shared" si="2"/>
        <v>7</v>
      </c>
      <c r="L34" s="12">
        <v>2</v>
      </c>
    </row>
    <row r="35" spans="1:26" ht="14.25" customHeight="1" x14ac:dyDescent="0.35">
      <c r="A35" s="158" t="s">
        <v>528</v>
      </c>
      <c r="B35" s="58">
        <v>12</v>
      </c>
      <c r="C35" s="58">
        <v>44.21</v>
      </c>
      <c r="D35" s="58">
        <v>6</v>
      </c>
      <c r="E35" s="58">
        <v>660</v>
      </c>
      <c r="F35" s="12" t="str">
        <f>+VLOOKUP(E35,Participants!$A$1:$F$678,2,FALSE)</f>
        <v>Zachary Lehman</v>
      </c>
      <c r="G35" s="12" t="str">
        <f>+VLOOKUP(E35,Participants!$A$1:$F$678,4,FALSE)</f>
        <v>BFS</v>
      </c>
      <c r="H35" s="12" t="str">
        <f>+VLOOKUP(E35,Participants!$A$1:$F$678,5,FALSE)</f>
        <v>Male</v>
      </c>
      <c r="I35" s="12">
        <f>+VLOOKUP(E35,Participants!$A$1:$F$678,3,FALSE)</f>
        <v>7</v>
      </c>
      <c r="J35" s="12" t="str">
        <f>+VLOOKUP(E35,Participants!$A$1:$G$678,7,FALSE)</f>
        <v>VARSITY Boys</v>
      </c>
      <c r="K35" s="12">
        <f t="shared" si="2"/>
        <v>8</v>
      </c>
      <c r="L35" s="12">
        <v>1</v>
      </c>
    </row>
    <row r="36" spans="1:26" ht="14.25" customHeight="1" x14ac:dyDescent="0.35">
      <c r="A36" s="158"/>
      <c r="B36" s="58"/>
      <c r="C36" s="58"/>
      <c r="D36" s="58"/>
      <c r="E36" s="58"/>
      <c r="F36" s="12"/>
      <c r="G36" s="12"/>
      <c r="H36" s="12"/>
      <c r="I36" s="12"/>
      <c r="J36" s="12"/>
      <c r="K36" s="12"/>
      <c r="L36" s="12"/>
    </row>
    <row r="37" spans="1:26" ht="14.25" customHeight="1" x14ac:dyDescent="0.35">
      <c r="A37" s="158" t="s">
        <v>528</v>
      </c>
      <c r="B37" s="58">
        <v>8</v>
      </c>
      <c r="C37" s="58">
        <v>33.01</v>
      </c>
      <c r="D37" s="58">
        <v>2</v>
      </c>
      <c r="E37" s="58">
        <v>99</v>
      </c>
      <c r="F37" s="12" t="str">
        <f>+VLOOKUP(E37,Participants!$A$1:$F$678,2,FALSE)</f>
        <v>Molly McGrath</v>
      </c>
      <c r="G37" s="12" t="str">
        <f>+VLOOKUP(E37,Participants!$A$1:$F$678,4,FALSE)</f>
        <v>AMA</v>
      </c>
      <c r="H37" s="12" t="str">
        <f>+VLOOKUP(E37,Participants!$A$1:$F$678,5,FALSE)</f>
        <v>Female</v>
      </c>
      <c r="I37" s="12">
        <f>+VLOOKUP(E37,Participants!$A$1:$F$678,3,FALSE)</f>
        <v>7</v>
      </c>
      <c r="J37" s="12" t="str">
        <f>+VLOOKUP(E37,Participants!$A$1:$G$678,7,FALSE)</f>
        <v>VARSITY Girls</v>
      </c>
      <c r="K37" s="12">
        <v>1</v>
      </c>
      <c r="L37" s="12">
        <v>10</v>
      </c>
    </row>
    <row r="38" spans="1:26" ht="14.25" customHeight="1" x14ac:dyDescent="0.35">
      <c r="A38" s="158" t="s">
        <v>528</v>
      </c>
      <c r="B38" s="58">
        <v>8</v>
      </c>
      <c r="C38" s="58">
        <v>34.28</v>
      </c>
      <c r="D38" s="58">
        <v>6</v>
      </c>
      <c r="E38" s="58">
        <v>628</v>
      </c>
      <c r="F38" s="12" t="str">
        <f>+VLOOKUP(E38,Participants!$A$1:$F$678,2,FALSE)</f>
        <v>Elena Farrah</v>
      </c>
      <c r="G38" s="12" t="str">
        <f>+VLOOKUP(E38,Participants!$A$1:$F$678,4,FALSE)</f>
        <v>BFS</v>
      </c>
      <c r="H38" s="12" t="str">
        <f>+VLOOKUP(E38,Participants!$A$1:$F$678,5,FALSE)</f>
        <v>Female</v>
      </c>
      <c r="I38" s="12">
        <f>+VLOOKUP(E38,Participants!$A$1:$F$678,3,FALSE)</f>
        <v>7</v>
      </c>
      <c r="J38" s="12" t="str">
        <f>+VLOOKUP(E38,Participants!$A$1:$G$678,7,FALSE)</f>
        <v>VARSITY GIRLS</v>
      </c>
      <c r="K38" s="12">
        <f>K37+1</f>
        <v>2</v>
      </c>
      <c r="L38" s="12">
        <v>8</v>
      </c>
    </row>
    <row r="39" spans="1:26" ht="14.25" customHeight="1" x14ac:dyDescent="0.35">
      <c r="A39" s="158" t="s">
        <v>528</v>
      </c>
      <c r="B39" s="58">
        <v>9</v>
      </c>
      <c r="C39" s="58">
        <v>37.15</v>
      </c>
      <c r="D39" s="58">
        <v>2</v>
      </c>
      <c r="E39" s="58">
        <v>652</v>
      </c>
      <c r="F39" s="12" t="str">
        <f>+VLOOKUP(E39,Participants!$A$1:$F$678,2,FALSE)</f>
        <v>Annie Puhalla</v>
      </c>
      <c r="G39" s="12" t="str">
        <f>+VLOOKUP(E39,Participants!$A$1:$F$678,4,FALSE)</f>
        <v>BFS</v>
      </c>
      <c r="H39" s="12" t="str">
        <f>+VLOOKUP(E39,Participants!$A$1:$F$678,5,FALSE)</f>
        <v>Female</v>
      </c>
      <c r="I39" s="12">
        <f>+VLOOKUP(E39,Participants!$A$1:$F$678,3,FALSE)</f>
        <v>8</v>
      </c>
      <c r="J39" s="12" t="str">
        <f>+VLOOKUP(E39,Participants!$A$1:$G$678,7,FALSE)</f>
        <v>VARSITY GIRLS</v>
      </c>
      <c r="K39" s="12">
        <f t="shared" ref="K39:K45" si="3">K38+1</f>
        <v>3</v>
      </c>
      <c r="L39" s="12">
        <v>6</v>
      </c>
    </row>
    <row r="40" spans="1:26" ht="14.25" customHeight="1" x14ac:dyDescent="0.35">
      <c r="A40" s="158" t="s">
        <v>528</v>
      </c>
      <c r="B40" s="58">
        <v>8</v>
      </c>
      <c r="C40" s="58">
        <v>37.369999999999997</v>
      </c>
      <c r="D40" s="58">
        <v>8</v>
      </c>
      <c r="E40" s="58">
        <v>1108</v>
      </c>
      <c r="F40" s="12" t="str">
        <f>+VLOOKUP(E40,Participants!$A$1:$F$678,2,FALSE)</f>
        <v>Elle Degnan</v>
      </c>
      <c r="G40" s="12" t="str">
        <f>+VLOOKUP(E40,Participants!$A$1:$F$678,4,FALSE)</f>
        <v>KIL</v>
      </c>
      <c r="H40" s="12" t="str">
        <f>+VLOOKUP(E40,Participants!$A$1:$F$678,5,FALSE)</f>
        <v>Female</v>
      </c>
      <c r="I40" s="12">
        <f>+VLOOKUP(E40,Participants!$A$1:$F$678,3,FALSE)</f>
        <v>7</v>
      </c>
      <c r="J40" s="12" t="str">
        <f>+VLOOKUP(E40,Participants!$A$1:$G$678,7,FALSE)</f>
        <v>Varsity Girls</v>
      </c>
      <c r="K40" s="12">
        <f t="shared" si="3"/>
        <v>4</v>
      </c>
      <c r="L40" s="12">
        <v>5</v>
      </c>
    </row>
    <row r="41" spans="1:26" ht="14.25" customHeight="1" x14ac:dyDescent="0.35">
      <c r="A41" s="158" t="s">
        <v>528</v>
      </c>
      <c r="B41" s="58">
        <v>9</v>
      </c>
      <c r="C41" s="58">
        <v>39.71</v>
      </c>
      <c r="D41" s="58">
        <v>6</v>
      </c>
      <c r="E41" s="58">
        <v>635</v>
      </c>
      <c r="F41" s="12" t="str">
        <f>+VLOOKUP(E41,Participants!$A$1:$F$678,2,FALSE)</f>
        <v>Katie Miller</v>
      </c>
      <c r="G41" s="12" t="str">
        <f>+VLOOKUP(E41,Participants!$A$1:$F$678,4,FALSE)</f>
        <v>BFS</v>
      </c>
      <c r="H41" s="12" t="str">
        <f>+VLOOKUP(E41,Participants!$A$1:$F$678,5,FALSE)</f>
        <v>Female</v>
      </c>
      <c r="I41" s="12">
        <f>+VLOOKUP(E41,Participants!$A$1:$F$678,3,FALSE)</f>
        <v>7</v>
      </c>
      <c r="J41" s="12" t="str">
        <f>+VLOOKUP(E41,Participants!$A$1:$G$678,7,FALSE)</f>
        <v>VARSITY GIRLS</v>
      </c>
      <c r="K41" s="12">
        <f t="shared" si="3"/>
        <v>5</v>
      </c>
      <c r="L41" s="12">
        <v>4</v>
      </c>
    </row>
    <row r="42" spans="1:26" ht="14.25" customHeight="1" x14ac:dyDescent="0.35">
      <c r="A42" s="158" t="s">
        <v>528</v>
      </c>
      <c r="B42" s="58">
        <v>9</v>
      </c>
      <c r="C42" s="58">
        <v>40.5</v>
      </c>
      <c r="D42" s="58">
        <v>4</v>
      </c>
      <c r="E42" s="58">
        <v>93</v>
      </c>
      <c r="F42" s="12" t="str">
        <f>+VLOOKUP(E42,Participants!$A$1:$F$678,2,FALSE)</f>
        <v>Vivi Dowdy</v>
      </c>
      <c r="G42" s="12" t="str">
        <f>+VLOOKUP(E42,Participants!$A$1:$F$678,4,FALSE)</f>
        <v>AMA</v>
      </c>
      <c r="H42" s="12" t="str">
        <f>+VLOOKUP(E42,Participants!$A$1:$F$678,5,FALSE)</f>
        <v>Female</v>
      </c>
      <c r="I42" s="12">
        <f>+VLOOKUP(E42,Participants!$A$1:$F$678,3,FALSE)</f>
        <v>7</v>
      </c>
      <c r="J42" s="12" t="str">
        <f>+VLOOKUP(E42,Participants!$A$1:$G$678,7,FALSE)</f>
        <v>VARSITY Girls</v>
      </c>
      <c r="K42" s="12">
        <f t="shared" si="3"/>
        <v>6</v>
      </c>
      <c r="L42" s="12">
        <v>3</v>
      </c>
    </row>
    <row r="43" spans="1:26" ht="14.25" customHeight="1" x14ac:dyDescent="0.35">
      <c r="A43" s="158" t="s">
        <v>528</v>
      </c>
      <c r="B43" s="58">
        <v>10</v>
      </c>
      <c r="C43" s="58">
        <v>40.520000000000003</v>
      </c>
      <c r="D43" s="58">
        <v>2</v>
      </c>
      <c r="E43" s="58">
        <v>639</v>
      </c>
      <c r="F43" s="12" t="str">
        <f>+VLOOKUP(E43,Participants!$A$1:$F$678,2,FALSE)</f>
        <v>Emma Schweikert</v>
      </c>
      <c r="G43" s="12" t="str">
        <f>+VLOOKUP(E43,Participants!$A$1:$F$678,4,FALSE)</f>
        <v>BFS</v>
      </c>
      <c r="H43" s="12" t="str">
        <f>+VLOOKUP(E43,Participants!$A$1:$F$678,5,FALSE)</f>
        <v>Female</v>
      </c>
      <c r="I43" s="12">
        <f>+VLOOKUP(E43,Participants!$A$1:$F$678,3,FALSE)</f>
        <v>7</v>
      </c>
      <c r="J43" s="12" t="str">
        <f>+VLOOKUP(E43,Participants!$A$1:$G$678,7,FALSE)</f>
        <v>VARSITY GIRLS</v>
      </c>
      <c r="K43" s="12">
        <f t="shared" si="3"/>
        <v>7</v>
      </c>
      <c r="L43" s="12">
        <v>2</v>
      </c>
    </row>
    <row r="44" spans="1:26" ht="14.25" customHeight="1" x14ac:dyDescent="0.35">
      <c r="A44" s="158" t="s">
        <v>528</v>
      </c>
      <c r="B44" s="58">
        <v>8</v>
      </c>
      <c r="C44" s="58">
        <v>40.869999999999997</v>
      </c>
      <c r="D44" s="58">
        <v>4</v>
      </c>
      <c r="E44" s="58">
        <v>291</v>
      </c>
      <c r="F44" s="12" t="str">
        <f>+VLOOKUP(E44,Participants!$A$1:$F$678,2,FALSE)</f>
        <v>Ashlyn Curry</v>
      </c>
      <c r="G44" s="12" t="str">
        <f>+VLOOKUP(E44,Participants!$A$1:$F$678,4,FALSE)</f>
        <v>AGS</v>
      </c>
      <c r="H44" s="12" t="str">
        <f>+VLOOKUP(E44,Participants!$A$1:$F$678,5,FALSE)</f>
        <v>Female</v>
      </c>
      <c r="I44" s="12">
        <f>+VLOOKUP(E44,Participants!$A$1:$F$678,3,FALSE)</f>
        <v>7</v>
      </c>
      <c r="J44" s="12" t="str">
        <f>+VLOOKUP(E44,Participants!$A$1:$G$678,7,FALSE)</f>
        <v>VARSITY Girls</v>
      </c>
      <c r="K44" s="12">
        <f t="shared" si="3"/>
        <v>8</v>
      </c>
      <c r="L44" s="12">
        <v>1</v>
      </c>
    </row>
    <row r="45" spans="1:26" ht="14.25" customHeight="1" x14ac:dyDescent="0.35">
      <c r="A45" s="158" t="s">
        <v>528</v>
      </c>
      <c r="B45" s="58">
        <v>10</v>
      </c>
      <c r="C45" s="58">
        <v>42.21</v>
      </c>
      <c r="D45" s="58">
        <v>4</v>
      </c>
      <c r="E45" s="58">
        <v>647</v>
      </c>
      <c r="F45" s="12" t="str">
        <f>+VLOOKUP(E45,Participants!$A$1:$F$678,2,FALSE)</f>
        <v>Mary Kennedy</v>
      </c>
      <c r="G45" s="12" t="str">
        <f>+VLOOKUP(E45,Participants!$A$1:$F$678,4,FALSE)</f>
        <v>BFS</v>
      </c>
      <c r="H45" s="12" t="str">
        <f>+VLOOKUP(E45,Participants!$A$1:$F$678,5,FALSE)</f>
        <v>Female</v>
      </c>
      <c r="I45" s="12">
        <f>+VLOOKUP(E45,Participants!$A$1:$F$678,3,FALSE)</f>
        <v>8</v>
      </c>
      <c r="J45" s="12" t="str">
        <f>+VLOOKUP(E45,Participants!$A$1:$G$678,7,FALSE)</f>
        <v>VARSITY GIRLS</v>
      </c>
      <c r="K45" s="12">
        <f t="shared" si="3"/>
        <v>9</v>
      </c>
      <c r="L45" s="12"/>
    </row>
    <row r="46" spans="1:26" ht="14.25" customHeight="1" x14ac:dyDescent="0.25">
      <c r="E46" s="62"/>
    </row>
    <row r="47" spans="1:26" ht="14.25" customHeight="1" x14ac:dyDescent="0.25">
      <c r="E47" s="62"/>
    </row>
    <row r="48" spans="1:26" ht="14.25" customHeight="1" x14ac:dyDescent="0.25">
      <c r="B48" s="63" t="s">
        <v>8</v>
      </c>
      <c r="C48" s="63" t="s">
        <v>15</v>
      </c>
      <c r="D48" s="63" t="s">
        <v>10</v>
      </c>
      <c r="E48" s="63" t="s">
        <v>20</v>
      </c>
      <c r="F48" s="63" t="s">
        <v>23</v>
      </c>
      <c r="G48" s="63" t="s">
        <v>26</v>
      </c>
      <c r="H48" s="63" t="s">
        <v>29</v>
      </c>
      <c r="I48" s="63" t="s">
        <v>32</v>
      </c>
      <c r="J48" s="63" t="s">
        <v>35</v>
      </c>
      <c r="K48" s="63" t="s">
        <v>38</v>
      </c>
      <c r="L48" s="63" t="s">
        <v>41</v>
      </c>
      <c r="M48" s="63" t="s">
        <v>44</v>
      </c>
      <c r="N48" s="63" t="s">
        <v>49</v>
      </c>
      <c r="O48" s="63" t="s">
        <v>52</v>
      </c>
      <c r="P48" s="63" t="s">
        <v>55</v>
      </c>
      <c r="Q48" s="63" t="s">
        <v>58</v>
      </c>
      <c r="R48" s="63" t="s">
        <v>61</v>
      </c>
      <c r="S48" s="63" t="s">
        <v>64</v>
      </c>
      <c r="T48" s="63" t="s">
        <v>67</v>
      </c>
      <c r="U48" s="63" t="s">
        <v>70</v>
      </c>
      <c r="V48" s="63" t="s">
        <v>73</v>
      </c>
      <c r="W48" s="63" t="s">
        <v>76</v>
      </c>
      <c r="X48" s="63" t="s">
        <v>79</v>
      </c>
      <c r="Y48" s="63" t="s">
        <v>152</v>
      </c>
      <c r="Z48" s="64" t="s">
        <v>496</v>
      </c>
    </row>
    <row r="49" spans="1:26" ht="14.25" customHeight="1" x14ac:dyDescent="0.25">
      <c r="A49" s="7" t="s">
        <v>118</v>
      </c>
      <c r="B49" s="7">
        <f t="shared" ref="B49:K52" si="4">+SUMIFS($L$2:$L$45,$J$2:$J$45,$A49,$G$2:$G$45,B$48)</f>
        <v>0</v>
      </c>
      <c r="C49" s="7">
        <f t="shared" si="4"/>
        <v>9</v>
      </c>
      <c r="D49" s="7">
        <f t="shared" si="4"/>
        <v>11</v>
      </c>
      <c r="E49" s="7">
        <f t="shared" si="4"/>
        <v>0</v>
      </c>
      <c r="F49" s="7">
        <f t="shared" si="4"/>
        <v>8</v>
      </c>
      <c r="G49" s="7">
        <f t="shared" si="4"/>
        <v>0</v>
      </c>
      <c r="H49" s="7">
        <f t="shared" si="4"/>
        <v>0</v>
      </c>
      <c r="I49" s="7">
        <f t="shared" si="4"/>
        <v>0</v>
      </c>
      <c r="J49" s="7">
        <f t="shared" si="4"/>
        <v>0</v>
      </c>
      <c r="K49" s="7">
        <f t="shared" si="4"/>
        <v>0</v>
      </c>
      <c r="L49" s="7">
        <f t="shared" ref="L49:Y52" si="5">+SUMIFS($L$2:$L$45,$J$2:$J$45,$A49,$G$2:$G$45,L$48)</f>
        <v>0</v>
      </c>
      <c r="M49" s="7">
        <f t="shared" si="5"/>
        <v>0</v>
      </c>
      <c r="N49" s="7">
        <f t="shared" si="5"/>
        <v>0</v>
      </c>
      <c r="O49" s="7">
        <f t="shared" si="5"/>
        <v>11</v>
      </c>
      <c r="P49" s="7">
        <f t="shared" si="5"/>
        <v>0</v>
      </c>
      <c r="Q49" s="7">
        <f t="shared" si="5"/>
        <v>0</v>
      </c>
      <c r="R49" s="7">
        <f t="shared" si="5"/>
        <v>0</v>
      </c>
      <c r="S49" s="7">
        <f t="shared" si="5"/>
        <v>0</v>
      </c>
      <c r="T49" s="7">
        <f t="shared" si="5"/>
        <v>0</v>
      </c>
      <c r="U49" s="7">
        <f t="shared" si="5"/>
        <v>0</v>
      </c>
      <c r="V49" s="7">
        <f t="shared" si="5"/>
        <v>0</v>
      </c>
      <c r="W49" s="7">
        <f t="shared" si="5"/>
        <v>0</v>
      </c>
      <c r="X49" s="7">
        <f t="shared" si="5"/>
        <v>0</v>
      </c>
      <c r="Y49" s="7">
        <f t="shared" si="5"/>
        <v>0</v>
      </c>
      <c r="Z49" s="7">
        <f t="shared" ref="Z49:Z52" si="6">SUM(C49:Y49)</f>
        <v>39</v>
      </c>
    </row>
    <row r="50" spans="1:26" ht="14.25" customHeight="1" x14ac:dyDescent="0.25">
      <c r="A50" s="7" t="s">
        <v>135</v>
      </c>
      <c r="B50" s="7">
        <f t="shared" si="4"/>
        <v>0</v>
      </c>
      <c r="C50" s="7">
        <f t="shared" si="4"/>
        <v>21</v>
      </c>
      <c r="D50" s="7">
        <f t="shared" si="4"/>
        <v>0</v>
      </c>
      <c r="E50" s="7">
        <f t="shared" si="4"/>
        <v>0</v>
      </c>
      <c r="F50" s="7">
        <f t="shared" si="4"/>
        <v>1</v>
      </c>
      <c r="G50" s="7">
        <f t="shared" si="4"/>
        <v>0</v>
      </c>
      <c r="H50" s="7">
        <f t="shared" si="4"/>
        <v>0</v>
      </c>
      <c r="I50" s="7">
        <f t="shared" si="4"/>
        <v>0</v>
      </c>
      <c r="J50" s="7">
        <f t="shared" si="4"/>
        <v>0</v>
      </c>
      <c r="K50" s="7">
        <f t="shared" si="4"/>
        <v>0</v>
      </c>
      <c r="L50" s="7">
        <f t="shared" si="5"/>
        <v>4</v>
      </c>
      <c r="M50" s="7">
        <f t="shared" si="5"/>
        <v>0</v>
      </c>
      <c r="N50" s="7">
        <f t="shared" si="5"/>
        <v>0</v>
      </c>
      <c r="O50" s="7">
        <f t="shared" si="5"/>
        <v>13</v>
      </c>
      <c r="P50" s="7">
        <f t="shared" si="5"/>
        <v>0</v>
      </c>
      <c r="Q50" s="7">
        <f t="shared" si="5"/>
        <v>0</v>
      </c>
      <c r="R50" s="7">
        <f t="shared" si="5"/>
        <v>0</v>
      </c>
      <c r="S50" s="7">
        <f t="shared" si="5"/>
        <v>0</v>
      </c>
      <c r="T50" s="7">
        <f t="shared" si="5"/>
        <v>0</v>
      </c>
      <c r="U50" s="7">
        <f t="shared" si="5"/>
        <v>0</v>
      </c>
      <c r="V50" s="7">
        <f t="shared" si="5"/>
        <v>0</v>
      </c>
      <c r="W50" s="7">
        <f t="shared" si="5"/>
        <v>0</v>
      </c>
      <c r="X50" s="7">
        <f t="shared" si="5"/>
        <v>0</v>
      </c>
      <c r="Y50" s="7">
        <f t="shared" si="5"/>
        <v>0</v>
      </c>
      <c r="Z50" s="7">
        <f t="shared" si="6"/>
        <v>39</v>
      </c>
    </row>
    <row r="51" spans="1:26" ht="14.25" customHeight="1" x14ac:dyDescent="0.25">
      <c r="A51" s="7" t="s">
        <v>345</v>
      </c>
      <c r="B51" s="7">
        <f t="shared" si="4"/>
        <v>0</v>
      </c>
      <c r="C51" s="7">
        <f t="shared" si="4"/>
        <v>1</v>
      </c>
      <c r="D51" s="7">
        <f t="shared" si="4"/>
        <v>13</v>
      </c>
      <c r="E51" s="7">
        <f t="shared" si="4"/>
        <v>0</v>
      </c>
      <c r="F51" s="7">
        <f t="shared" si="4"/>
        <v>20</v>
      </c>
      <c r="G51" s="7">
        <f t="shared" si="4"/>
        <v>0</v>
      </c>
      <c r="H51" s="7">
        <f t="shared" si="4"/>
        <v>0</v>
      </c>
      <c r="I51" s="7">
        <f t="shared" si="4"/>
        <v>0</v>
      </c>
      <c r="J51" s="7">
        <f t="shared" si="4"/>
        <v>0</v>
      </c>
      <c r="K51" s="7">
        <f t="shared" si="4"/>
        <v>0</v>
      </c>
      <c r="L51" s="7">
        <f t="shared" si="5"/>
        <v>0</v>
      </c>
      <c r="M51" s="7">
        <f t="shared" si="5"/>
        <v>0</v>
      </c>
      <c r="N51" s="7">
        <f t="shared" si="5"/>
        <v>0</v>
      </c>
      <c r="O51" s="7">
        <f t="shared" si="5"/>
        <v>5</v>
      </c>
      <c r="P51" s="7">
        <f t="shared" si="5"/>
        <v>0</v>
      </c>
      <c r="Q51" s="7">
        <f t="shared" si="5"/>
        <v>0</v>
      </c>
      <c r="R51" s="7">
        <f t="shared" si="5"/>
        <v>0</v>
      </c>
      <c r="S51" s="7">
        <f t="shared" si="5"/>
        <v>0</v>
      </c>
      <c r="T51" s="7">
        <f t="shared" si="5"/>
        <v>0</v>
      </c>
      <c r="U51" s="7">
        <f t="shared" si="5"/>
        <v>0</v>
      </c>
      <c r="V51" s="7">
        <f t="shared" si="5"/>
        <v>0</v>
      </c>
      <c r="W51" s="7">
        <f t="shared" si="5"/>
        <v>0</v>
      </c>
      <c r="X51" s="7">
        <f t="shared" si="5"/>
        <v>0</v>
      </c>
      <c r="Y51" s="7">
        <f t="shared" si="5"/>
        <v>0</v>
      </c>
      <c r="Z51" s="7">
        <f t="shared" si="6"/>
        <v>39</v>
      </c>
    </row>
    <row r="52" spans="1:26" ht="14.25" customHeight="1" x14ac:dyDescent="0.25">
      <c r="A52" s="7" t="s">
        <v>497</v>
      </c>
      <c r="B52" s="7">
        <f t="shared" si="4"/>
        <v>0</v>
      </c>
      <c r="C52" s="7">
        <f t="shared" si="4"/>
        <v>0</v>
      </c>
      <c r="D52" s="7">
        <f t="shared" si="4"/>
        <v>5</v>
      </c>
      <c r="E52" s="7">
        <f t="shared" si="4"/>
        <v>0</v>
      </c>
      <c r="F52" s="7">
        <f t="shared" si="4"/>
        <v>11</v>
      </c>
      <c r="G52" s="7">
        <f t="shared" si="4"/>
        <v>0</v>
      </c>
      <c r="H52" s="7">
        <f t="shared" si="4"/>
        <v>0</v>
      </c>
      <c r="I52" s="7">
        <f t="shared" si="4"/>
        <v>0</v>
      </c>
      <c r="J52" s="7">
        <f t="shared" si="4"/>
        <v>0</v>
      </c>
      <c r="K52" s="7">
        <f t="shared" si="4"/>
        <v>0</v>
      </c>
      <c r="L52" s="7">
        <f t="shared" si="5"/>
        <v>0</v>
      </c>
      <c r="M52" s="7">
        <f t="shared" si="5"/>
        <v>6</v>
      </c>
      <c r="N52" s="7">
        <f t="shared" si="5"/>
        <v>0</v>
      </c>
      <c r="O52" s="7">
        <f t="shared" si="5"/>
        <v>12</v>
      </c>
      <c r="P52" s="7">
        <f t="shared" si="5"/>
        <v>0</v>
      </c>
      <c r="Q52" s="7">
        <f t="shared" si="5"/>
        <v>0</v>
      </c>
      <c r="R52" s="7">
        <f t="shared" si="5"/>
        <v>5</v>
      </c>
      <c r="S52" s="7">
        <f t="shared" si="5"/>
        <v>0</v>
      </c>
      <c r="T52" s="7">
        <f t="shared" si="5"/>
        <v>0</v>
      </c>
      <c r="U52" s="7">
        <f t="shared" si="5"/>
        <v>0</v>
      </c>
      <c r="V52" s="7">
        <f t="shared" si="5"/>
        <v>0</v>
      </c>
      <c r="W52" s="7">
        <f t="shared" si="5"/>
        <v>0</v>
      </c>
      <c r="X52" s="7">
        <f t="shared" si="5"/>
        <v>0</v>
      </c>
      <c r="Y52" s="7">
        <f t="shared" si="5"/>
        <v>0</v>
      </c>
      <c r="Z52" s="7">
        <f t="shared" si="6"/>
        <v>39</v>
      </c>
    </row>
    <row r="53" spans="1:26" ht="14.25" customHeight="1" x14ac:dyDescent="0.25">
      <c r="E53" s="62"/>
    </row>
    <row r="54" spans="1:26" ht="14.25" customHeight="1" x14ac:dyDescent="0.25">
      <c r="E54" s="62"/>
    </row>
    <row r="55" spans="1:26" ht="14.25" customHeight="1" x14ac:dyDescent="0.25">
      <c r="E55" s="62"/>
    </row>
    <row r="56" spans="1:26" ht="14.25" customHeight="1" x14ac:dyDescent="0.25">
      <c r="E56" s="62"/>
    </row>
    <row r="57" spans="1:26" ht="14.25" customHeight="1" x14ac:dyDescent="0.25">
      <c r="E57" s="62"/>
    </row>
    <row r="58" spans="1:26" ht="14.25" customHeight="1" x14ac:dyDescent="0.25">
      <c r="E58" s="62"/>
    </row>
    <row r="59" spans="1:26" ht="14.25" customHeight="1" x14ac:dyDescent="0.25">
      <c r="E59" s="62"/>
    </row>
    <row r="60" spans="1:26" ht="14.25" customHeight="1" x14ac:dyDescent="0.25">
      <c r="E60" s="62"/>
    </row>
    <row r="61" spans="1:26" ht="14.25" customHeight="1" x14ac:dyDescent="0.25">
      <c r="E61" s="62"/>
    </row>
    <row r="62" spans="1:26" ht="14.25" customHeight="1" x14ac:dyDescent="0.25">
      <c r="E62" s="62"/>
    </row>
    <row r="63" spans="1:26" ht="14.25" customHeight="1" x14ac:dyDescent="0.25">
      <c r="E63" s="62"/>
    </row>
    <row r="64" spans="1:26" ht="14.25" customHeight="1" x14ac:dyDescent="0.25">
      <c r="E64" s="62"/>
    </row>
    <row r="65" spans="5:5" ht="14.25" customHeight="1" x14ac:dyDescent="0.25">
      <c r="E65" s="62"/>
    </row>
    <row r="66" spans="5:5" ht="14.25" customHeight="1" x14ac:dyDescent="0.25">
      <c r="E66" s="62"/>
    </row>
    <row r="67" spans="5:5" ht="14.25" customHeight="1" x14ac:dyDescent="0.25">
      <c r="E67" s="62"/>
    </row>
    <row r="68" spans="5:5" ht="14.25" customHeight="1" x14ac:dyDescent="0.25">
      <c r="E68" s="62"/>
    </row>
    <row r="69" spans="5:5" ht="14.25" customHeight="1" x14ac:dyDescent="0.25">
      <c r="E69" s="62"/>
    </row>
    <row r="70" spans="5:5" ht="14.25" customHeight="1" x14ac:dyDescent="0.25">
      <c r="E70" s="62"/>
    </row>
    <row r="71" spans="5:5" ht="14.25" customHeight="1" x14ac:dyDescent="0.25">
      <c r="E71" s="62"/>
    </row>
    <row r="72" spans="5:5" ht="14.25" customHeight="1" x14ac:dyDescent="0.25">
      <c r="E72" s="62"/>
    </row>
    <row r="73" spans="5:5" ht="14.25" customHeight="1" x14ac:dyDescent="0.25">
      <c r="E73" s="62"/>
    </row>
    <row r="74" spans="5:5" ht="14.25" customHeight="1" x14ac:dyDescent="0.25">
      <c r="E74" s="62"/>
    </row>
    <row r="75" spans="5:5" ht="14.25" customHeight="1" x14ac:dyDescent="0.25">
      <c r="E75" s="62"/>
    </row>
    <row r="76" spans="5:5" ht="14.25" customHeight="1" x14ac:dyDescent="0.25">
      <c r="E76" s="62"/>
    </row>
    <row r="77" spans="5:5" ht="14.25" customHeight="1" x14ac:dyDescent="0.25">
      <c r="E77" s="62"/>
    </row>
    <row r="78" spans="5:5" ht="14.25" customHeight="1" x14ac:dyDescent="0.25">
      <c r="E78" s="62"/>
    </row>
    <row r="79" spans="5:5" ht="14.25" customHeight="1" x14ac:dyDescent="0.25">
      <c r="E79" s="62"/>
    </row>
    <row r="80" spans="5:5" ht="14.25" customHeight="1" x14ac:dyDescent="0.25">
      <c r="E80" s="62"/>
    </row>
    <row r="81" spans="5:5" ht="14.25" customHeight="1" x14ac:dyDescent="0.25">
      <c r="E81" s="62"/>
    </row>
    <row r="82" spans="5:5" ht="14.25" customHeight="1" x14ac:dyDescent="0.25">
      <c r="E82" s="62"/>
    </row>
    <row r="83" spans="5:5" ht="14.25" customHeight="1" x14ac:dyDescent="0.25">
      <c r="E83" s="62"/>
    </row>
    <row r="84" spans="5:5" ht="14.25" customHeight="1" x14ac:dyDescent="0.25">
      <c r="E84" s="62"/>
    </row>
    <row r="85" spans="5:5" ht="14.25" customHeight="1" x14ac:dyDescent="0.25">
      <c r="E85" s="62"/>
    </row>
    <row r="86" spans="5:5" ht="14.25" customHeight="1" x14ac:dyDescent="0.25">
      <c r="E86" s="62"/>
    </row>
    <row r="87" spans="5:5" ht="14.25" customHeight="1" x14ac:dyDescent="0.25">
      <c r="E87" s="62"/>
    </row>
    <row r="88" spans="5:5" ht="14.25" customHeight="1" x14ac:dyDescent="0.25">
      <c r="E88" s="62"/>
    </row>
    <row r="89" spans="5:5" ht="14.25" customHeight="1" x14ac:dyDescent="0.25">
      <c r="E89" s="62"/>
    </row>
    <row r="90" spans="5:5" ht="14.25" customHeight="1" x14ac:dyDescent="0.25">
      <c r="E90" s="62"/>
    </row>
    <row r="91" spans="5:5" ht="14.25" customHeight="1" x14ac:dyDescent="0.25">
      <c r="E91" s="62"/>
    </row>
    <row r="92" spans="5:5" ht="14.25" customHeight="1" x14ac:dyDescent="0.25">
      <c r="E92" s="62"/>
    </row>
    <row r="93" spans="5:5" ht="14.25" customHeight="1" x14ac:dyDescent="0.25">
      <c r="E93" s="62"/>
    </row>
    <row r="94" spans="5:5" ht="14.25" customHeight="1" x14ac:dyDescent="0.25">
      <c r="E94" s="62"/>
    </row>
    <row r="95" spans="5:5" ht="14.25" customHeight="1" x14ac:dyDescent="0.25">
      <c r="E95" s="62"/>
    </row>
    <row r="96" spans="5:5" ht="14.25" customHeight="1" x14ac:dyDescent="0.25">
      <c r="E96" s="62"/>
    </row>
    <row r="97" spans="5:5" ht="14.25" customHeight="1" x14ac:dyDescent="0.25">
      <c r="E97" s="62"/>
    </row>
    <row r="98" spans="5:5" ht="14.25" customHeight="1" x14ac:dyDescent="0.25">
      <c r="E98" s="62"/>
    </row>
    <row r="99" spans="5:5" ht="14.25" customHeight="1" x14ac:dyDescent="0.25">
      <c r="E99" s="62"/>
    </row>
    <row r="100" spans="5:5" ht="14.25" customHeight="1" x14ac:dyDescent="0.25">
      <c r="E100" s="62"/>
    </row>
    <row r="101" spans="5:5" ht="14.25" customHeight="1" x14ac:dyDescent="0.25">
      <c r="E101" s="62"/>
    </row>
    <row r="102" spans="5:5" ht="14.25" customHeight="1" x14ac:dyDescent="0.25">
      <c r="E102" s="62"/>
    </row>
    <row r="103" spans="5:5" ht="14.25" customHeight="1" x14ac:dyDescent="0.25">
      <c r="E103" s="62"/>
    </row>
    <row r="104" spans="5:5" ht="14.25" customHeight="1" x14ac:dyDescent="0.25">
      <c r="E104" s="62"/>
    </row>
    <row r="105" spans="5:5" ht="14.25" customHeight="1" x14ac:dyDescent="0.25">
      <c r="E105" s="62"/>
    </row>
    <row r="106" spans="5:5" ht="14.25" customHeight="1" x14ac:dyDescent="0.25">
      <c r="E106" s="62"/>
    </row>
    <row r="107" spans="5:5" ht="14.25" customHeight="1" x14ac:dyDescent="0.25">
      <c r="E107" s="62"/>
    </row>
    <row r="108" spans="5:5" ht="14.25" customHeight="1" x14ac:dyDescent="0.25">
      <c r="E108" s="62"/>
    </row>
    <row r="109" spans="5:5" ht="14.25" customHeight="1" x14ac:dyDescent="0.25">
      <c r="E109" s="62"/>
    </row>
    <row r="110" spans="5:5" ht="14.25" customHeight="1" x14ac:dyDescent="0.25">
      <c r="E110" s="62"/>
    </row>
    <row r="111" spans="5:5" ht="14.25" customHeight="1" x14ac:dyDescent="0.25">
      <c r="E111" s="62"/>
    </row>
    <row r="112" spans="5:5" ht="14.25" customHeight="1" x14ac:dyDescent="0.25">
      <c r="E112" s="62"/>
    </row>
    <row r="113" spans="5:5" ht="14.25" customHeight="1" x14ac:dyDescent="0.25">
      <c r="E113" s="62"/>
    </row>
    <row r="114" spans="5:5" ht="14.25" customHeight="1" x14ac:dyDescent="0.25">
      <c r="E114" s="62"/>
    </row>
    <row r="115" spans="5:5" ht="14.25" customHeight="1" x14ac:dyDescent="0.25">
      <c r="E115" s="62"/>
    </row>
    <row r="116" spans="5:5" ht="14.25" customHeight="1" x14ac:dyDescent="0.25">
      <c r="E116" s="62"/>
    </row>
    <row r="117" spans="5:5" ht="14.25" customHeight="1" x14ac:dyDescent="0.25">
      <c r="E117" s="62"/>
    </row>
    <row r="118" spans="5:5" ht="14.25" customHeight="1" x14ac:dyDescent="0.25">
      <c r="E118" s="62"/>
    </row>
    <row r="119" spans="5:5" ht="14.25" customHeight="1" x14ac:dyDescent="0.25">
      <c r="E119" s="62"/>
    </row>
    <row r="120" spans="5:5" ht="14.25" customHeight="1" x14ac:dyDescent="0.25">
      <c r="E120" s="62"/>
    </row>
    <row r="121" spans="5:5" ht="14.25" customHeight="1" x14ac:dyDescent="0.25">
      <c r="E121" s="62"/>
    </row>
    <row r="122" spans="5:5" ht="14.25" customHeight="1" x14ac:dyDescent="0.25">
      <c r="E122" s="62"/>
    </row>
    <row r="123" spans="5:5" ht="14.25" customHeight="1" x14ac:dyDescent="0.25">
      <c r="E123" s="62"/>
    </row>
    <row r="124" spans="5:5" ht="14.25" customHeight="1" x14ac:dyDescent="0.25">
      <c r="E124" s="62"/>
    </row>
    <row r="125" spans="5:5" ht="14.25" customHeight="1" x14ac:dyDescent="0.25">
      <c r="E125" s="62"/>
    </row>
    <row r="126" spans="5:5" ht="14.25" customHeight="1" x14ac:dyDescent="0.25">
      <c r="E126" s="62"/>
    </row>
    <row r="127" spans="5:5" ht="14.25" customHeight="1" x14ac:dyDescent="0.25">
      <c r="E127" s="62"/>
    </row>
    <row r="128" spans="5:5" ht="14.25" customHeight="1" x14ac:dyDescent="0.25">
      <c r="E128" s="62"/>
    </row>
    <row r="129" spans="5:5" ht="14.25" customHeight="1" x14ac:dyDescent="0.25">
      <c r="E129" s="62"/>
    </row>
    <row r="130" spans="5:5" ht="14.25" customHeight="1" x14ac:dyDescent="0.25">
      <c r="E130" s="62"/>
    </row>
    <row r="131" spans="5:5" ht="14.25" customHeight="1" x14ac:dyDescent="0.25">
      <c r="E131" s="62"/>
    </row>
    <row r="132" spans="5:5" ht="14.25" customHeight="1" x14ac:dyDescent="0.25">
      <c r="E132" s="62"/>
    </row>
    <row r="133" spans="5:5" ht="14.25" customHeight="1" x14ac:dyDescent="0.25">
      <c r="E133" s="62"/>
    </row>
    <row r="134" spans="5:5" ht="14.25" customHeight="1" x14ac:dyDescent="0.25">
      <c r="E134" s="62"/>
    </row>
    <row r="135" spans="5:5" ht="14.25" customHeight="1" x14ac:dyDescent="0.25">
      <c r="E135" s="62"/>
    </row>
    <row r="136" spans="5:5" ht="14.25" customHeight="1" x14ac:dyDescent="0.25">
      <c r="E136" s="62"/>
    </row>
    <row r="137" spans="5:5" ht="14.25" customHeight="1" x14ac:dyDescent="0.25">
      <c r="E137" s="62"/>
    </row>
    <row r="138" spans="5:5" ht="14.25" customHeight="1" x14ac:dyDescent="0.25">
      <c r="E138" s="62"/>
    </row>
    <row r="139" spans="5:5" ht="14.25" customHeight="1" x14ac:dyDescent="0.25">
      <c r="E139" s="62"/>
    </row>
    <row r="140" spans="5:5" ht="14.25" customHeight="1" x14ac:dyDescent="0.25">
      <c r="E140" s="62"/>
    </row>
    <row r="141" spans="5:5" ht="14.25" customHeight="1" x14ac:dyDescent="0.25">
      <c r="E141" s="62"/>
    </row>
    <row r="142" spans="5:5" ht="14.25" customHeight="1" x14ac:dyDescent="0.25">
      <c r="E142" s="62"/>
    </row>
    <row r="143" spans="5:5" ht="14.25" customHeight="1" x14ac:dyDescent="0.25">
      <c r="E143" s="62"/>
    </row>
    <row r="144" spans="5:5" ht="14.25" customHeight="1" x14ac:dyDescent="0.25">
      <c r="E144" s="62"/>
    </row>
    <row r="145" spans="5:5" ht="14.25" customHeight="1" x14ac:dyDescent="0.25">
      <c r="E145" s="62"/>
    </row>
    <row r="146" spans="5:5" ht="14.25" customHeight="1" x14ac:dyDescent="0.25">
      <c r="E146" s="62"/>
    </row>
    <row r="147" spans="5:5" ht="14.25" customHeight="1" x14ac:dyDescent="0.25">
      <c r="E147" s="62"/>
    </row>
    <row r="148" spans="5:5" ht="14.25" customHeight="1" x14ac:dyDescent="0.25">
      <c r="E148" s="62"/>
    </row>
    <row r="149" spans="5:5" ht="14.25" customHeight="1" x14ac:dyDescent="0.25">
      <c r="E149" s="62"/>
    </row>
    <row r="150" spans="5:5" ht="14.25" customHeight="1" x14ac:dyDescent="0.25">
      <c r="E150" s="62"/>
    </row>
    <row r="151" spans="5:5" ht="14.25" customHeight="1" x14ac:dyDescent="0.25">
      <c r="E151" s="62"/>
    </row>
    <row r="152" spans="5:5" ht="14.25" customHeight="1" x14ac:dyDescent="0.25">
      <c r="E152" s="62"/>
    </row>
    <row r="153" spans="5:5" ht="14.25" customHeight="1" x14ac:dyDescent="0.25">
      <c r="E153" s="62"/>
    </row>
    <row r="154" spans="5:5" ht="14.25" customHeight="1" x14ac:dyDescent="0.25">
      <c r="E154" s="62"/>
    </row>
    <row r="155" spans="5:5" ht="14.25" customHeight="1" x14ac:dyDescent="0.25">
      <c r="E155" s="62"/>
    </row>
    <row r="156" spans="5:5" ht="14.25" customHeight="1" x14ac:dyDescent="0.25">
      <c r="E156" s="62"/>
    </row>
    <row r="157" spans="5:5" ht="14.25" customHeight="1" x14ac:dyDescent="0.25">
      <c r="E157" s="62"/>
    </row>
    <row r="158" spans="5:5" ht="14.25" customHeight="1" x14ac:dyDescent="0.25">
      <c r="E158" s="62"/>
    </row>
    <row r="159" spans="5:5" ht="14.25" customHeight="1" x14ac:dyDescent="0.25">
      <c r="E159" s="62"/>
    </row>
    <row r="160" spans="5:5" ht="14.25" customHeight="1" x14ac:dyDescent="0.25">
      <c r="E160" s="62"/>
    </row>
    <row r="161" spans="5:5" ht="14.25" customHeight="1" x14ac:dyDescent="0.25">
      <c r="E161" s="62"/>
    </row>
    <row r="162" spans="5:5" ht="14.25" customHeight="1" x14ac:dyDescent="0.25">
      <c r="E162" s="62"/>
    </row>
    <row r="163" spans="5:5" ht="14.25" customHeight="1" x14ac:dyDescent="0.25">
      <c r="E163" s="62"/>
    </row>
    <row r="164" spans="5:5" ht="14.25" customHeight="1" x14ac:dyDescent="0.25">
      <c r="E164" s="62"/>
    </row>
    <row r="165" spans="5:5" ht="14.25" customHeight="1" x14ac:dyDescent="0.25">
      <c r="E165" s="62"/>
    </row>
    <row r="166" spans="5:5" ht="14.25" customHeight="1" x14ac:dyDescent="0.25">
      <c r="E166" s="62"/>
    </row>
    <row r="167" spans="5:5" ht="14.25" customHeight="1" x14ac:dyDescent="0.25">
      <c r="E167" s="62"/>
    </row>
    <row r="168" spans="5:5" ht="14.25" customHeight="1" x14ac:dyDescent="0.25">
      <c r="E168" s="62"/>
    </row>
    <row r="169" spans="5:5" ht="14.25" customHeight="1" x14ac:dyDescent="0.25">
      <c r="E169" s="62"/>
    </row>
    <row r="170" spans="5:5" ht="14.25" customHeight="1" x14ac:dyDescent="0.25">
      <c r="E170" s="62"/>
    </row>
    <row r="171" spans="5:5" ht="14.25" customHeight="1" x14ac:dyDescent="0.25">
      <c r="E171" s="62"/>
    </row>
    <row r="172" spans="5:5" ht="14.25" customHeight="1" x14ac:dyDescent="0.25">
      <c r="E172" s="62"/>
    </row>
    <row r="173" spans="5:5" ht="14.25" customHeight="1" x14ac:dyDescent="0.25">
      <c r="E173" s="62"/>
    </row>
    <row r="174" spans="5:5" ht="14.25" customHeight="1" x14ac:dyDescent="0.25">
      <c r="E174" s="62"/>
    </row>
    <row r="175" spans="5:5" ht="14.25" customHeight="1" x14ac:dyDescent="0.25">
      <c r="E175" s="62"/>
    </row>
    <row r="176" spans="5:5" ht="14.25" customHeight="1" x14ac:dyDescent="0.25">
      <c r="E176" s="62"/>
    </row>
    <row r="177" spans="5:5" ht="14.25" customHeight="1" x14ac:dyDescent="0.25">
      <c r="E177" s="62"/>
    </row>
    <row r="178" spans="5:5" ht="14.25" customHeight="1" x14ac:dyDescent="0.25">
      <c r="E178" s="62"/>
    </row>
    <row r="179" spans="5:5" ht="14.25" customHeight="1" x14ac:dyDescent="0.25">
      <c r="E179" s="62"/>
    </row>
    <row r="180" spans="5:5" ht="14.25" customHeight="1" x14ac:dyDescent="0.25">
      <c r="E180" s="62"/>
    </row>
    <row r="181" spans="5:5" ht="14.25" customHeight="1" x14ac:dyDescent="0.25">
      <c r="E181" s="62"/>
    </row>
    <row r="182" spans="5:5" ht="14.25" customHeight="1" x14ac:dyDescent="0.25">
      <c r="E182" s="62"/>
    </row>
    <row r="183" spans="5:5" ht="14.25" customHeight="1" x14ac:dyDescent="0.25">
      <c r="E183" s="62"/>
    </row>
    <row r="184" spans="5:5" ht="14.25" customHeight="1" x14ac:dyDescent="0.25">
      <c r="E184" s="62"/>
    </row>
    <row r="185" spans="5:5" ht="14.25" customHeight="1" x14ac:dyDescent="0.25">
      <c r="E185" s="62"/>
    </row>
    <row r="186" spans="5:5" ht="14.25" customHeight="1" x14ac:dyDescent="0.25">
      <c r="E186" s="62"/>
    </row>
    <row r="187" spans="5:5" ht="14.25" customHeight="1" x14ac:dyDescent="0.25">
      <c r="E187" s="62"/>
    </row>
    <row r="188" spans="5:5" ht="14.25" customHeight="1" x14ac:dyDescent="0.25">
      <c r="E188" s="62"/>
    </row>
    <row r="189" spans="5:5" ht="14.25" customHeight="1" x14ac:dyDescent="0.25">
      <c r="E189" s="62"/>
    </row>
    <row r="190" spans="5:5" ht="14.25" customHeight="1" x14ac:dyDescent="0.25">
      <c r="E190" s="62"/>
    </row>
    <row r="191" spans="5:5" ht="14.25" customHeight="1" x14ac:dyDescent="0.25">
      <c r="E191" s="62"/>
    </row>
    <row r="192" spans="5:5" ht="14.25" customHeight="1" x14ac:dyDescent="0.25">
      <c r="E192" s="62"/>
    </row>
    <row r="193" spans="5:5" ht="14.25" customHeight="1" x14ac:dyDescent="0.25">
      <c r="E193" s="62"/>
    </row>
    <row r="194" spans="5:5" ht="14.25" customHeight="1" x14ac:dyDescent="0.25">
      <c r="E194" s="62"/>
    </row>
    <row r="195" spans="5:5" ht="14.25" customHeight="1" x14ac:dyDescent="0.25">
      <c r="E195" s="62"/>
    </row>
    <row r="196" spans="5:5" ht="14.25" customHeight="1" x14ac:dyDescent="0.25">
      <c r="E196" s="62"/>
    </row>
    <row r="197" spans="5:5" ht="14.25" customHeight="1" x14ac:dyDescent="0.25">
      <c r="E197" s="62"/>
    </row>
    <row r="198" spans="5:5" ht="14.25" customHeight="1" x14ac:dyDescent="0.25">
      <c r="E198" s="62"/>
    </row>
    <row r="199" spans="5:5" ht="14.25" customHeight="1" x14ac:dyDescent="0.25">
      <c r="E199" s="62"/>
    </row>
    <row r="200" spans="5:5" ht="14.25" customHeight="1" x14ac:dyDescent="0.25">
      <c r="E200" s="62"/>
    </row>
    <row r="201" spans="5:5" ht="14.25" customHeight="1" x14ac:dyDescent="0.25">
      <c r="E201" s="62"/>
    </row>
    <row r="202" spans="5:5" ht="14.25" customHeight="1" x14ac:dyDescent="0.25">
      <c r="E202" s="62"/>
    </row>
    <row r="203" spans="5:5" ht="14.25" customHeight="1" x14ac:dyDescent="0.25">
      <c r="E203" s="62"/>
    </row>
    <row r="204" spans="5:5" ht="14.25" customHeight="1" x14ac:dyDescent="0.25">
      <c r="E204" s="62"/>
    </row>
    <row r="205" spans="5:5" ht="14.25" customHeight="1" x14ac:dyDescent="0.25">
      <c r="E205" s="62"/>
    </row>
    <row r="206" spans="5:5" ht="14.25" customHeight="1" x14ac:dyDescent="0.25">
      <c r="E206" s="62"/>
    </row>
    <row r="207" spans="5:5" ht="14.25" customHeight="1" x14ac:dyDescent="0.25">
      <c r="E207" s="62"/>
    </row>
    <row r="208" spans="5:5" ht="14.25" customHeight="1" x14ac:dyDescent="0.25">
      <c r="E208" s="62"/>
    </row>
    <row r="209" spans="5:5" ht="14.25" customHeight="1" x14ac:dyDescent="0.25">
      <c r="E209" s="62"/>
    </row>
    <row r="210" spans="5:5" ht="14.25" customHeight="1" x14ac:dyDescent="0.25">
      <c r="E210" s="62"/>
    </row>
    <row r="211" spans="5:5" ht="14.25" customHeight="1" x14ac:dyDescent="0.25">
      <c r="E211" s="62"/>
    </row>
    <row r="212" spans="5:5" ht="14.25" customHeight="1" x14ac:dyDescent="0.25">
      <c r="E212" s="62"/>
    </row>
    <row r="213" spans="5:5" ht="14.25" customHeight="1" x14ac:dyDescent="0.25">
      <c r="E213" s="62"/>
    </row>
    <row r="214" spans="5:5" ht="14.25" customHeight="1" x14ac:dyDescent="0.25">
      <c r="E214" s="62"/>
    </row>
    <row r="215" spans="5:5" ht="14.25" customHeight="1" x14ac:dyDescent="0.25">
      <c r="E215" s="62"/>
    </row>
    <row r="216" spans="5:5" ht="14.25" customHeight="1" x14ac:dyDescent="0.25">
      <c r="E216" s="62"/>
    </row>
    <row r="217" spans="5:5" ht="14.25" customHeight="1" x14ac:dyDescent="0.25">
      <c r="E217" s="62"/>
    </row>
    <row r="218" spans="5:5" ht="14.25" customHeight="1" x14ac:dyDescent="0.25">
      <c r="E218" s="62"/>
    </row>
    <row r="219" spans="5:5" ht="14.25" customHeight="1" x14ac:dyDescent="0.25">
      <c r="E219" s="62"/>
    </row>
    <row r="220" spans="5:5" ht="14.25" customHeight="1" x14ac:dyDescent="0.25">
      <c r="E220" s="62"/>
    </row>
    <row r="221" spans="5:5" ht="14.25" customHeight="1" x14ac:dyDescent="0.25">
      <c r="E221" s="62"/>
    </row>
    <row r="222" spans="5:5" ht="14.25" customHeight="1" x14ac:dyDescent="0.25">
      <c r="E222" s="62"/>
    </row>
    <row r="223" spans="5:5" ht="14.25" customHeight="1" x14ac:dyDescent="0.25">
      <c r="E223" s="62"/>
    </row>
    <row r="224" spans="5:5" ht="14.25" customHeight="1" x14ac:dyDescent="0.25">
      <c r="E224" s="62"/>
    </row>
    <row r="225" spans="5:5" ht="14.25" customHeight="1" x14ac:dyDescent="0.25">
      <c r="E225" s="62"/>
    </row>
    <row r="226" spans="5:5" ht="14.25" customHeight="1" x14ac:dyDescent="0.25">
      <c r="E226" s="62"/>
    </row>
    <row r="227" spans="5:5" ht="14.25" customHeight="1" x14ac:dyDescent="0.25">
      <c r="E227" s="62"/>
    </row>
    <row r="228" spans="5:5" ht="14.25" customHeight="1" x14ac:dyDescent="0.25">
      <c r="E228" s="62"/>
    </row>
    <row r="229" spans="5:5" ht="14.25" customHeight="1" x14ac:dyDescent="0.25">
      <c r="E229" s="62"/>
    </row>
    <row r="230" spans="5:5" ht="14.25" customHeight="1" x14ac:dyDescent="0.25">
      <c r="E230" s="62"/>
    </row>
    <row r="231" spans="5:5" ht="14.25" customHeight="1" x14ac:dyDescent="0.25">
      <c r="E231" s="62"/>
    </row>
    <row r="232" spans="5:5" ht="14.25" customHeight="1" x14ac:dyDescent="0.25">
      <c r="E232" s="62"/>
    </row>
    <row r="233" spans="5:5" ht="14.25" customHeight="1" x14ac:dyDescent="0.25">
      <c r="E233" s="62"/>
    </row>
    <row r="234" spans="5:5" ht="14.25" customHeight="1" x14ac:dyDescent="0.25">
      <c r="E234" s="62"/>
    </row>
    <row r="235" spans="5:5" ht="14.25" customHeight="1" x14ac:dyDescent="0.25">
      <c r="E235" s="62"/>
    </row>
    <row r="236" spans="5:5" ht="14.25" customHeight="1" x14ac:dyDescent="0.25">
      <c r="E236" s="62"/>
    </row>
    <row r="237" spans="5:5" ht="14.25" customHeight="1" x14ac:dyDescent="0.25">
      <c r="E237" s="62"/>
    </row>
    <row r="238" spans="5:5" ht="14.25" customHeight="1" x14ac:dyDescent="0.25">
      <c r="E238" s="62"/>
    </row>
    <row r="239" spans="5:5" ht="14.25" customHeight="1" x14ac:dyDescent="0.25">
      <c r="E239" s="62"/>
    </row>
    <row r="240" spans="5:5" ht="14.25" customHeight="1" x14ac:dyDescent="0.25">
      <c r="E240" s="62"/>
    </row>
    <row r="241" spans="5:5" ht="14.25" customHeight="1" x14ac:dyDescent="0.25">
      <c r="E241" s="62"/>
    </row>
    <row r="242" spans="5:5" ht="14.25" customHeight="1" x14ac:dyDescent="0.25">
      <c r="E242" s="62"/>
    </row>
    <row r="243" spans="5:5" ht="14.25" customHeight="1" x14ac:dyDescent="0.25">
      <c r="E243" s="62"/>
    </row>
    <row r="244" spans="5:5" ht="14.25" customHeight="1" x14ac:dyDescent="0.25">
      <c r="E244" s="62"/>
    </row>
    <row r="245" spans="5:5" ht="14.25" customHeight="1" x14ac:dyDescent="0.25">
      <c r="E245" s="62"/>
    </row>
    <row r="246" spans="5:5" ht="14.25" customHeight="1" x14ac:dyDescent="0.25">
      <c r="E246" s="62"/>
    </row>
    <row r="247" spans="5:5" ht="14.25" customHeight="1" x14ac:dyDescent="0.25">
      <c r="E247" s="62"/>
    </row>
    <row r="248" spans="5:5" ht="14.25" customHeight="1" x14ac:dyDescent="0.25">
      <c r="E248" s="62"/>
    </row>
    <row r="249" spans="5:5" ht="14.25" customHeight="1" x14ac:dyDescent="0.25">
      <c r="E249" s="62"/>
    </row>
    <row r="250" spans="5:5" ht="14.25" customHeight="1" x14ac:dyDescent="0.25">
      <c r="E250" s="62"/>
    </row>
    <row r="251" spans="5:5" ht="14.25" customHeight="1" x14ac:dyDescent="0.25">
      <c r="E251" s="62"/>
    </row>
    <row r="252" spans="5:5" ht="14.25" customHeight="1" x14ac:dyDescent="0.25">
      <c r="E252" s="62"/>
    </row>
    <row r="253" spans="5:5" ht="15.75" customHeight="1" x14ac:dyDescent="0.25"/>
    <row r="254" spans="5:5" ht="15.75" customHeight="1" x14ac:dyDescent="0.25"/>
    <row r="255" spans="5:5" ht="15.75" customHeight="1" x14ac:dyDescent="0.25"/>
    <row r="256" spans="5:5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</sheetData>
  <sortState xmlns:xlrd2="http://schemas.microsoft.com/office/spreadsheetml/2017/richdata2" ref="B2:L45">
    <sortCondition ref="J2:J45"/>
    <sortCondition ref="C2:C45"/>
  </sortState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902"/>
  <sheetViews>
    <sheetView workbookViewId="0">
      <pane ySplit="1" topLeftCell="A33" activePane="bottomLeft" state="frozen"/>
      <selection pane="bottomLeft" activeCell="A55" sqref="A55:XFD152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style="134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 x14ac:dyDescent="0.35">
      <c r="A1" s="95" t="s">
        <v>529</v>
      </c>
      <c r="B1" s="95" t="s">
        <v>489</v>
      </c>
      <c r="C1" s="95" t="s">
        <v>490</v>
      </c>
      <c r="D1" s="95" t="s">
        <v>491</v>
      </c>
      <c r="E1" s="148" t="s">
        <v>492</v>
      </c>
      <c r="F1" s="95" t="s">
        <v>1</v>
      </c>
      <c r="G1" s="95" t="s">
        <v>3</v>
      </c>
      <c r="H1" s="95" t="s">
        <v>493</v>
      </c>
      <c r="I1" s="95" t="s">
        <v>2</v>
      </c>
      <c r="J1" s="95" t="s">
        <v>5</v>
      </c>
      <c r="K1" s="95" t="s">
        <v>494</v>
      </c>
      <c r="L1" s="95" t="s">
        <v>495</v>
      </c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</row>
    <row r="2" spans="1:27" ht="14.25" customHeight="1" x14ac:dyDescent="0.35">
      <c r="A2" s="87" t="s">
        <v>529</v>
      </c>
      <c r="B2" s="58">
        <v>1</v>
      </c>
      <c r="C2" s="58" t="s">
        <v>684</v>
      </c>
      <c r="D2" s="84"/>
      <c r="E2" s="82">
        <v>1173</v>
      </c>
      <c r="F2" s="12" t="str">
        <f>+VLOOKUP(E2,Participants!$A$1:$F$678,2,FALSE)</f>
        <v>Londyn Tomman</v>
      </c>
      <c r="G2" s="12" t="str">
        <f>+VLOOKUP(E2,Participants!$A$1:$F$678,4,FALSE)</f>
        <v>DMA</v>
      </c>
      <c r="H2" s="12" t="str">
        <f>+VLOOKUP(E2,Participants!$A$1:$F$678,5,FALSE)</f>
        <v>Female</v>
      </c>
      <c r="I2" s="12">
        <f>+VLOOKUP(E2,Participants!$A$1:$F$678,3,FALSE)</f>
        <v>6</v>
      </c>
      <c r="J2" s="12" t="str">
        <f>+VLOOKUP(E2,Participants!$A$1:$G$678,7,FALSE)</f>
        <v>JV Girls</v>
      </c>
      <c r="K2" s="12">
        <v>1</v>
      </c>
      <c r="L2" s="12">
        <v>10</v>
      </c>
    </row>
    <row r="3" spans="1:27" ht="14.25" customHeight="1" x14ac:dyDescent="0.35">
      <c r="A3" s="87" t="s">
        <v>529</v>
      </c>
      <c r="B3" s="58">
        <v>1</v>
      </c>
      <c r="C3" s="58" t="s">
        <v>685</v>
      </c>
      <c r="D3" s="84"/>
      <c r="E3" s="82">
        <v>166</v>
      </c>
      <c r="F3" s="12" t="str">
        <f>+VLOOKUP(E3,Participants!$A$1:$F$678,2,FALSE)</f>
        <v>Ellie Green</v>
      </c>
      <c r="G3" s="12" t="str">
        <f>+VLOOKUP(E3,Participants!$A$1:$F$678,4,FALSE)</f>
        <v>NCA</v>
      </c>
      <c r="H3" s="12" t="str">
        <f>+VLOOKUP(E3,Participants!$A$1:$F$678,5,FALSE)</f>
        <v>Female</v>
      </c>
      <c r="I3" s="12">
        <f>+VLOOKUP(E3,Participants!$A$1:$F$678,3,FALSE)</f>
        <v>6</v>
      </c>
      <c r="J3" s="12" t="str">
        <f>+VLOOKUP(E3,Participants!$A$1:$G$678,7,FALSE)</f>
        <v>JV Girls</v>
      </c>
      <c r="K3" s="12">
        <f>K2+1</f>
        <v>2</v>
      </c>
      <c r="L3" s="12">
        <v>8</v>
      </c>
    </row>
    <row r="4" spans="1:27" ht="14.25" customHeight="1" x14ac:dyDescent="0.35">
      <c r="A4" s="87" t="s">
        <v>529</v>
      </c>
      <c r="B4" s="58">
        <v>1</v>
      </c>
      <c r="C4" s="58" t="s">
        <v>686</v>
      </c>
      <c r="D4" s="84"/>
      <c r="E4" s="82">
        <v>269</v>
      </c>
      <c r="F4" s="12" t="str">
        <f>+VLOOKUP(E4,Participants!$A$1:$F$678,2,FALSE)</f>
        <v>Heidi Surlow</v>
      </c>
      <c r="G4" s="12" t="str">
        <f>+VLOOKUP(E4,Participants!$A$1:$F$678,4,FALSE)</f>
        <v>AGS</v>
      </c>
      <c r="H4" s="12" t="str">
        <f>+VLOOKUP(E4,Participants!$A$1:$F$678,5,FALSE)</f>
        <v>Female</v>
      </c>
      <c r="I4" s="12">
        <f>+VLOOKUP(E4,Participants!$A$1:$F$678,3,FALSE)</f>
        <v>6</v>
      </c>
      <c r="J4" s="12" t="str">
        <f>+VLOOKUP(E4,Participants!$A$1:$G$678,7,FALSE)</f>
        <v>JV Girls</v>
      </c>
      <c r="K4" s="12">
        <f t="shared" ref="K4:K17" si="0">K3+1</f>
        <v>3</v>
      </c>
      <c r="L4" s="12">
        <v>6</v>
      </c>
    </row>
    <row r="5" spans="1:27" ht="14.25" customHeight="1" x14ac:dyDescent="0.35">
      <c r="A5" s="87" t="s">
        <v>529</v>
      </c>
      <c r="B5" s="58">
        <v>1</v>
      </c>
      <c r="C5" s="58" t="s">
        <v>687</v>
      </c>
      <c r="D5" s="84"/>
      <c r="E5" s="82">
        <v>876</v>
      </c>
      <c r="F5" s="12" t="str">
        <f>+VLOOKUP(E5,Participants!$A$1:$F$678,2,FALSE)</f>
        <v>Stella Rega</v>
      </c>
      <c r="G5" s="12" t="str">
        <f>+VLOOKUP(E5,Participants!$A$1:$F$678,4,FALSE)</f>
        <v>AAG</v>
      </c>
      <c r="H5" s="12" t="str">
        <f>+VLOOKUP(E5,Participants!$A$1:$F$678,5,FALSE)</f>
        <v>Female</v>
      </c>
      <c r="I5" s="12">
        <f>+VLOOKUP(E5,Participants!$A$1:$F$678,3,FALSE)</f>
        <v>6</v>
      </c>
      <c r="J5" s="12" t="str">
        <f>+VLOOKUP(E5,Participants!$A$1:$G$678,7,FALSE)</f>
        <v>JV Girls</v>
      </c>
      <c r="K5" s="12">
        <f t="shared" si="0"/>
        <v>4</v>
      </c>
      <c r="L5" s="12">
        <v>5</v>
      </c>
    </row>
    <row r="6" spans="1:27" ht="14.25" customHeight="1" x14ac:dyDescent="0.35">
      <c r="A6" s="87" t="s">
        <v>529</v>
      </c>
      <c r="B6" s="58">
        <v>1</v>
      </c>
      <c r="C6" s="58" t="s">
        <v>688</v>
      </c>
      <c r="D6" s="84"/>
      <c r="E6" s="82">
        <v>1571</v>
      </c>
      <c r="F6" s="12" t="str">
        <f>+VLOOKUP(E6,Participants!$A$1:$F$678,2,FALSE)</f>
        <v>Cecilia Livengood</v>
      </c>
      <c r="G6" s="12" t="str">
        <f>+VLOOKUP(E6,Participants!$A$1:$F$678,4,FALSE)</f>
        <v>BCS</v>
      </c>
      <c r="H6" s="12" t="str">
        <f>+VLOOKUP(E6,Participants!$A$1:$F$678,5,FALSE)</f>
        <v>Female</v>
      </c>
      <c r="I6" s="12">
        <f>+VLOOKUP(E6,Participants!$A$1:$F$678,3,FALSE)</f>
        <v>6</v>
      </c>
      <c r="J6" s="12" t="str">
        <f>+VLOOKUP(E6,Participants!$A$1:$G$678,7,FALSE)</f>
        <v>JV Girls</v>
      </c>
      <c r="K6" s="12">
        <f t="shared" si="0"/>
        <v>5</v>
      </c>
      <c r="L6" s="12">
        <v>4</v>
      </c>
    </row>
    <row r="7" spans="1:27" ht="14.25" customHeight="1" x14ac:dyDescent="0.35">
      <c r="A7" s="87" t="s">
        <v>529</v>
      </c>
      <c r="B7" s="58">
        <v>1</v>
      </c>
      <c r="C7" s="58" t="s">
        <v>689</v>
      </c>
      <c r="D7" s="84"/>
      <c r="E7" s="82">
        <v>870</v>
      </c>
      <c r="F7" s="12" t="str">
        <f>+VLOOKUP(E7,Participants!$A$1:$F$678,2,FALSE)</f>
        <v>Fiona Lim</v>
      </c>
      <c r="G7" s="12" t="str">
        <f>+VLOOKUP(E7,Participants!$A$1:$F$678,4,FALSE)</f>
        <v>AAG</v>
      </c>
      <c r="H7" s="12" t="str">
        <f>+VLOOKUP(E7,Participants!$A$1:$F$678,5,FALSE)</f>
        <v>Female</v>
      </c>
      <c r="I7" s="12">
        <f>+VLOOKUP(E7,Participants!$A$1:$F$678,3,FALSE)</f>
        <v>5</v>
      </c>
      <c r="J7" s="12" t="str">
        <f>+VLOOKUP(E7,Participants!$A$1:$G$678,7,FALSE)</f>
        <v>JV Girls</v>
      </c>
      <c r="K7" s="12">
        <f t="shared" si="0"/>
        <v>6</v>
      </c>
      <c r="L7" s="12">
        <v>3</v>
      </c>
    </row>
    <row r="8" spans="1:27" ht="14.25" customHeight="1" x14ac:dyDescent="0.35">
      <c r="A8" s="87" t="s">
        <v>529</v>
      </c>
      <c r="B8" s="58">
        <v>1</v>
      </c>
      <c r="C8" s="58" t="s">
        <v>690</v>
      </c>
      <c r="D8" s="84"/>
      <c r="E8" s="82">
        <v>1224</v>
      </c>
      <c r="F8" s="12" t="str">
        <f>+VLOOKUP(E8,Participants!$A$1:$F$678,2,FALSE)</f>
        <v>Sophia Catanzarite</v>
      </c>
      <c r="G8" s="12" t="str">
        <f>+VLOOKUP(E8,Participants!$A$1:$F$678,4,FALSE)</f>
        <v>OLF</v>
      </c>
      <c r="H8" s="12" t="str">
        <f>+VLOOKUP(E8,Participants!$A$1:$F$678,5,FALSE)</f>
        <v>Female</v>
      </c>
      <c r="I8" s="12">
        <f>+VLOOKUP(E8,Participants!$A$1:$F$678,3,FALSE)</f>
        <v>6</v>
      </c>
      <c r="J8" s="12" t="str">
        <f>+VLOOKUP(E8,Participants!$A$1:$G$678,7,FALSE)</f>
        <v>JV Girls</v>
      </c>
      <c r="K8" s="12">
        <f t="shared" si="0"/>
        <v>7</v>
      </c>
      <c r="L8" s="12">
        <v>2</v>
      </c>
    </row>
    <row r="9" spans="1:27" ht="14.25" customHeight="1" x14ac:dyDescent="0.35">
      <c r="A9" s="87" t="s">
        <v>529</v>
      </c>
      <c r="B9" s="58">
        <v>1</v>
      </c>
      <c r="C9" s="58" t="s">
        <v>691</v>
      </c>
      <c r="D9" s="84"/>
      <c r="E9" s="82">
        <v>1085</v>
      </c>
      <c r="F9" s="12" t="str">
        <f>+VLOOKUP(E9,Participants!$A$1:$F$678,2,FALSE)</f>
        <v>Nora Narwold</v>
      </c>
      <c r="G9" s="12" t="str">
        <f>+VLOOKUP(E9,Participants!$A$1:$F$678,4,FALSE)</f>
        <v>KIL</v>
      </c>
      <c r="H9" s="12" t="str">
        <f>+VLOOKUP(E9,Participants!$A$1:$F$678,5,FALSE)</f>
        <v>Female</v>
      </c>
      <c r="I9" s="12">
        <f>+VLOOKUP(E9,Participants!$A$1:$F$678,3,FALSE)</f>
        <v>6</v>
      </c>
      <c r="J9" s="12" t="str">
        <f>+VLOOKUP(E9,Participants!$A$1:$G$678,7,FALSE)</f>
        <v>JV Girls</v>
      </c>
      <c r="K9" s="12">
        <f t="shared" si="0"/>
        <v>8</v>
      </c>
      <c r="L9" s="12">
        <v>1</v>
      </c>
    </row>
    <row r="10" spans="1:27" ht="14.25" customHeight="1" x14ac:dyDescent="0.35">
      <c r="A10" s="87" t="s">
        <v>529</v>
      </c>
      <c r="B10" s="58">
        <v>1</v>
      </c>
      <c r="C10" s="58" t="s">
        <v>692</v>
      </c>
      <c r="D10" s="84"/>
      <c r="E10" s="82">
        <v>869</v>
      </c>
      <c r="F10" s="12" t="str">
        <f>+VLOOKUP(E10,Participants!$A$1:$F$678,2,FALSE)</f>
        <v>Mia Ledgerwood</v>
      </c>
      <c r="G10" s="12" t="str">
        <f>+VLOOKUP(E10,Participants!$A$1:$F$678,4,FALSE)</f>
        <v>AAG</v>
      </c>
      <c r="H10" s="12" t="str">
        <f>+VLOOKUP(E10,Participants!$A$1:$F$678,5,FALSE)</f>
        <v>Female</v>
      </c>
      <c r="I10" s="12">
        <f>+VLOOKUP(E10,Participants!$A$1:$F$678,3,FALSE)</f>
        <v>5</v>
      </c>
      <c r="J10" s="12" t="str">
        <f>+VLOOKUP(E10,Participants!$A$1:$G$678,7,FALSE)</f>
        <v>JV Girls</v>
      </c>
      <c r="K10" s="12">
        <f t="shared" si="0"/>
        <v>9</v>
      </c>
      <c r="L10" s="12"/>
    </row>
    <row r="11" spans="1:27" ht="14.25" customHeight="1" x14ac:dyDescent="0.35">
      <c r="A11" s="87" t="s">
        <v>529</v>
      </c>
      <c r="B11" s="58">
        <v>1</v>
      </c>
      <c r="C11" s="58" t="s">
        <v>693</v>
      </c>
      <c r="D11" s="84"/>
      <c r="E11" s="82">
        <v>67</v>
      </c>
      <c r="F11" s="12" t="str">
        <f>+VLOOKUP(E11,Participants!$A$1:$F$678,2,FALSE)</f>
        <v>Thekla Skowron</v>
      </c>
      <c r="G11" s="12" t="str">
        <f>+VLOOKUP(E11,Participants!$A$1:$F$678,4,FALSE)</f>
        <v>AMA</v>
      </c>
      <c r="H11" s="12" t="str">
        <f>+VLOOKUP(E11,Participants!$A$1:$F$678,5,FALSE)</f>
        <v>Female</v>
      </c>
      <c r="I11" s="12">
        <f>+VLOOKUP(E11,Participants!$A$1:$F$678,3,FALSE)</f>
        <v>5</v>
      </c>
      <c r="J11" s="12" t="str">
        <f>+VLOOKUP(E11,Participants!$A$1:$G$678,7,FALSE)</f>
        <v>JV Girls</v>
      </c>
      <c r="K11" s="12">
        <f t="shared" si="0"/>
        <v>10</v>
      </c>
      <c r="L11" s="12"/>
    </row>
    <row r="12" spans="1:27" ht="14.25" customHeight="1" x14ac:dyDescent="0.35">
      <c r="A12" s="87" t="s">
        <v>529</v>
      </c>
      <c r="B12" s="58">
        <v>1</v>
      </c>
      <c r="C12" s="58" t="s">
        <v>694</v>
      </c>
      <c r="D12" s="84"/>
      <c r="E12" s="82">
        <v>263</v>
      </c>
      <c r="F12" s="12" t="str">
        <f>+VLOOKUP(E12,Participants!$A$1:$F$678,2,FALSE)</f>
        <v>Karly Gill</v>
      </c>
      <c r="G12" s="12" t="str">
        <f>+VLOOKUP(E12,Participants!$A$1:$F$678,4,FALSE)</f>
        <v>AGS</v>
      </c>
      <c r="H12" s="12" t="str">
        <f>+VLOOKUP(E12,Participants!$A$1:$F$678,5,FALSE)</f>
        <v>Female</v>
      </c>
      <c r="I12" s="12">
        <f>+VLOOKUP(E12,Participants!$A$1:$F$678,3,FALSE)</f>
        <v>6</v>
      </c>
      <c r="J12" s="12" t="str">
        <f>+VLOOKUP(E12,Participants!$A$1:$G$678,7,FALSE)</f>
        <v>JV Girls</v>
      </c>
      <c r="K12" s="12">
        <f t="shared" si="0"/>
        <v>11</v>
      </c>
      <c r="L12" s="12"/>
    </row>
    <row r="13" spans="1:27" ht="14.25" customHeight="1" x14ac:dyDescent="0.35">
      <c r="A13" s="87" t="s">
        <v>529</v>
      </c>
      <c r="B13" s="58">
        <v>1</v>
      </c>
      <c r="C13" s="58" t="s">
        <v>695</v>
      </c>
      <c r="D13" s="84"/>
      <c r="E13" s="82">
        <v>1167</v>
      </c>
      <c r="F13" s="12" t="str">
        <f>+VLOOKUP(E13,Participants!$A$1:$F$678,2,FALSE)</f>
        <v>Ella Rembert</v>
      </c>
      <c r="G13" s="12" t="str">
        <f>+VLOOKUP(E13,Participants!$A$1:$F$678,4,FALSE)</f>
        <v>DMA</v>
      </c>
      <c r="H13" s="12" t="str">
        <f>+VLOOKUP(E13,Participants!$A$1:$F$678,5,FALSE)</f>
        <v>Female</v>
      </c>
      <c r="I13" s="12">
        <f>+VLOOKUP(E13,Participants!$A$1:$F$678,3,FALSE)</f>
        <v>5</v>
      </c>
      <c r="J13" s="12" t="str">
        <f>+VLOOKUP(E13,Participants!$A$1:$G$678,7,FALSE)</f>
        <v>JV Girls</v>
      </c>
      <c r="K13" s="12">
        <f t="shared" si="0"/>
        <v>12</v>
      </c>
      <c r="L13" s="12"/>
    </row>
    <row r="14" spans="1:27" ht="14.25" customHeight="1" x14ac:dyDescent="0.35">
      <c r="A14" s="87" t="s">
        <v>529</v>
      </c>
      <c r="B14" s="58">
        <v>1</v>
      </c>
      <c r="C14" s="58" t="s">
        <v>696</v>
      </c>
      <c r="D14" s="84"/>
      <c r="E14" s="82">
        <v>595</v>
      </c>
      <c r="F14" s="12" t="str">
        <f>+VLOOKUP(E14,Participants!$A$1:$F$678,2,FALSE)</f>
        <v>Avery Holtzman</v>
      </c>
      <c r="G14" s="12" t="str">
        <f>+VLOOKUP(E14,Participants!$A$1:$F$678,4,FALSE)</f>
        <v>BFS</v>
      </c>
      <c r="H14" s="12" t="str">
        <f>+VLOOKUP(E14,Participants!$A$1:$F$678,5,FALSE)</f>
        <v>Female</v>
      </c>
      <c r="I14" s="12">
        <f>+VLOOKUP(E14,Participants!$A$1:$F$678,3,FALSE)</f>
        <v>5</v>
      </c>
      <c r="J14" s="12" t="str">
        <f>+VLOOKUP(E14,Participants!$A$1:$G$678,7,FALSE)</f>
        <v>JV GIRLS</v>
      </c>
      <c r="K14" s="12">
        <f t="shared" si="0"/>
        <v>13</v>
      </c>
      <c r="L14" s="12"/>
    </row>
    <row r="15" spans="1:27" ht="14.25" customHeight="1" x14ac:dyDescent="0.35">
      <c r="A15" s="87" t="s">
        <v>529</v>
      </c>
      <c r="B15" s="58">
        <v>1</v>
      </c>
      <c r="C15" s="58" t="s">
        <v>697</v>
      </c>
      <c r="D15" s="84"/>
      <c r="E15" s="82">
        <v>600</v>
      </c>
      <c r="F15" s="12" t="str">
        <f>+VLOOKUP(E15,Participants!$A$1:$F$678,2,FALSE)</f>
        <v>Adrianna Sartori</v>
      </c>
      <c r="G15" s="12" t="str">
        <f>+VLOOKUP(E15,Participants!$A$1:$F$678,4,FALSE)</f>
        <v>BFS</v>
      </c>
      <c r="H15" s="12" t="str">
        <f>+VLOOKUP(E15,Participants!$A$1:$F$678,5,FALSE)</f>
        <v>Female</v>
      </c>
      <c r="I15" s="12">
        <f>+VLOOKUP(E15,Participants!$A$1:$F$678,3,FALSE)</f>
        <v>5</v>
      </c>
      <c r="J15" s="12" t="str">
        <f>+VLOOKUP(E15,Participants!$A$1:$G$678,7,FALSE)</f>
        <v>JV GIRLS</v>
      </c>
      <c r="K15" s="12">
        <f t="shared" si="0"/>
        <v>14</v>
      </c>
      <c r="L15" s="12"/>
    </row>
    <row r="16" spans="1:27" ht="14.25" customHeight="1" x14ac:dyDescent="0.35">
      <c r="A16" s="87" t="s">
        <v>529</v>
      </c>
      <c r="B16" s="58">
        <v>1</v>
      </c>
      <c r="C16" s="58" t="s">
        <v>698</v>
      </c>
      <c r="D16" s="84"/>
      <c r="E16" s="82">
        <v>1227</v>
      </c>
      <c r="F16" s="12" t="str">
        <f>+VLOOKUP(E16,Participants!$A$1:$F$678,2,FALSE)</f>
        <v>Taylor Rigby</v>
      </c>
      <c r="G16" s="12" t="str">
        <f>+VLOOKUP(E16,Participants!$A$1:$F$678,4,FALSE)</f>
        <v>OLF</v>
      </c>
      <c r="H16" s="12" t="str">
        <f>+VLOOKUP(E16,Participants!$A$1:$F$678,5,FALSE)</f>
        <v>Female</v>
      </c>
      <c r="I16" s="12">
        <f>+VLOOKUP(E16,Participants!$A$1:$F$678,3,FALSE)</f>
        <v>5</v>
      </c>
      <c r="J16" s="12" t="str">
        <f>+VLOOKUP(E16,Participants!$A$1:$G$678,7,FALSE)</f>
        <v>JV Girls</v>
      </c>
      <c r="K16" s="12">
        <f t="shared" si="0"/>
        <v>15</v>
      </c>
      <c r="L16" s="12"/>
    </row>
    <row r="17" spans="1:12" ht="14.25" customHeight="1" x14ac:dyDescent="0.35">
      <c r="A17" s="87" t="s">
        <v>529</v>
      </c>
      <c r="B17" s="58">
        <v>1</v>
      </c>
      <c r="C17" s="58" t="s">
        <v>699</v>
      </c>
      <c r="D17" s="84"/>
      <c r="E17" s="82">
        <v>604</v>
      </c>
      <c r="F17" s="12" t="str">
        <f>+VLOOKUP(E17,Participants!$A$1:$F$678,2,FALSE)</f>
        <v>Katelyn Jacobs</v>
      </c>
      <c r="G17" s="12" t="str">
        <f>+VLOOKUP(E17,Participants!$A$1:$F$678,4,FALSE)</f>
        <v>BFS</v>
      </c>
      <c r="H17" s="12" t="str">
        <f>+VLOOKUP(E17,Participants!$A$1:$F$678,5,FALSE)</f>
        <v>Female</v>
      </c>
      <c r="I17" s="12">
        <f>+VLOOKUP(E17,Participants!$A$1:$F$678,3,FALSE)</f>
        <v>6</v>
      </c>
      <c r="J17" s="12" t="str">
        <f>+VLOOKUP(E17,Participants!$A$1:$G$678,7,FALSE)</f>
        <v>JV GIRLS</v>
      </c>
      <c r="K17" s="12">
        <f t="shared" si="0"/>
        <v>16</v>
      </c>
      <c r="L17" s="12"/>
    </row>
    <row r="18" spans="1:12" ht="14.25" customHeight="1" x14ac:dyDescent="0.35">
      <c r="A18" s="87"/>
      <c r="B18" s="58"/>
      <c r="C18" s="58"/>
      <c r="D18" s="84"/>
      <c r="E18" s="82"/>
      <c r="F18" s="12"/>
      <c r="G18" s="12"/>
      <c r="H18" s="12"/>
      <c r="I18" s="12"/>
      <c r="J18" s="12"/>
      <c r="K18" s="12"/>
      <c r="L18" s="12"/>
    </row>
    <row r="19" spans="1:12" ht="14.25" customHeight="1" x14ac:dyDescent="0.35">
      <c r="A19" s="87" t="s">
        <v>529</v>
      </c>
      <c r="B19" s="58">
        <v>1</v>
      </c>
      <c r="C19" s="58" t="s">
        <v>700</v>
      </c>
      <c r="D19" s="84"/>
      <c r="E19" s="82">
        <v>978</v>
      </c>
      <c r="F19" s="12" t="str">
        <f>+VLOOKUP(E19,Participants!$A$1:$F$678,2,FALSE)</f>
        <v>Ian Hamilton</v>
      </c>
      <c r="G19" s="12" t="str">
        <f>+VLOOKUP(E19,Participants!$A$1:$F$678,4,FALSE)</f>
        <v>SJS</v>
      </c>
      <c r="H19" s="12" t="str">
        <f>+VLOOKUP(E19,Participants!$A$1:$F$678,5,FALSE)</f>
        <v>Male</v>
      </c>
      <c r="I19" s="12">
        <f>+VLOOKUP(E19,Participants!$A$1:$F$678,3,FALSE)</f>
        <v>5</v>
      </c>
      <c r="J19" s="12" t="str">
        <f>+VLOOKUP(E19,Participants!$A$1:$G$678,7,FALSE)</f>
        <v>JV Boys</v>
      </c>
      <c r="K19" s="12">
        <v>1</v>
      </c>
      <c r="L19" s="12">
        <v>10</v>
      </c>
    </row>
    <row r="20" spans="1:12" ht="14.25" customHeight="1" x14ac:dyDescent="0.35">
      <c r="A20" s="87" t="s">
        <v>529</v>
      </c>
      <c r="B20" s="58">
        <v>1</v>
      </c>
      <c r="C20" s="58" t="s">
        <v>701</v>
      </c>
      <c r="D20" s="84"/>
      <c r="E20" s="82">
        <v>1103</v>
      </c>
      <c r="F20" s="12" t="str">
        <f>+VLOOKUP(E20,Participants!$A$1:$F$678,2,FALSE)</f>
        <v>Lucas Stewart</v>
      </c>
      <c r="G20" s="12" t="str">
        <f>+VLOOKUP(E20,Participants!$A$1:$F$678,4,FALSE)</f>
        <v>KIL</v>
      </c>
      <c r="H20" s="12" t="str">
        <f>+VLOOKUP(E20,Participants!$A$1:$F$678,5,FALSE)</f>
        <v>Male</v>
      </c>
      <c r="I20" s="12">
        <f>+VLOOKUP(E20,Participants!$A$1:$F$678,3,FALSE)</f>
        <v>5</v>
      </c>
      <c r="J20" s="12" t="str">
        <f>+VLOOKUP(E20,Participants!$A$1:$G$678,7,FALSE)</f>
        <v>JV Boys</v>
      </c>
      <c r="K20" s="12">
        <f>K19+1</f>
        <v>2</v>
      </c>
      <c r="L20" s="12">
        <v>8</v>
      </c>
    </row>
    <row r="21" spans="1:12" ht="14.25" customHeight="1" x14ac:dyDescent="0.35">
      <c r="A21" s="87" t="s">
        <v>529</v>
      </c>
      <c r="B21" s="58">
        <v>1</v>
      </c>
      <c r="C21" s="58" t="s">
        <v>702</v>
      </c>
      <c r="D21" s="84"/>
      <c r="E21" s="82">
        <v>76</v>
      </c>
      <c r="F21" s="12" t="str">
        <f>+VLOOKUP(E21,Participants!$A$1:$F$678,2,FALSE)</f>
        <v>Michael Dziezgowski</v>
      </c>
      <c r="G21" s="12" t="str">
        <f>+VLOOKUP(E21,Participants!$A$1:$F$678,4,FALSE)</f>
        <v>AMA</v>
      </c>
      <c r="H21" s="12" t="str">
        <f>+VLOOKUP(E21,Participants!$A$1:$F$678,5,FALSE)</f>
        <v>Male</v>
      </c>
      <c r="I21" s="12">
        <f>+VLOOKUP(E21,Participants!$A$1:$F$678,3,FALSE)</f>
        <v>5</v>
      </c>
      <c r="J21" s="12" t="str">
        <f>+VLOOKUP(E21,Participants!$A$1:$G$678,7,FALSE)</f>
        <v>JV Boys</v>
      </c>
      <c r="K21" s="12">
        <f t="shared" ref="K21:K29" si="1">K20+1</f>
        <v>3</v>
      </c>
      <c r="L21" s="12">
        <v>6</v>
      </c>
    </row>
    <row r="22" spans="1:12" ht="14.25" customHeight="1" x14ac:dyDescent="0.35">
      <c r="A22" s="87" t="s">
        <v>529</v>
      </c>
      <c r="B22" s="58">
        <v>1</v>
      </c>
      <c r="C22" s="58" t="s">
        <v>703</v>
      </c>
      <c r="D22" s="84"/>
      <c r="E22" s="82">
        <v>922</v>
      </c>
      <c r="F22" s="12" t="str">
        <f>+VLOOKUP(E22,Participants!$A$1:$F$678,2,FALSE)</f>
        <v>Aidan Trettel</v>
      </c>
      <c r="G22" s="12" t="str">
        <f>+VLOOKUP(E22,Participants!$A$1:$F$678,4,FALSE)</f>
        <v>HFS</v>
      </c>
      <c r="H22" s="12" t="str">
        <f>+VLOOKUP(E22,Participants!$A$1:$F$678,5,FALSE)</f>
        <v>Male</v>
      </c>
      <c r="I22" s="12">
        <f>+VLOOKUP(E22,Participants!$A$1:$F$678,3,FALSE)</f>
        <v>6</v>
      </c>
      <c r="J22" s="12" t="str">
        <f>+VLOOKUP(E22,Participants!$A$1:$G$678,7,FALSE)</f>
        <v>JV Boys</v>
      </c>
      <c r="K22" s="12">
        <f t="shared" si="1"/>
        <v>4</v>
      </c>
      <c r="L22" s="12">
        <v>5</v>
      </c>
    </row>
    <row r="23" spans="1:12" ht="14.25" customHeight="1" x14ac:dyDescent="0.35">
      <c r="A23" s="87" t="s">
        <v>529</v>
      </c>
      <c r="B23" s="58">
        <v>1</v>
      </c>
      <c r="C23" s="58" t="s">
        <v>704</v>
      </c>
      <c r="D23" s="84"/>
      <c r="E23" s="82">
        <v>220</v>
      </c>
      <c r="F23" s="12" t="str">
        <f>+VLOOKUP(E23,Participants!$A$1:$F$678,2,FALSE)</f>
        <v>William Gibbons</v>
      </c>
      <c r="G23" s="12" t="str">
        <f>+VLOOKUP(E23,Participants!$A$1:$F$678,4,FALSE)</f>
        <v>MQA</v>
      </c>
      <c r="H23" s="12" t="str">
        <f>+VLOOKUP(E23,Participants!$A$1:$F$678,5,FALSE)</f>
        <v>Male</v>
      </c>
      <c r="I23" s="12">
        <f>+VLOOKUP(E23,Participants!$A$1:$F$678,3,FALSE)</f>
        <v>6</v>
      </c>
      <c r="J23" s="12" t="str">
        <f>+VLOOKUP(E23,Participants!$A$1:$G$678,7,FALSE)</f>
        <v>JV Boys</v>
      </c>
      <c r="K23" s="12">
        <f t="shared" si="1"/>
        <v>5</v>
      </c>
      <c r="L23" s="12">
        <v>4</v>
      </c>
    </row>
    <row r="24" spans="1:12" ht="14.25" customHeight="1" x14ac:dyDescent="0.35">
      <c r="A24" s="87" t="s">
        <v>529</v>
      </c>
      <c r="B24" s="58">
        <v>1</v>
      </c>
      <c r="C24" s="58" t="s">
        <v>705</v>
      </c>
      <c r="D24" s="84"/>
      <c r="E24" s="82">
        <v>1585</v>
      </c>
      <c r="F24" s="12" t="str">
        <f>+VLOOKUP(E24,Participants!$A$1:$F$678,2,FALSE)</f>
        <v>Raylan Senft</v>
      </c>
      <c r="G24" s="12" t="str">
        <f>+VLOOKUP(E24,Participants!$A$1:$F$678,4,FALSE)</f>
        <v>BCS</v>
      </c>
      <c r="H24" s="12" t="str">
        <f>+VLOOKUP(E24,Participants!$A$1:$F$678,5,FALSE)</f>
        <v>Male</v>
      </c>
      <c r="I24" s="12">
        <f>+VLOOKUP(E24,Participants!$A$1:$F$678,3,FALSE)</f>
        <v>5</v>
      </c>
      <c r="J24" s="12" t="str">
        <f>+VLOOKUP(E24,Participants!$A$1:$G$678,7,FALSE)</f>
        <v>JV Boys</v>
      </c>
      <c r="K24" s="12">
        <f t="shared" si="1"/>
        <v>6</v>
      </c>
      <c r="L24" s="12">
        <v>3</v>
      </c>
    </row>
    <row r="25" spans="1:12" ht="14.25" customHeight="1" x14ac:dyDescent="0.35">
      <c r="A25" s="87" t="s">
        <v>529</v>
      </c>
      <c r="B25" s="58">
        <v>1</v>
      </c>
      <c r="C25" s="58" t="s">
        <v>706</v>
      </c>
      <c r="D25" s="84"/>
      <c r="E25" s="82">
        <v>1231</v>
      </c>
      <c r="F25" s="12" t="str">
        <f>+VLOOKUP(E25,Participants!$A$1:$F$678,2,FALSE)</f>
        <v>Maximilian Fredericks</v>
      </c>
      <c r="G25" s="12" t="str">
        <f>+VLOOKUP(E25,Participants!$A$1:$F$678,4,FALSE)</f>
        <v>OLF</v>
      </c>
      <c r="H25" s="12" t="str">
        <f>+VLOOKUP(E25,Participants!$A$1:$F$678,5,FALSE)</f>
        <v>Male</v>
      </c>
      <c r="I25" s="12">
        <f>+VLOOKUP(E25,Participants!$A$1:$F$678,3,FALSE)</f>
        <v>6</v>
      </c>
      <c r="J25" s="12" t="str">
        <f>+VLOOKUP(E25,Participants!$A$1:$G$678,7,FALSE)</f>
        <v>JV Boys</v>
      </c>
      <c r="K25" s="12">
        <f t="shared" si="1"/>
        <v>7</v>
      </c>
      <c r="L25" s="12">
        <v>2</v>
      </c>
    </row>
    <row r="26" spans="1:12" ht="14.25" customHeight="1" x14ac:dyDescent="0.35">
      <c r="A26" s="87" t="s">
        <v>529</v>
      </c>
      <c r="B26" s="58">
        <v>1</v>
      </c>
      <c r="C26" s="58" t="s">
        <v>707</v>
      </c>
      <c r="D26" s="84"/>
      <c r="E26" s="82">
        <v>1220</v>
      </c>
      <c r="F26" s="12" t="str">
        <f>+VLOOKUP(E26,Participants!$A$1:$F$678,2,FALSE)</f>
        <v>Gage Couper</v>
      </c>
      <c r="G26" s="12" t="str">
        <f>+VLOOKUP(E26,Participants!$A$1:$F$678,4,FALSE)</f>
        <v>OLF</v>
      </c>
      <c r="H26" s="12" t="str">
        <f>+VLOOKUP(E26,Participants!$A$1:$F$678,5,FALSE)</f>
        <v>Male</v>
      </c>
      <c r="I26" s="12">
        <f>+VLOOKUP(E26,Participants!$A$1:$F$678,3,FALSE)</f>
        <v>6</v>
      </c>
      <c r="J26" s="12" t="str">
        <f>+VLOOKUP(E26,Participants!$A$1:$G$678,7,FALSE)</f>
        <v>JV Boys</v>
      </c>
      <c r="K26" s="12">
        <f t="shared" si="1"/>
        <v>8</v>
      </c>
      <c r="L26" s="12">
        <v>1</v>
      </c>
    </row>
    <row r="27" spans="1:12" ht="14.25" customHeight="1" x14ac:dyDescent="0.35">
      <c r="A27" s="87" t="s">
        <v>529</v>
      </c>
      <c r="B27" s="58">
        <v>2</v>
      </c>
      <c r="C27" s="58" t="s">
        <v>708</v>
      </c>
      <c r="D27" s="84"/>
      <c r="E27" s="82">
        <v>615</v>
      </c>
      <c r="F27" s="12" t="str">
        <f>+VLOOKUP(E27,Participants!$A$1:$F$678,2,FALSE)</f>
        <v>Liam Patterson</v>
      </c>
      <c r="G27" s="12" t="str">
        <f>+VLOOKUP(E27,Participants!$A$1:$F$678,4,FALSE)</f>
        <v>BFS</v>
      </c>
      <c r="H27" s="12" t="str">
        <f>+VLOOKUP(E27,Participants!$A$1:$F$678,5,FALSE)</f>
        <v>Male</v>
      </c>
      <c r="I27" s="12">
        <f>+VLOOKUP(E27,Participants!$A$1:$F$678,3,FALSE)</f>
        <v>5</v>
      </c>
      <c r="J27" s="12" t="str">
        <f>+VLOOKUP(E27,Participants!$A$1:$G$678,7,FALSE)</f>
        <v>JV BOYS</v>
      </c>
      <c r="K27" s="12">
        <f t="shared" si="1"/>
        <v>9</v>
      </c>
      <c r="L27" s="12"/>
    </row>
    <row r="28" spans="1:12" ht="14.25" customHeight="1" x14ac:dyDescent="0.35">
      <c r="A28" s="87" t="s">
        <v>529</v>
      </c>
      <c r="B28" s="58">
        <v>2</v>
      </c>
      <c r="C28" s="58" t="s">
        <v>709</v>
      </c>
      <c r="D28" s="84"/>
      <c r="E28" s="82">
        <v>1100</v>
      </c>
      <c r="F28" s="12" t="str">
        <f>+VLOOKUP(E28,Participants!$A$1:$F$678,2,FALSE)</f>
        <v>Jesse Ronnenberg</v>
      </c>
      <c r="G28" s="12" t="str">
        <f>+VLOOKUP(E28,Participants!$A$1:$F$678,4,FALSE)</f>
        <v>KIL</v>
      </c>
      <c r="H28" s="12" t="str">
        <f>+VLOOKUP(E28,Participants!$A$1:$F$678,5,FALSE)</f>
        <v>Male</v>
      </c>
      <c r="I28" s="12">
        <f>+VLOOKUP(E28,Participants!$A$1:$F$678,3,FALSE)</f>
        <v>5</v>
      </c>
      <c r="J28" s="12" t="str">
        <f>+VLOOKUP(E28,Participants!$A$1:$G$678,7,FALSE)</f>
        <v>JV Boys</v>
      </c>
      <c r="K28" s="12">
        <f t="shared" si="1"/>
        <v>10</v>
      </c>
      <c r="L28" s="12"/>
    </row>
    <row r="29" spans="1:12" ht="14.25" customHeight="1" x14ac:dyDescent="0.35">
      <c r="A29" s="87" t="s">
        <v>529</v>
      </c>
      <c r="B29" s="58">
        <v>2</v>
      </c>
      <c r="C29" s="58" t="s">
        <v>710</v>
      </c>
      <c r="D29" s="84"/>
      <c r="E29" s="82">
        <v>1095</v>
      </c>
      <c r="F29" s="12" t="str">
        <f>+VLOOKUP(E29,Participants!$A$1:$F$678,2,FALSE)</f>
        <v>Xavier Kush</v>
      </c>
      <c r="G29" s="12" t="str">
        <f>+VLOOKUP(E29,Participants!$A$1:$F$678,4,FALSE)</f>
        <v>KIL</v>
      </c>
      <c r="H29" s="12" t="str">
        <f>+VLOOKUP(E29,Participants!$A$1:$F$678,5,FALSE)</f>
        <v>Male</v>
      </c>
      <c r="I29" s="12">
        <f>+VLOOKUP(E29,Participants!$A$1:$F$678,3,FALSE)</f>
        <v>6</v>
      </c>
      <c r="J29" s="12" t="str">
        <f>+VLOOKUP(E29,Participants!$A$1:$G$678,7,FALSE)</f>
        <v>JV Boys</v>
      </c>
      <c r="K29" s="12">
        <f t="shared" si="1"/>
        <v>11</v>
      </c>
      <c r="L29" s="12"/>
    </row>
    <row r="30" spans="1:12" ht="14.25" customHeight="1" x14ac:dyDescent="0.35">
      <c r="A30" s="87"/>
      <c r="B30" s="58"/>
      <c r="C30" s="58"/>
      <c r="D30" s="84"/>
      <c r="E30" s="82"/>
      <c r="F30" s="12"/>
      <c r="G30" s="12"/>
      <c r="H30" s="12"/>
      <c r="I30" s="12"/>
      <c r="J30" s="12"/>
      <c r="K30" s="12"/>
      <c r="L30" s="12"/>
    </row>
    <row r="31" spans="1:12" ht="14.25" customHeight="1" x14ac:dyDescent="0.35">
      <c r="A31" s="87" t="s">
        <v>529</v>
      </c>
      <c r="B31" s="58">
        <v>2</v>
      </c>
      <c r="C31" s="58" t="s">
        <v>717</v>
      </c>
      <c r="D31" s="84"/>
      <c r="E31" s="82">
        <v>983</v>
      </c>
      <c r="F31" s="12" t="str">
        <f>+VLOOKUP(E31,Participants!$A$1:$F$678,2,FALSE)</f>
        <v>Maggie Killian</v>
      </c>
      <c r="G31" s="12" t="str">
        <f>+VLOOKUP(E31,Participants!$A$1:$F$678,4,FALSE)</f>
        <v>SJS</v>
      </c>
      <c r="H31" s="12" t="str">
        <f>+VLOOKUP(E31,Participants!$A$1:$F$678,5,FALSE)</f>
        <v>Female</v>
      </c>
      <c r="I31" s="12">
        <f>+VLOOKUP(E31,Participants!$A$1:$F$678,3,FALSE)</f>
        <v>8</v>
      </c>
      <c r="J31" s="12" t="str">
        <f>+VLOOKUP(E31,Participants!$A$1:$G$678,7,FALSE)</f>
        <v>Varsity Girls</v>
      </c>
      <c r="K31" s="12">
        <v>1</v>
      </c>
      <c r="L31" s="12">
        <v>10</v>
      </c>
    </row>
    <row r="32" spans="1:12" ht="14.25" customHeight="1" x14ac:dyDescent="0.35">
      <c r="A32" s="87" t="s">
        <v>529</v>
      </c>
      <c r="B32" s="58">
        <v>2</v>
      </c>
      <c r="C32" s="58" t="s">
        <v>718</v>
      </c>
      <c r="D32" s="84"/>
      <c r="E32" s="82">
        <v>1120</v>
      </c>
      <c r="F32" s="12" t="str">
        <f>+VLOOKUP(E32,Participants!$A$1:$F$678,2,FALSE)</f>
        <v>Kendall Stewart</v>
      </c>
      <c r="G32" s="12" t="str">
        <f>+VLOOKUP(E32,Participants!$A$1:$F$678,4,FALSE)</f>
        <v>KIL</v>
      </c>
      <c r="H32" s="12" t="str">
        <f>+VLOOKUP(E32,Participants!$A$1:$F$678,5,FALSE)</f>
        <v>Female</v>
      </c>
      <c r="I32" s="12">
        <f>+VLOOKUP(E32,Participants!$A$1:$F$678,3,FALSE)</f>
        <v>8</v>
      </c>
      <c r="J32" s="12" t="str">
        <f>+VLOOKUP(E32,Participants!$A$1:$G$678,7,FALSE)</f>
        <v>Varsity Girls</v>
      </c>
      <c r="K32" s="12">
        <f>K31+1</f>
        <v>2</v>
      </c>
      <c r="L32" s="12">
        <v>8</v>
      </c>
    </row>
    <row r="33" spans="1:12" ht="14.25" customHeight="1" x14ac:dyDescent="0.35">
      <c r="A33" s="87" t="s">
        <v>529</v>
      </c>
      <c r="B33" s="58">
        <v>2</v>
      </c>
      <c r="C33" s="58" t="s">
        <v>719</v>
      </c>
      <c r="D33" s="84"/>
      <c r="E33" s="82">
        <v>1188</v>
      </c>
      <c r="F33" s="12" t="str">
        <f>+VLOOKUP(E33,Participants!$A$1:$F$678,2,FALSE)</f>
        <v>Jordyn Cienik</v>
      </c>
      <c r="G33" s="12" t="str">
        <f>+VLOOKUP(E33,Participants!$A$1:$F$678,4,FALSE)</f>
        <v>DMA</v>
      </c>
      <c r="H33" s="12" t="str">
        <f>+VLOOKUP(E33,Participants!$A$1:$F$678,5,FALSE)</f>
        <v>Female</v>
      </c>
      <c r="I33" s="12">
        <f>+VLOOKUP(E33,Participants!$A$1:$F$678,3,FALSE)</f>
        <v>8</v>
      </c>
      <c r="J33" s="12" t="str">
        <f>+VLOOKUP(E33,Participants!$A$1:$G$678,7,FALSE)</f>
        <v>Varsity Girls</v>
      </c>
      <c r="K33" s="12">
        <f t="shared" ref="K33:K43" si="2">K32+1</f>
        <v>3</v>
      </c>
      <c r="L33" s="12">
        <v>6</v>
      </c>
    </row>
    <row r="34" spans="1:12" ht="14.25" customHeight="1" x14ac:dyDescent="0.35">
      <c r="A34" s="87" t="s">
        <v>529</v>
      </c>
      <c r="B34" s="58">
        <v>2</v>
      </c>
      <c r="C34" s="58" t="s">
        <v>720</v>
      </c>
      <c r="D34" s="84"/>
      <c r="E34" s="82">
        <v>1115</v>
      </c>
      <c r="F34" s="12" t="str">
        <f>+VLOOKUP(E34,Participants!$A$1:$F$678,2,FALSE)</f>
        <v>Anna Morris</v>
      </c>
      <c r="G34" s="12" t="str">
        <f>+VLOOKUP(E34,Participants!$A$1:$F$678,4,FALSE)</f>
        <v>KIL</v>
      </c>
      <c r="H34" s="12" t="str">
        <f>+VLOOKUP(E34,Participants!$A$1:$F$678,5,FALSE)</f>
        <v>Female</v>
      </c>
      <c r="I34" s="12">
        <f>+VLOOKUP(E34,Participants!$A$1:$F$678,3,FALSE)</f>
        <v>8</v>
      </c>
      <c r="J34" s="12" t="str">
        <f>+VLOOKUP(E34,Participants!$A$1:$G$678,7,FALSE)</f>
        <v>Varsity Girls</v>
      </c>
      <c r="K34" s="12">
        <f t="shared" si="2"/>
        <v>4</v>
      </c>
      <c r="L34" s="12">
        <v>5</v>
      </c>
    </row>
    <row r="35" spans="1:12" ht="14.25" customHeight="1" x14ac:dyDescent="0.35">
      <c r="A35" s="87" t="s">
        <v>529</v>
      </c>
      <c r="B35" s="58">
        <v>2</v>
      </c>
      <c r="C35" s="58" t="s">
        <v>721</v>
      </c>
      <c r="D35" s="84"/>
      <c r="E35" s="82">
        <v>285</v>
      </c>
      <c r="F35" s="12" t="str">
        <f>+VLOOKUP(E35,Participants!$A$1:$F$678,2,FALSE)</f>
        <v>Ava Ziemniak</v>
      </c>
      <c r="G35" s="12" t="str">
        <f>+VLOOKUP(E35,Participants!$A$1:$F$678,4,FALSE)</f>
        <v>AGS</v>
      </c>
      <c r="H35" s="12" t="str">
        <f>+VLOOKUP(E35,Participants!$A$1:$F$678,5,FALSE)</f>
        <v>Female</v>
      </c>
      <c r="I35" s="12">
        <f>+VLOOKUP(E35,Participants!$A$1:$F$678,3,FALSE)</f>
        <v>8</v>
      </c>
      <c r="J35" s="12" t="str">
        <f>+VLOOKUP(E35,Participants!$A$1:$G$678,7,FALSE)</f>
        <v>VARSITY Girls</v>
      </c>
      <c r="K35" s="12">
        <f t="shared" si="2"/>
        <v>5</v>
      </c>
      <c r="L35" s="12">
        <v>4</v>
      </c>
    </row>
    <row r="36" spans="1:12" ht="14.25" customHeight="1" x14ac:dyDescent="0.35">
      <c r="A36" s="87" t="s">
        <v>529</v>
      </c>
      <c r="B36" s="58">
        <v>2</v>
      </c>
      <c r="C36" s="58" t="s">
        <v>722</v>
      </c>
      <c r="D36" s="84"/>
      <c r="E36" s="82">
        <v>1183</v>
      </c>
      <c r="F36" s="12" t="str">
        <f>+VLOOKUP(E36,Participants!$A$1:$F$678,2,FALSE)</f>
        <v>Lexi Pearce</v>
      </c>
      <c r="G36" s="12" t="str">
        <f>+VLOOKUP(E36,Participants!$A$1:$F$678,4,FALSE)</f>
        <v>DMA</v>
      </c>
      <c r="H36" s="12" t="str">
        <f>+VLOOKUP(E36,Participants!$A$1:$F$678,5,FALSE)</f>
        <v>Female</v>
      </c>
      <c r="I36" s="12">
        <f>+VLOOKUP(E36,Participants!$A$1:$F$678,3,FALSE)</f>
        <v>7</v>
      </c>
      <c r="J36" s="12" t="str">
        <f>+VLOOKUP(E36,Participants!$A$1:$G$678,7,FALSE)</f>
        <v>Varsity Girls</v>
      </c>
      <c r="K36" s="12">
        <f t="shared" si="2"/>
        <v>6</v>
      </c>
      <c r="L36" s="12">
        <v>3</v>
      </c>
    </row>
    <row r="37" spans="1:12" ht="14.25" customHeight="1" x14ac:dyDescent="0.35">
      <c r="A37" s="87" t="s">
        <v>529</v>
      </c>
      <c r="B37" s="58">
        <v>2</v>
      </c>
      <c r="C37" s="58" t="s">
        <v>723</v>
      </c>
      <c r="D37" s="84"/>
      <c r="E37" s="82">
        <v>982</v>
      </c>
      <c r="F37" s="12" t="str">
        <f>+VLOOKUP(E37,Participants!$A$1:$F$678,2,FALSE)</f>
        <v>Molly Gauntner</v>
      </c>
      <c r="G37" s="12" t="str">
        <f>+VLOOKUP(E37,Participants!$A$1:$F$678,4,FALSE)</f>
        <v>SJS</v>
      </c>
      <c r="H37" s="12" t="str">
        <f>+VLOOKUP(E37,Participants!$A$1:$F$678,5,FALSE)</f>
        <v>Female</v>
      </c>
      <c r="I37" s="12">
        <f>+VLOOKUP(E37,Participants!$A$1:$F$678,3,FALSE)</f>
        <v>8</v>
      </c>
      <c r="J37" s="12" t="str">
        <f>+VLOOKUP(E37,Participants!$A$1:$G$678,7,FALSE)</f>
        <v>Varsity Girls</v>
      </c>
      <c r="K37" s="12">
        <f t="shared" si="2"/>
        <v>7</v>
      </c>
      <c r="L37" s="12">
        <v>2</v>
      </c>
    </row>
    <row r="38" spans="1:12" ht="14.25" customHeight="1" x14ac:dyDescent="0.35">
      <c r="A38" s="87" t="s">
        <v>529</v>
      </c>
      <c r="B38" s="58">
        <v>2</v>
      </c>
      <c r="C38" s="58" t="s">
        <v>724</v>
      </c>
      <c r="D38" s="84"/>
      <c r="E38" s="82">
        <v>639</v>
      </c>
      <c r="F38" s="12" t="str">
        <f>+VLOOKUP(E38,Participants!$A$1:$F$678,2,FALSE)</f>
        <v>Emma Schweikert</v>
      </c>
      <c r="G38" s="12" t="str">
        <f>+VLOOKUP(E38,Participants!$A$1:$F$678,4,FALSE)</f>
        <v>BFS</v>
      </c>
      <c r="H38" s="12" t="str">
        <f>+VLOOKUP(E38,Participants!$A$1:$F$678,5,FALSE)</f>
        <v>Female</v>
      </c>
      <c r="I38" s="12">
        <f>+VLOOKUP(E38,Participants!$A$1:$F$678,3,FALSE)</f>
        <v>7</v>
      </c>
      <c r="J38" s="12" t="str">
        <f>+VLOOKUP(E38,Participants!$A$1:$G$678,7,FALSE)</f>
        <v>VARSITY GIRLS</v>
      </c>
      <c r="K38" s="12">
        <f t="shared" si="2"/>
        <v>8</v>
      </c>
      <c r="L38" s="12">
        <v>1</v>
      </c>
    </row>
    <row r="39" spans="1:12" ht="14.25" customHeight="1" x14ac:dyDescent="0.35">
      <c r="A39" s="87" t="s">
        <v>529</v>
      </c>
      <c r="B39" s="58">
        <v>2</v>
      </c>
      <c r="C39" s="58" t="s">
        <v>725</v>
      </c>
      <c r="D39" s="84"/>
      <c r="E39" s="82">
        <v>657</v>
      </c>
      <c r="F39" s="12" t="str">
        <f>+VLOOKUP(E39,Participants!$A$1:$F$678,2,FALSE)</f>
        <v>Addison Thiel</v>
      </c>
      <c r="G39" s="12" t="str">
        <f>+VLOOKUP(E39,Participants!$A$1:$F$678,4,FALSE)</f>
        <v>BFS</v>
      </c>
      <c r="H39" s="12" t="str">
        <f>+VLOOKUP(E39,Participants!$A$1:$F$678,5,FALSE)</f>
        <v>Female</v>
      </c>
      <c r="I39" s="12">
        <f>+VLOOKUP(E39,Participants!$A$1:$F$678,3,FALSE)</f>
        <v>8</v>
      </c>
      <c r="J39" s="12" t="str">
        <f>+VLOOKUP(E39,Participants!$A$1:$G$678,7,FALSE)</f>
        <v>VARSITY GIRLS</v>
      </c>
      <c r="K39" s="12">
        <f t="shared" si="2"/>
        <v>9</v>
      </c>
      <c r="L39" s="12"/>
    </row>
    <row r="40" spans="1:12" ht="14.25" customHeight="1" x14ac:dyDescent="0.35">
      <c r="A40" s="87" t="s">
        <v>529</v>
      </c>
      <c r="B40" s="58">
        <v>2</v>
      </c>
      <c r="C40" s="58" t="s">
        <v>726</v>
      </c>
      <c r="D40" s="84"/>
      <c r="E40" s="82">
        <v>892</v>
      </c>
      <c r="F40" s="12" t="str">
        <f>+VLOOKUP(E40,Participants!$A$1:$F$678,2,FALSE)</f>
        <v>Emma Tilger</v>
      </c>
      <c r="G40" s="12" t="str">
        <f>+VLOOKUP(E40,Participants!$A$1:$F$678,4,FALSE)</f>
        <v>MOSS</v>
      </c>
      <c r="H40" s="12" t="str">
        <f>+VLOOKUP(E40,Participants!$A$1:$F$678,5,FALSE)</f>
        <v>Female</v>
      </c>
      <c r="I40" s="12">
        <f>+VLOOKUP(E40,Participants!$A$1:$F$678,3,FALSE)</f>
        <v>7</v>
      </c>
      <c r="J40" s="12" t="str">
        <f>+VLOOKUP(E40,Participants!$A$1:$G$678,7,FALSE)</f>
        <v>VARSITY Girls</v>
      </c>
      <c r="K40" s="12">
        <f t="shared" si="2"/>
        <v>10</v>
      </c>
      <c r="L40" s="12"/>
    </row>
    <row r="41" spans="1:12" ht="14.25" customHeight="1" x14ac:dyDescent="0.35">
      <c r="A41" s="87" t="s">
        <v>529</v>
      </c>
      <c r="B41" s="58">
        <v>2</v>
      </c>
      <c r="C41" s="58" t="s">
        <v>727</v>
      </c>
      <c r="D41" s="84"/>
      <c r="E41" s="82">
        <v>633</v>
      </c>
      <c r="F41" s="12" t="str">
        <f>+VLOOKUP(E41,Participants!$A$1:$F$678,2,FALSE)</f>
        <v>Allison Kiley</v>
      </c>
      <c r="G41" s="12" t="str">
        <f>+VLOOKUP(E41,Participants!$A$1:$F$678,4,FALSE)</f>
        <v>BFS</v>
      </c>
      <c r="H41" s="12" t="str">
        <f>+VLOOKUP(E41,Participants!$A$1:$F$678,5,FALSE)</f>
        <v>Female</v>
      </c>
      <c r="I41" s="12">
        <f>+VLOOKUP(E41,Participants!$A$1:$F$678,3,FALSE)</f>
        <v>7</v>
      </c>
      <c r="J41" s="12" t="str">
        <f>+VLOOKUP(E41,Participants!$A$1:$G$678,7,FALSE)</f>
        <v>VARSITY GIRLS</v>
      </c>
      <c r="K41" s="12">
        <f t="shared" si="2"/>
        <v>11</v>
      </c>
      <c r="L41" s="12"/>
    </row>
    <row r="42" spans="1:12" ht="14.25" customHeight="1" x14ac:dyDescent="0.35">
      <c r="A42" s="87" t="s">
        <v>529</v>
      </c>
      <c r="B42" s="58">
        <v>2</v>
      </c>
      <c r="C42" s="58" t="s">
        <v>728</v>
      </c>
      <c r="D42" s="84"/>
      <c r="E42" s="82">
        <v>92</v>
      </c>
      <c r="F42" s="12" t="str">
        <f>+VLOOKUP(E42,Participants!$A$1:$F$678,2,FALSE)</f>
        <v>Emma Fisher</v>
      </c>
      <c r="G42" s="12" t="str">
        <f>+VLOOKUP(E42,Participants!$A$1:$F$678,4,FALSE)</f>
        <v>AMA</v>
      </c>
      <c r="H42" s="12" t="str">
        <f>+VLOOKUP(E42,Participants!$A$1:$F$678,5,FALSE)</f>
        <v>Female</v>
      </c>
      <c r="I42" s="12">
        <f>+VLOOKUP(E42,Participants!$A$1:$F$678,3,FALSE)</f>
        <v>7</v>
      </c>
      <c r="J42" s="12" t="str">
        <f>+VLOOKUP(E42,Participants!$A$1:$G$678,7,FALSE)</f>
        <v>VARSITY Girls</v>
      </c>
      <c r="K42" s="12">
        <f t="shared" si="2"/>
        <v>12</v>
      </c>
      <c r="L42" s="12"/>
    </row>
    <row r="43" spans="1:12" ht="14.25" customHeight="1" x14ac:dyDescent="0.35">
      <c r="A43" s="87" t="s">
        <v>529</v>
      </c>
      <c r="B43" s="58">
        <v>2</v>
      </c>
      <c r="C43" s="58" t="s">
        <v>729</v>
      </c>
      <c r="D43" s="84"/>
      <c r="E43" s="82">
        <v>96</v>
      </c>
      <c r="F43" s="12" t="str">
        <f>+VLOOKUP(E43,Participants!$A$1:$F$678,2,FALSE)</f>
        <v>Bella Kelm</v>
      </c>
      <c r="G43" s="12" t="str">
        <f>+VLOOKUP(E43,Participants!$A$1:$F$678,4,FALSE)</f>
        <v>AMA</v>
      </c>
      <c r="H43" s="12" t="str">
        <f>+VLOOKUP(E43,Participants!$A$1:$F$678,5,FALSE)</f>
        <v>Female</v>
      </c>
      <c r="I43" s="12">
        <f>+VLOOKUP(E43,Participants!$A$1:$F$678,3,FALSE)</f>
        <v>7</v>
      </c>
      <c r="J43" s="12" t="str">
        <f>+VLOOKUP(E43,Participants!$A$1:$G$678,7,FALSE)</f>
        <v>VARSITY Girls</v>
      </c>
      <c r="K43" s="12">
        <f t="shared" si="2"/>
        <v>13</v>
      </c>
      <c r="L43" s="12"/>
    </row>
    <row r="44" spans="1:12" ht="14.25" customHeight="1" x14ac:dyDescent="0.35">
      <c r="A44" s="87"/>
      <c r="B44" s="58"/>
      <c r="C44" s="58"/>
      <c r="D44" s="84"/>
      <c r="E44" s="82"/>
      <c r="F44" s="12"/>
      <c r="G44" s="12"/>
      <c r="H44" s="12"/>
      <c r="I44" s="12"/>
      <c r="J44" s="12"/>
      <c r="K44" s="12"/>
      <c r="L44" s="12"/>
    </row>
    <row r="45" spans="1:12" ht="14.25" customHeight="1" x14ac:dyDescent="0.35">
      <c r="A45" s="87" t="s">
        <v>529</v>
      </c>
      <c r="B45" s="58">
        <v>2</v>
      </c>
      <c r="C45" s="58" t="s">
        <v>711</v>
      </c>
      <c r="D45" s="84"/>
      <c r="E45" s="82">
        <v>274</v>
      </c>
      <c r="F45" s="12" t="str">
        <f>+VLOOKUP(E45,Participants!$A$1:$F$678,2,FALSE)</f>
        <v>Andre Kolocouris</v>
      </c>
      <c r="G45" s="12" t="str">
        <f>+VLOOKUP(E45,Participants!$A$1:$F$678,4,FALSE)</f>
        <v>AGS</v>
      </c>
      <c r="H45" s="12" t="str">
        <f>+VLOOKUP(E45,Participants!$A$1:$F$678,5,FALSE)</f>
        <v>Male</v>
      </c>
      <c r="I45" s="12">
        <f>+VLOOKUP(E45,Participants!$A$1:$F$678,3,FALSE)</f>
        <v>8</v>
      </c>
      <c r="J45" s="12" t="str">
        <f>+VLOOKUP(E45,Participants!$A$1:$G$678,7,FALSE)</f>
        <v>VARSITY Boys</v>
      </c>
      <c r="K45" s="12">
        <v>1</v>
      </c>
      <c r="L45" s="12">
        <v>10</v>
      </c>
    </row>
    <row r="46" spans="1:12" ht="14.25" customHeight="1" x14ac:dyDescent="0.35">
      <c r="A46" s="87" t="s">
        <v>529</v>
      </c>
      <c r="B46" s="58">
        <v>2</v>
      </c>
      <c r="C46" s="58" t="s">
        <v>712</v>
      </c>
      <c r="D46" s="84"/>
      <c r="E46" s="82">
        <v>1127</v>
      </c>
      <c r="F46" s="12" t="str">
        <f>+VLOOKUP(E46,Participants!$A$1:$F$678,2,FALSE)</f>
        <v>Jack Croft</v>
      </c>
      <c r="G46" s="12" t="str">
        <f>+VLOOKUP(E46,Participants!$A$1:$F$678,4,FALSE)</f>
        <v>KIL</v>
      </c>
      <c r="H46" s="12" t="str">
        <f>+VLOOKUP(E46,Participants!$A$1:$F$678,5,FALSE)</f>
        <v>Male</v>
      </c>
      <c r="I46" s="12">
        <f>+VLOOKUP(E46,Participants!$A$1:$F$678,3,FALSE)</f>
        <v>7</v>
      </c>
      <c r="J46" s="12" t="str">
        <f>+VLOOKUP(E46,Participants!$A$1:$G$678,7,FALSE)</f>
        <v>VARSITY Boys</v>
      </c>
      <c r="K46" s="12">
        <v>2</v>
      </c>
      <c r="L46" s="12">
        <v>8</v>
      </c>
    </row>
    <row r="47" spans="1:12" ht="14.25" customHeight="1" x14ac:dyDescent="0.35">
      <c r="A47" s="87" t="s">
        <v>529</v>
      </c>
      <c r="B47" s="58">
        <v>2</v>
      </c>
      <c r="C47" s="58" t="s">
        <v>713</v>
      </c>
      <c r="D47" s="84"/>
      <c r="E47" s="82">
        <v>277</v>
      </c>
      <c r="F47" s="12" t="str">
        <f>+VLOOKUP(E47,Participants!$A$1:$F$678,2,FALSE)</f>
        <v>Wyatt Walsh</v>
      </c>
      <c r="G47" s="12" t="str">
        <f>+VLOOKUP(E47,Participants!$A$1:$F$678,4,FALSE)</f>
        <v>AGS</v>
      </c>
      <c r="H47" s="12" t="str">
        <f>+VLOOKUP(E47,Participants!$A$1:$F$678,5,FALSE)</f>
        <v>Male</v>
      </c>
      <c r="I47" s="12">
        <f>+VLOOKUP(E47,Participants!$A$1:$F$678,3,FALSE)</f>
        <v>8</v>
      </c>
      <c r="J47" s="12" t="str">
        <f>+VLOOKUP(E47,Participants!$A$1:$G$678,7,FALSE)</f>
        <v>VARSITY Boys</v>
      </c>
      <c r="K47" s="12">
        <v>3</v>
      </c>
      <c r="L47" s="12">
        <v>6</v>
      </c>
    </row>
    <row r="48" spans="1:12" ht="14.25" customHeight="1" x14ac:dyDescent="0.35">
      <c r="A48" s="87" t="s">
        <v>529</v>
      </c>
      <c r="B48" s="58">
        <v>2</v>
      </c>
      <c r="C48" s="58" t="s">
        <v>714</v>
      </c>
      <c r="D48" s="84"/>
      <c r="E48" s="82">
        <v>131</v>
      </c>
      <c r="F48" s="12" t="str">
        <f>+VLOOKUP(E48,Participants!$A$1:$F$678,2,FALSE)</f>
        <v>John Pensock</v>
      </c>
      <c r="G48" s="12" t="str">
        <f>+VLOOKUP(E48,Participants!$A$1:$F$678,4,FALSE)</f>
        <v>AMA</v>
      </c>
      <c r="H48" s="12" t="str">
        <f>+VLOOKUP(E48,Participants!$A$1:$F$678,5,FALSE)</f>
        <v>Male</v>
      </c>
      <c r="I48" s="12">
        <f>+VLOOKUP(E48,Participants!$A$1:$F$678,3,FALSE)</f>
        <v>8</v>
      </c>
      <c r="J48" s="12" t="str">
        <f>+VLOOKUP(E48,Participants!$A$1:$G$678,7,FALSE)</f>
        <v>VARSITY Boys</v>
      </c>
      <c r="K48" s="12">
        <v>4</v>
      </c>
      <c r="L48" s="12">
        <v>5</v>
      </c>
    </row>
    <row r="49" spans="1:26" ht="14.25" customHeight="1" x14ac:dyDescent="0.35">
      <c r="A49" s="87" t="s">
        <v>529</v>
      </c>
      <c r="B49" s="58">
        <v>2</v>
      </c>
      <c r="C49" s="58" t="s">
        <v>715</v>
      </c>
      <c r="D49" s="84"/>
      <c r="E49" s="82">
        <v>668</v>
      </c>
      <c r="F49" s="12" t="str">
        <f>+VLOOKUP(E49,Participants!$A$1:$F$678,2,FALSE)</f>
        <v>Ethan Hiserodt</v>
      </c>
      <c r="G49" s="12" t="str">
        <f>+VLOOKUP(E49,Participants!$A$1:$F$678,4,FALSE)</f>
        <v>BFS</v>
      </c>
      <c r="H49" s="12" t="str">
        <f>+VLOOKUP(E49,Participants!$A$1:$F$678,5,FALSE)</f>
        <v>Male</v>
      </c>
      <c r="I49" s="12">
        <f>+VLOOKUP(E49,Participants!$A$1:$F$678,3,FALSE)</f>
        <v>8</v>
      </c>
      <c r="J49" s="12" t="str">
        <f>+VLOOKUP(E49,Participants!$A$1:$G$678,7,FALSE)</f>
        <v>VARSITY Boys</v>
      </c>
      <c r="K49" s="12">
        <v>5</v>
      </c>
      <c r="L49" s="12">
        <v>4</v>
      </c>
    </row>
    <row r="50" spans="1:26" ht="14.25" customHeight="1" x14ac:dyDescent="0.35">
      <c r="A50" s="87" t="s">
        <v>529</v>
      </c>
      <c r="B50" s="58">
        <v>2</v>
      </c>
      <c r="C50" s="58" t="s">
        <v>716</v>
      </c>
      <c r="D50" s="84"/>
      <c r="E50" s="82">
        <v>1128</v>
      </c>
      <c r="F50" s="12" t="str">
        <f>+VLOOKUP(E50,Participants!$A$1:$F$678,2,FALSE)</f>
        <v>Dominic Farabaugh</v>
      </c>
      <c r="G50" s="12" t="str">
        <f>+VLOOKUP(E50,Participants!$A$1:$F$678,4,FALSE)</f>
        <v>KIL</v>
      </c>
      <c r="H50" s="12" t="str">
        <f>+VLOOKUP(E50,Participants!$A$1:$F$678,5,FALSE)</f>
        <v>Male</v>
      </c>
      <c r="I50" s="12">
        <f>+VLOOKUP(E50,Participants!$A$1:$F$678,3,FALSE)</f>
        <v>7</v>
      </c>
      <c r="J50" s="12" t="str">
        <f>+VLOOKUP(E50,Participants!$A$1:$G$678,7,FALSE)</f>
        <v>VARSITY Boys</v>
      </c>
      <c r="K50" s="12">
        <v>6</v>
      </c>
      <c r="L50" s="12">
        <v>3</v>
      </c>
    </row>
    <row r="51" spans="1:26" ht="14.25" customHeight="1" x14ac:dyDescent="0.35">
      <c r="A51" s="87" t="s">
        <v>529</v>
      </c>
      <c r="B51" s="58">
        <v>3</v>
      </c>
      <c r="C51" s="58" t="s">
        <v>730</v>
      </c>
      <c r="D51" s="84"/>
      <c r="E51" s="82">
        <v>1131</v>
      </c>
      <c r="F51" s="12" t="str">
        <f>+VLOOKUP(E51,Participants!$A$1:$F$678,2,FALSE)</f>
        <v>Jack Masuga</v>
      </c>
      <c r="G51" s="12" t="str">
        <f>+VLOOKUP(E51,Participants!$A$1:$F$678,4,FALSE)</f>
        <v>KIL</v>
      </c>
      <c r="H51" s="12" t="str">
        <f>+VLOOKUP(E51,Participants!$A$1:$F$678,5,FALSE)</f>
        <v>Male</v>
      </c>
      <c r="I51" s="12">
        <f>+VLOOKUP(E51,Participants!$A$1:$F$678,3,FALSE)</f>
        <v>7</v>
      </c>
      <c r="J51" s="12" t="str">
        <f>+VLOOKUP(E51,Participants!$A$1:$G$678,7,FALSE)</f>
        <v>VARSITY Boys</v>
      </c>
      <c r="K51" s="12">
        <v>7</v>
      </c>
      <c r="L51" s="12">
        <v>2</v>
      </c>
    </row>
    <row r="52" spans="1:26" ht="14.25" customHeight="1" x14ac:dyDescent="0.35">
      <c r="A52" s="87" t="s">
        <v>529</v>
      </c>
      <c r="B52" s="58">
        <v>3</v>
      </c>
      <c r="C52" s="58" t="s">
        <v>731</v>
      </c>
      <c r="D52" s="84"/>
      <c r="E52" s="82">
        <v>1130</v>
      </c>
      <c r="F52" s="12" t="str">
        <f>+VLOOKUP(E52,Participants!$A$1:$F$678,2,FALSE)</f>
        <v>Luke Harper</v>
      </c>
      <c r="G52" s="12" t="str">
        <f>+VLOOKUP(E52,Participants!$A$1:$F$678,4,FALSE)</f>
        <v>KIL</v>
      </c>
      <c r="H52" s="12" t="str">
        <f>+VLOOKUP(E52,Participants!$A$1:$F$678,5,FALSE)</f>
        <v>Male</v>
      </c>
      <c r="I52" s="12">
        <f>+VLOOKUP(E52,Participants!$A$1:$F$678,3,FALSE)</f>
        <v>8</v>
      </c>
      <c r="J52" s="12" t="str">
        <f>+VLOOKUP(E52,Participants!$A$1:$G$678,7,FALSE)</f>
        <v>VARSITY Boys</v>
      </c>
      <c r="K52" s="12">
        <v>8</v>
      </c>
      <c r="L52" s="12">
        <v>1</v>
      </c>
    </row>
    <row r="53" spans="1:26" ht="14.25" customHeight="1" x14ac:dyDescent="0.35">
      <c r="A53" s="87" t="s">
        <v>529</v>
      </c>
      <c r="B53" s="58">
        <v>3</v>
      </c>
      <c r="C53" s="58" t="s">
        <v>732</v>
      </c>
      <c r="D53" s="84"/>
      <c r="E53" s="82">
        <v>1232</v>
      </c>
      <c r="F53" s="12" t="str">
        <f>+VLOOKUP(E53,Participants!$A$1:$F$678,2,FALSE)</f>
        <v>Xavier Vallecorsa</v>
      </c>
      <c r="G53" s="12" t="str">
        <f>+VLOOKUP(E53,Participants!$A$1:$F$678,4,FALSE)</f>
        <v>OLF</v>
      </c>
      <c r="H53" s="12" t="str">
        <f>+VLOOKUP(E53,Participants!$A$1:$F$678,5,FALSE)</f>
        <v>Male</v>
      </c>
      <c r="I53" s="12">
        <f>+VLOOKUP(E53,Participants!$A$1:$F$678,3,FALSE)</f>
        <v>7</v>
      </c>
      <c r="J53" s="12" t="str">
        <f>+VLOOKUP(E53,Participants!$A$1:$G$678,7,FALSE)</f>
        <v>VARSITY Boys</v>
      </c>
      <c r="K53" s="12">
        <v>9</v>
      </c>
      <c r="L53" s="12"/>
    </row>
    <row r="54" spans="1:26" ht="14.25" customHeight="1" x14ac:dyDescent="0.35">
      <c r="A54" s="87" t="s">
        <v>529</v>
      </c>
      <c r="B54" s="58">
        <v>3</v>
      </c>
      <c r="C54" s="58" t="s">
        <v>733</v>
      </c>
      <c r="D54" s="84"/>
      <c r="E54" s="82">
        <v>113</v>
      </c>
      <c r="F54" s="12" t="str">
        <f>+VLOOKUP(E54,Participants!$A$1:$F$678,2,FALSE)</f>
        <v>Oliver Walvoord</v>
      </c>
      <c r="G54" s="12" t="str">
        <f>+VLOOKUP(E54,Participants!$A$1:$F$678,4,FALSE)</f>
        <v>AMA</v>
      </c>
      <c r="H54" s="12" t="str">
        <f>+VLOOKUP(E54,Participants!$A$1:$F$678,5,FALSE)</f>
        <v>Male</v>
      </c>
      <c r="I54" s="12">
        <f>+VLOOKUP(E54,Participants!$A$1:$F$678,3,FALSE)</f>
        <v>7</v>
      </c>
      <c r="J54" s="12" t="str">
        <f>+VLOOKUP(E54,Participants!$A$1:$G$678,7,FALSE)</f>
        <v>VARSITY Boys</v>
      </c>
      <c r="K54" s="12">
        <v>10</v>
      </c>
      <c r="L54" s="12"/>
    </row>
    <row r="55" spans="1:26" ht="14.25" customHeight="1" x14ac:dyDescent="0.25">
      <c r="E55" s="50"/>
    </row>
    <row r="56" spans="1:26" ht="14.25" customHeight="1" x14ac:dyDescent="0.25">
      <c r="B56" s="63" t="s">
        <v>8</v>
      </c>
      <c r="C56" s="63" t="s">
        <v>15</v>
      </c>
      <c r="D56" s="63" t="s">
        <v>10</v>
      </c>
      <c r="E56" s="133" t="s">
        <v>20</v>
      </c>
      <c r="F56" s="63" t="s">
        <v>23</v>
      </c>
      <c r="G56" s="63" t="s">
        <v>26</v>
      </c>
      <c r="H56" s="63" t="s">
        <v>29</v>
      </c>
      <c r="I56" s="63" t="s">
        <v>32</v>
      </c>
      <c r="J56" s="63" t="s">
        <v>35</v>
      </c>
      <c r="K56" s="63" t="s">
        <v>38</v>
      </c>
      <c r="L56" s="63" t="s">
        <v>41</v>
      </c>
      <c r="M56" s="63" t="s">
        <v>44</v>
      </c>
      <c r="N56" s="63" t="s">
        <v>49</v>
      </c>
      <c r="O56" s="63" t="s">
        <v>52</v>
      </c>
      <c r="P56" s="63" t="s">
        <v>55</v>
      </c>
      <c r="Q56" s="63" t="s">
        <v>58</v>
      </c>
      <c r="R56" s="63" t="s">
        <v>61</v>
      </c>
      <c r="S56" s="63" t="s">
        <v>64</v>
      </c>
      <c r="T56" s="63" t="s">
        <v>67</v>
      </c>
      <c r="U56" s="63" t="s">
        <v>70</v>
      </c>
      <c r="V56" s="63" t="s">
        <v>73</v>
      </c>
      <c r="W56" s="63" t="s">
        <v>76</v>
      </c>
      <c r="X56" s="63" t="s">
        <v>79</v>
      </c>
      <c r="Y56" s="63" t="s">
        <v>152</v>
      </c>
      <c r="Z56" s="64" t="s">
        <v>496</v>
      </c>
    </row>
    <row r="57" spans="1:26" ht="14.25" customHeight="1" x14ac:dyDescent="0.25">
      <c r="A57" s="7" t="s">
        <v>118</v>
      </c>
      <c r="B57" s="7">
        <f t="shared" ref="B57:K60" si="3">+SUMIFS($L$2:$L$55,$J$2:$J$55,$A57,$G$2:$G$55,B$56)</f>
        <v>0</v>
      </c>
      <c r="C57" s="7">
        <f t="shared" si="3"/>
        <v>6</v>
      </c>
      <c r="D57" s="7">
        <f t="shared" si="3"/>
        <v>0</v>
      </c>
      <c r="E57" s="50">
        <f t="shared" si="3"/>
        <v>4</v>
      </c>
      <c r="F57" s="7">
        <f t="shared" si="3"/>
        <v>0</v>
      </c>
      <c r="G57" s="7">
        <f t="shared" si="3"/>
        <v>0</v>
      </c>
      <c r="H57" s="7">
        <f t="shared" si="3"/>
        <v>0</v>
      </c>
      <c r="I57" s="7">
        <f t="shared" si="3"/>
        <v>10</v>
      </c>
      <c r="J57" s="7">
        <f t="shared" si="3"/>
        <v>0</v>
      </c>
      <c r="K57" s="7">
        <f t="shared" si="3"/>
        <v>0</v>
      </c>
      <c r="L57" s="7">
        <f t="shared" ref="L57:Y60" si="4">+SUMIFS($L$2:$L$55,$J$2:$J$55,$A57,$G$2:$G$55,L$56)</f>
        <v>0</v>
      </c>
      <c r="M57" s="7">
        <f t="shared" si="4"/>
        <v>0</v>
      </c>
      <c r="N57" s="7">
        <f t="shared" si="4"/>
        <v>0</v>
      </c>
      <c r="O57" s="7">
        <f t="shared" si="4"/>
        <v>1</v>
      </c>
      <c r="P57" s="7">
        <f t="shared" si="4"/>
        <v>0</v>
      </c>
      <c r="Q57" s="7">
        <f t="shared" si="4"/>
        <v>0</v>
      </c>
      <c r="R57" s="7">
        <f t="shared" si="4"/>
        <v>0</v>
      </c>
      <c r="S57" s="7">
        <f t="shared" si="4"/>
        <v>0</v>
      </c>
      <c r="T57" s="7">
        <f t="shared" si="4"/>
        <v>8</v>
      </c>
      <c r="U57" s="7">
        <f t="shared" si="4"/>
        <v>2</v>
      </c>
      <c r="V57" s="7">
        <f t="shared" si="4"/>
        <v>0</v>
      </c>
      <c r="W57" s="7">
        <f t="shared" si="4"/>
        <v>0</v>
      </c>
      <c r="X57" s="7">
        <f t="shared" si="4"/>
        <v>0</v>
      </c>
      <c r="Y57" s="7">
        <f t="shared" si="4"/>
        <v>8</v>
      </c>
      <c r="Z57" s="7">
        <f t="shared" ref="Z57:Z60" si="5">SUM(C57:Y57)</f>
        <v>39</v>
      </c>
    </row>
    <row r="58" spans="1:26" ht="14.25" customHeight="1" x14ac:dyDescent="0.25">
      <c r="A58" s="7" t="s">
        <v>135</v>
      </c>
      <c r="B58" s="7">
        <f t="shared" si="3"/>
        <v>0</v>
      </c>
      <c r="C58" s="7">
        <f t="shared" si="3"/>
        <v>0</v>
      </c>
      <c r="D58" s="7">
        <f t="shared" si="3"/>
        <v>6</v>
      </c>
      <c r="E58" s="50">
        <f t="shared" si="3"/>
        <v>3</v>
      </c>
      <c r="F58" s="7">
        <f t="shared" si="3"/>
        <v>0</v>
      </c>
      <c r="G58" s="7">
        <f t="shared" si="3"/>
        <v>0</v>
      </c>
      <c r="H58" s="7">
        <f t="shared" si="3"/>
        <v>0</v>
      </c>
      <c r="I58" s="7">
        <f t="shared" si="3"/>
        <v>0</v>
      </c>
      <c r="J58" s="7">
        <f t="shared" si="3"/>
        <v>0</v>
      </c>
      <c r="K58" s="7">
        <f t="shared" si="3"/>
        <v>0</v>
      </c>
      <c r="L58" s="7">
        <f t="shared" si="4"/>
        <v>5</v>
      </c>
      <c r="M58" s="7">
        <f t="shared" si="4"/>
        <v>10</v>
      </c>
      <c r="N58" s="7">
        <f t="shared" si="4"/>
        <v>0</v>
      </c>
      <c r="O58" s="7">
        <f t="shared" si="4"/>
        <v>8</v>
      </c>
      <c r="P58" s="7">
        <f t="shared" si="4"/>
        <v>0</v>
      </c>
      <c r="Q58" s="7">
        <f t="shared" si="4"/>
        <v>0</v>
      </c>
      <c r="R58" s="7">
        <f t="shared" si="4"/>
        <v>0</v>
      </c>
      <c r="S58" s="7">
        <f t="shared" si="4"/>
        <v>4</v>
      </c>
      <c r="T58" s="7">
        <f t="shared" si="4"/>
        <v>0</v>
      </c>
      <c r="U58" s="7">
        <f t="shared" si="4"/>
        <v>3</v>
      </c>
      <c r="V58" s="7">
        <f t="shared" si="4"/>
        <v>0</v>
      </c>
      <c r="W58" s="7">
        <f t="shared" si="4"/>
        <v>0</v>
      </c>
      <c r="X58" s="7">
        <f t="shared" si="4"/>
        <v>0</v>
      </c>
      <c r="Y58" s="7">
        <f t="shared" si="4"/>
        <v>0</v>
      </c>
      <c r="Z58" s="7">
        <f t="shared" si="5"/>
        <v>39</v>
      </c>
    </row>
    <row r="59" spans="1:26" ht="14.25" customHeight="1" x14ac:dyDescent="0.25">
      <c r="A59" s="7" t="s">
        <v>345</v>
      </c>
      <c r="B59" s="7">
        <f t="shared" si="3"/>
        <v>0</v>
      </c>
      <c r="C59" s="7">
        <f t="shared" si="3"/>
        <v>4</v>
      </c>
      <c r="D59" s="7">
        <f t="shared" si="3"/>
        <v>0</v>
      </c>
      <c r="E59" s="50">
        <f t="shared" si="3"/>
        <v>0</v>
      </c>
      <c r="F59" s="7">
        <f t="shared" si="3"/>
        <v>1</v>
      </c>
      <c r="G59" s="7">
        <f t="shared" si="3"/>
        <v>0</v>
      </c>
      <c r="H59" s="7">
        <f t="shared" si="3"/>
        <v>0</v>
      </c>
      <c r="I59" s="7">
        <f t="shared" si="3"/>
        <v>9</v>
      </c>
      <c r="J59" s="7">
        <f t="shared" si="3"/>
        <v>0</v>
      </c>
      <c r="K59" s="7">
        <f t="shared" si="3"/>
        <v>0</v>
      </c>
      <c r="L59" s="7">
        <f t="shared" si="4"/>
        <v>0</v>
      </c>
      <c r="M59" s="7">
        <f t="shared" si="4"/>
        <v>12</v>
      </c>
      <c r="N59" s="7">
        <f t="shared" si="4"/>
        <v>0</v>
      </c>
      <c r="O59" s="7">
        <f t="shared" si="4"/>
        <v>13</v>
      </c>
      <c r="P59" s="7">
        <f t="shared" si="4"/>
        <v>0</v>
      </c>
      <c r="Q59" s="7">
        <f t="shared" si="4"/>
        <v>0</v>
      </c>
      <c r="R59" s="7">
        <f t="shared" si="4"/>
        <v>0</v>
      </c>
      <c r="S59" s="7">
        <f t="shared" si="4"/>
        <v>0</v>
      </c>
      <c r="T59" s="7">
        <f t="shared" si="4"/>
        <v>0</v>
      </c>
      <c r="U59" s="7">
        <f t="shared" si="4"/>
        <v>0</v>
      </c>
      <c r="V59" s="7">
        <f t="shared" si="4"/>
        <v>0</v>
      </c>
      <c r="W59" s="7">
        <f t="shared" si="4"/>
        <v>0</v>
      </c>
      <c r="X59" s="7">
        <f t="shared" si="4"/>
        <v>0</v>
      </c>
      <c r="Y59" s="7">
        <f t="shared" si="4"/>
        <v>0</v>
      </c>
      <c r="Z59" s="7">
        <f t="shared" si="5"/>
        <v>39</v>
      </c>
    </row>
    <row r="60" spans="1:26" ht="14.25" customHeight="1" x14ac:dyDescent="0.25">
      <c r="A60" s="7" t="s">
        <v>497</v>
      </c>
      <c r="B60" s="7">
        <f t="shared" si="3"/>
        <v>0</v>
      </c>
      <c r="C60" s="7">
        <f t="shared" si="3"/>
        <v>16</v>
      </c>
      <c r="D60" s="7">
        <f t="shared" si="3"/>
        <v>5</v>
      </c>
      <c r="E60" s="50">
        <f t="shared" si="3"/>
        <v>0</v>
      </c>
      <c r="F60" s="7">
        <f t="shared" si="3"/>
        <v>4</v>
      </c>
      <c r="G60" s="7">
        <f t="shared" si="3"/>
        <v>0</v>
      </c>
      <c r="H60" s="7">
        <f t="shared" si="3"/>
        <v>0</v>
      </c>
      <c r="I60" s="7">
        <f t="shared" si="3"/>
        <v>0</v>
      </c>
      <c r="J60" s="7">
        <f t="shared" si="3"/>
        <v>0</v>
      </c>
      <c r="K60" s="7">
        <f t="shared" si="3"/>
        <v>0</v>
      </c>
      <c r="L60" s="7">
        <f t="shared" si="4"/>
        <v>0</v>
      </c>
      <c r="M60" s="7">
        <f t="shared" si="4"/>
        <v>0</v>
      </c>
      <c r="N60" s="7">
        <f t="shared" si="4"/>
        <v>0</v>
      </c>
      <c r="O60" s="7">
        <f t="shared" si="4"/>
        <v>14</v>
      </c>
      <c r="P60" s="7">
        <f t="shared" si="4"/>
        <v>0</v>
      </c>
      <c r="Q60" s="7">
        <f t="shared" si="4"/>
        <v>0</v>
      </c>
      <c r="R60" s="7">
        <f t="shared" si="4"/>
        <v>0</v>
      </c>
      <c r="S60" s="7">
        <f t="shared" si="4"/>
        <v>0</v>
      </c>
      <c r="T60" s="7">
        <f t="shared" si="4"/>
        <v>0</v>
      </c>
      <c r="U60" s="7">
        <f t="shared" si="4"/>
        <v>0</v>
      </c>
      <c r="V60" s="7">
        <f t="shared" si="4"/>
        <v>0</v>
      </c>
      <c r="W60" s="7">
        <f t="shared" si="4"/>
        <v>0</v>
      </c>
      <c r="X60" s="7">
        <f t="shared" si="4"/>
        <v>0</v>
      </c>
      <c r="Y60" s="7">
        <f t="shared" si="4"/>
        <v>0</v>
      </c>
      <c r="Z60" s="7">
        <f t="shared" si="5"/>
        <v>39</v>
      </c>
    </row>
    <row r="61" spans="1:26" ht="14.25" customHeight="1" x14ac:dyDescent="0.25">
      <c r="E61" s="50"/>
    </row>
    <row r="62" spans="1:26" ht="14.25" customHeight="1" x14ac:dyDescent="0.25">
      <c r="E62" s="50"/>
    </row>
    <row r="63" spans="1:26" ht="14.25" customHeight="1" x14ac:dyDescent="0.25">
      <c r="E63" s="50"/>
    </row>
    <row r="64" spans="1:26" ht="14.25" customHeight="1" x14ac:dyDescent="0.25">
      <c r="E64" s="50"/>
    </row>
    <row r="65" spans="5:5" ht="14.25" customHeight="1" x14ac:dyDescent="0.25">
      <c r="E65" s="50"/>
    </row>
    <row r="66" spans="5:5" ht="14.25" customHeight="1" x14ac:dyDescent="0.25">
      <c r="E66" s="50"/>
    </row>
    <row r="67" spans="5:5" ht="14.25" customHeight="1" x14ac:dyDescent="0.25">
      <c r="E67" s="50"/>
    </row>
    <row r="68" spans="5:5" ht="14.25" customHeight="1" x14ac:dyDescent="0.25">
      <c r="E68" s="50"/>
    </row>
    <row r="69" spans="5:5" ht="14.25" customHeight="1" x14ac:dyDescent="0.25">
      <c r="E69" s="50"/>
    </row>
    <row r="70" spans="5:5" ht="14.25" customHeight="1" x14ac:dyDescent="0.25">
      <c r="E70" s="50"/>
    </row>
    <row r="71" spans="5:5" ht="14.25" customHeight="1" x14ac:dyDescent="0.25">
      <c r="E71" s="50"/>
    </row>
    <row r="72" spans="5:5" ht="14.25" customHeight="1" x14ac:dyDescent="0.25">
      <c r="E72" s="50"/>
    </row>
    <row r="73" spans="5:5" ht="14.25" customHeight="1" x14ac:dyDescent="0.25">
      <c r="E73" s="50"/>
    </row>
    <row r="74" spans="5:5" ht="14.25" customHeight="1" x14ac:dyDescent="0.25">
      <c r="E74" s="50"/>
    </row>
    <row r="75" spans="5:5" ht="14.25" customHeight="1" x14ac:dyDescent="0.25">
      <c r="E75" s="50"/>
    </row>
    <row r="76" spans="5:5" ht="14.25" customHeight="1" x14ac:dyDescent="0.25">
      <c r="E76" s="50"/>
    </row>
    <row r="77" spans="5:5" ht="14.25" customHeight="1" x14ac:dyDescent="0.25">
      <c r="E77" s="50"/>
    </row>
    <row r="78" spans="5:5" ht="14.25" customHeight="1" x14ac:dyDescent="0.25">
      <c r="E78" s="50"/>
    </row>
    <row r="79" spans="5:5" ht="14.25" customHeight="1" x14ac:dyDescent="0.25">
      <c r="E79" s="50"/>
    </row>
    <row r="80" spans="5:5" ht="14.25" customHeight="1" x14ac:dyDescent="0.25">
      <c r="E80" s="50"/>
    </row>
    <row r="81" spans="5:5" ht="14.25" customHeight="1" x14ac:dyDescent="0.25">
      <c r="E81" s="50"/>
    </row>
    <row r="82" spans="5:5" ht="14.25" customHeight="1" x14ac:dyDescent="0.25">
      <c r="E82" s="50"/>
    </row>
    <row r="83" spans="5:5" ht="14.25" customHeight="1" x14ac:dyDescent="0.25">
      <c r="E83" s="50"/>
    </row>
    <row r="84" spans="5:5" ht="14.25" customHeight="1" x14ac:dyDescent="0.25">
      <c r="E84" s="50"/>
    </row>
    <row r="85" spans="5:5" ht="14.25" customHeight="1" x14ac:dyDescent="0.25">
      <c r="E85" s="50"/>
    </row>
    <row r="86" spans="5:5" ht="14.25" customHeight="1" x14ac:dyDescent="0.25">
      <c r="E86" s="50"/>
    </row>
    <row r="87" spans="5:5" ht="14.25" customHeight="1" x14ac:dyDescent="0.25">
      <c r="E87" s="50"/>
    </row>
    <row r="88" spans="5:5" ht="14.25" customHeight="1" x14ac:dyDescent="0.25">
      <c r="E88" s="50"/>
    </row>
    <row r="89" spans="5:5" ht="14.25" customHeight="1" x14ac:dyDescent="0.25">
      <c r="E89" s="50"/>
    </row>
    <row r="90" spans="5:5" ht="14.25" customHeight="1" x14ac:dyDescent="0.25">
      <c r="E90" s="50"/>
    </row>
    <row r="91" spans="5:5" ht="14.25" customHeight="1" x14ac:dyDescent="0.25">
      <c r="E91" s="50"/>
    </row>
    <row r="92" spans="5:5" ht="14.25" customHeight="1" x14ac:dyDescent="0.25">
      <c r="E92" s="50"/>
    </row>
    <row r="93" spans="5:5" ht="14.25" customHeight="1" x14ac:dyDescent="0.25">
      <c r="E93" s="50"/>
    </row>
    <row r="94" spans="5:5" ht="14.25" customHeight="1" x14ac:dyDescent="0.25">
      <c r="E94" s="50"/>
    </row>
    <row r="95" spans="5:5" ht="14.25" customHeight="1" x14ac:dyDescent="0.25">
      <c r="E95" s="50"/>
    </row>
    <row r="96" spans="5:5" ht="14.25" customHeight="1" x14ac:dyDescent="0.25">
      <c r="E96" s="50"/>
    </row>
    <row r="97" spans="5:5" ht="14.25" customHeight="1" x14ac:dyDescent="0.25">
      <c r="E97" s="50"/>
    </row>
    <row r="98" spans="5:5" ht="14.25" customHeight="1" x14ac:dyDescent="0.25">
      <c r="E98" s="50"/>
    </row>
    <row r="99" spans="5:5" ht="14.25" customHeight="1" x14ac:dyDescent="0.25">
      <c r="E99" s="50"/>
    </row>
    <row r="100" spans="5:5" ht="14.25" customHeight="1" x14ac:dyDescent="0.25">
      <c r="E100" s="50"/>
    </row>
    <row r="101" spans="5:5" ht="14.25" customHeight="1" x14ac:dyDescent="0.25">
      <c r="E101" s="50"/>
    </row>
    <row r="102" spans="5:5" ht="14.25" customHeight="1" x14ac:dyDescent="0.25">
      <c r="E102" s="50"/>
    </row>
    <row r="103" spans="5:5" ht="14.25" customHeight="1" x14ac:dyDescent="0.25">
      <c r="E103" s="50"/>
    </row>
    <row r="104" spans="5:5" ht="14.25" customHeight="1" x14ac:dyDescent="0.25">
      <c r="E104" s="50"/>
    </row>
    <row r="105" spans="5:5" ht="14.25" customHeight="1" x14ac:dyDescent="0.25">
      <c r="E105" s="50"/>
    </row>
    <row r="106" spans="5:5" ht="14.25" customHeight="1" x14ac:dyDescent="0.25">
      <c r="E106" s="50"/>
    </row>
    <row r="107" spans="5:5" ht="14.25" customHeight="1" x14ac:dyDescent="0.25">
      <c r="E107" s="50"/>
    </row>
    <row r="108" spans="5:5" ht="14.25" customHeight="1" x14ac:dyDescent="0.25">
      <c r="E108" s="50"/>
    </row>
    <row r="109" spans="5:5" ht="14.25" customHeight="1" x14ac:dyDescent="0.25">
      <c r="E109" s="50"/>
    </row>
    <row r="110" spans="5:5" ht="14.25" customHeight="1" x14ac:dyDescent="0.25">
      <c r="E110" s="50"/>
    </row>
    <row r="111" spans="5:5" ht="14.25" customHeight="1" x14ac:dyDescent="0.25">
      <c r="E111" s="50"/>
    </row>
    <row r="112" spans="5:5" ht="14.25" customHeight="1" x14ac:dyDescent="0.25">
      <c r="E112" s="50"/>
    </row>
    <row r="113" spans="5:5" ht="14.25" customHeight="1" x14ac:dyDescent="0.25">
      <c r="E113" s="50"/>
    </row>
    <row r="114" spans="5:5" ht="14.25" customHeight="1" x14ac:dyDescent="0.25">
      <c r="E114" s="50"/>
    </row>
    <row r="115" spans="5:5" ht="14.25" customHeight="1" x14ac:dyDescent="0.25">
      <c r="E115" s="50"/>
    </row>
    <row r="116" spans="5:5" ht="14.25" customHeight="1" x14ac:dyDescent="0.25">
      <c r="E116" s="50"/>
    </row>
    <row r="117" spans="5:5" ht="14.25" customHeight="1" x14ac:dyDescent="0.25">
      <c r="E117" s="50"/>
    </row>
    <row r="118" spans="5:5" ht="14.25" customHeight="1" x14ac:dyDescent="0.25">
      <c r="E118" s="50"/>
    </row>
    <row r="119" spans="5:5" ht="14.25" customHeight="1" x14ac:dyDescent="0.25">
      <c r="E119" s="50"/>
    </row>
    <row r="120" spans="5:5" ht="14.25" customHeight="1" x14ac:dyDescent="0.25">
      <c r="E120" s="50"/>
    </row>
    <row r="121" spans="5:5" ht="14.25" customHeight="1" x14ac:dyDescent="0.25">
      <c r="E121" s="50"/>
    </row>
    <row r="122" spans="5:5" ht="14.25" customHeight="1" x14ac:dyDescent="0.25">
      <c r="E122" s="50"/>
    </row>
    <row r="123" spans="5:5" ht="14.25" customHeight="1" x14ac:dyDescent="0.25">
      <c r="E123" s="50"/>
    </row>
    <row r="124" spans="5:5" ht="14.25" customHeight="1" x14ac:dyDescent="0.25">
      <c r="E124" s="50"/>
    </row>
    <row r="125" spans="5:5" ht="14.25" customHeight="1" x14ac:dyDescent="0.25">
      <c r="E125" s="50"/>
    </row>
    <row r="126" spans="5:5" ht="14.25" customHeight="1" x14ac:dyDescent="0.25">
      <c r="E126" s="50"/>
    </row>
    <row r="127" spans="5:5" ht="14.25" customHeight="1" x14ac:dyDescent="0.25">
      <c r="E127" s="50"/>
    </row>
    <row r="128" spans="5:5" ht="14.25" customHeight="1" x14ac:dyDescent="0.25">
      <c r="E128" s="50"/>
    </row>
    <row r="129" spans="5:5" ht="14.25" customHeight="1" x14ac:dyDescent="0.25">
      <c r="E129" s="50"/>
    </row>
    <row r="130" spans="5:5" ht="14.25" customHeight="1" x14ac:dyDescent="0.25">
      <c r="E130" s="50"/>
    </row>
    <row r="131" spans="5:5" ht="14.25" customHeight="1" x14ac:dyDescent="0.25">
      <c r="E131" s="50"/>
    </row>
    <row r="132" spans="5:5" ht="14.25" customHeight="1" x14ac:dyDescent="0.25">
      <c r="E132" s="50"/>
    </row>
    <row r="133" spans="5:5" ht="14.25" customHeight="1" x14ac:dyDescent="0.25">
      <c r="E133" s="50"/>
    </row>
    <row r="134" spans="5:5" ht="14.25" customHeight="1" x14ac:dyDescent="0.25">
      <c r="E134" s="50"/>
    </row>
    <row r="135" spans="5:5" ht="14.25" customHeight="1" x14ac:dyDescent="0.25">
      <c r="E135" s="50"/>
    </row>
    <row r="136" spans="5:5" ht="14.25" customHeight="1" x14ac:dyDescent="0.25">
      <c r="E136" s="50"/>
    </row>
    <row r="137" spans="5:5" ht="14.25" customHeight="1" x14ac:dyDescent="0.25">
      <c r="E137" s="50"/>
    </row>
    <row r="138" spans="5:5" ht="14.25" customHeight="1" x14ac:dyDescent="0.25">
      <c r="E138" s="50"/>
    </row>
    <row r="139" spans="5:5" ht="14.25" customHeight="1" x14ac:dyDescent="0.25">
      <c r="E139" s="50"/>
    </row>
    <row r="140" spans="5:5" ht="14.25" customHeight="1" x14ac:dyDescent="0.25">
      <c r="E140" s="50"/>
    </row>
    <row r="141" spans="5:5" ht="14.25" customHeight="1" x14ac:dyDescent="0.25">
      <c r="E141" s="50"/>
    </row>
    <row r="142" spans="5:5" ht="14.25" customHeight="1" x14ac:dyDescent="0.25">
      <c r="E142" s="50"/>
    </row>
    <row r="143" spans="5:5" ht="14.25" customHeight="1" x14ac:dyDescent="0.25">
      <c r="E143" s="50"/>
    </row>
    <row r="144" spans="5:5" ht="14.25" customHeight="1" x14ac:dyDescent="0.25">
      <c r="E144" s="50"/>
    </row>
    <row r="145" spans="1:24" ht="14.25" customHeight="1" x14ac:dyDescent="0.25">
      <c r="E145" s="50"/>
    </row>
    <row r="146" spans="1:24" ht="14.25" customHeight="1" x14ac:dyDescent="0.25">
      <c r="E146" s="50"/>
    </row>
    <row r="147" spans="1:24" ht="14.25" customHeight="1" x14ac:dyDescent="0.25">
      <c r="E147" s="50"/>
    </row>
    <row r="148" spans="1:24" ht="14.25" customHeight="1" x14ac:dyDescent="0.25">
      <c r="E148" s="50"/>
    </row>
    <row r="149" spans="1:24" ht="14.25" customHeight="1" x14ac:dyDescent="0.25">
      <c r="B149" s="64" t="s">
        <v>8</v>
      </c>
      <c r="C149" s="64" t="s">
        <v>509</v>
      </c>
      <c r="D149" s="64" t="s">
        <v>49</v>
      </c>
      <c r="E149" s="147" t="s">
        <v>61</v>
      </c>
      <c r="F149" s="64" t="s">
        <v>510</v>
      </c>
      <c r="G149" s="64" t="s">
        <v>511</v>
      </c>
      <c r="H149" s="64" t="s">
        <v>512</v>
      </c>
      <c r="I149" s="64" t="s">
        <v>513</v>
      </c>
      <c r="J149" s="64" t="s">
        <v>514</v>
      </c>
      <c r="K149" s="64" t="s">
        <v>515</v>
      </c>
      <c r="L149" s="64" t="s">
        <v>516</v>
      </c>
      <c r="M149" s="64" t="s">
        <v>517</v>
      </c>
      <c r="N149" s="64" t="s">
        <v>518</v>
      </c>
      <c r="O149" s="64" t="s">
        <v>38</v>
      </c>
      <c r="P149" s="64" t="s">
        <v>519</v>
      </c>
      <c r="Q149" s="64" t="s">
        <v>52</v>
      </c>
      <c r="R149" s="64" t="s">
        <v>79</v>
      </c>
      <c r="S149" s="64" t="s">
        <v>520</v>
      </c>
      <c r="T149" s="64" t="s">
        <v>521</v>
      </c>
      <c r="U149" s="64" t="s">
        <v>522</v>
      </c>
      <c r="V149" s="64" t="s">
        <v>523</v>
      </c>
      <c r="W149" s="64"/>
      <c r="X149" s="64" t="s">
        <v>524</v>
      </c>
    </row>
    <row r="150" spans="1:24" ht="14.25" customHeight="1" x14ac:dyDescent="0.25">
      <c r="A150" s="7" t="s">
        <v>13</v>
      </c>
      <c r="B150" s="7" t="e">
        <f t="shared" ref="B150:V150" si="6">+SUMIF(#REF!,B$149,#REF!)</f>
        <v>#REF!</v>
      </c>
      <c r="C150" s="7" t="e">
        <f t="shared" si="6"/>
        <v>#REF!</v>
      </c>
      <c r="D150" s="7" t="e">
        <f t="shared" si="6"/>
        <v>#REF!</v>
      </c>
      <c r="E150" s="50" t="e">
        <f t="shared" si="6"/>
        <v>#REF!</v>
      </c>
      <c r="F150" s="7" t="e">
        <f t="shared" si="6"/>
        <v>#REF!</v>
      </c>
      <c r="G150" s="7" t="e">
        <f t="shared" si="6"/>
        <v>#REF!</v>
      </c>
      <c r="H150" s="7" t="e">
        <f t="shared" si="6"/>
        <v>#REF!</v>
      </c>
      <c r="I150" s="7" t="e">
        <f t="shared" si="6"/>
        <v>#REF!</v>
      </c>
      <c r="J150" s="7" t="e">
        <f t="shared" si="6"/>
        <v>#REF!</v>
      </c>
      <c r="K150" s="7" t="e">
        <f t="shared" si="6"/>
        <v>#REF!</v>
      </c>
      <c r="L150" s="7" t="e">
        <f t="shared" si="6"/>
        <v>#REF!</v>
      </c>
      <c r="M150" s="7" t="e">
        <f t="shared" si="6"/>
        <v>#REF!</v>
      </c>
      <c r="N150" s="7" t="e">
        <f t="shared" si="6"/>
        <v>#REF!</v>
      </c>
      <c r="O150" s="7" t="e">
        <f t="shared" si="6"/>
        <v>#REF!</v>
      </c>
      <c r="P150" s="7" t="e">
        <f t="shared" si="6"/>
        <v>#REF!</v>
      </c>
      <c r="Q150" s="7" t="e">
        <f t="shared" si="6"/>
        <v>#REF!</v>
      </c>
      <c r="R150" s="7" t="e">
        <f t="shared" si="6"/>
        <v>#REF!</v>
      </c>
      <c r="S150" s="7" t="e">
        <f t="shared" si="6"/>
        <v>#REF!</v>
      </c>
      <c r="T150" s="7" t="e">
        <f t="shared" si="6"/>
        <v>#REF!</v>
      </c>
      <c r="U150" s="7" t="e">
        <f t="shared" si="6"/>
        <v>#REF!</v>
      </c>
      <c r="V150" s="7" t="e">
        <f t="shared" si="6"/>
        <v>#REF!</v>
      </c>
      <c r="W150" s="7"/>
      <c r="X150" s="7" t="e">
        <f>+SUMIF(#REF!,X$149,#REF!)</f>
        <v>#REF!</v>
      </c>
    </row>
    <row r="151" spans="1:24" ht="14.25" customHeight="1" x14ac:dyDescent="0.25">
      <c r="A151" s="7" t="s">
        <v>390</v>
      </c>
      <c r="B151" s="7">
        <f t="shared" ref="B151:V151" si="7">+SUMIF($G$2:$G$21,B$149,$L$2:$L$21)</f>
        <v>0</v>
      </c>
      <c r="C151" s="7">
        <f t="shared" si="7"/>
        <v>0</v>
      </c>
      <c r="D151" s="7">
        <f t="shared" si="7"/>
        <v>0</v>
      </c>
      <c r="E151" s="50">
        <f t="shared" si="7"/>
        <v>0</v>
      </c>
      <c r="F151" s="7">
        <f t="shared" si="7"/>
        <v>0</v>
      </c>
      <c r="G151" s="7">
        <f t="shared" si="7"/>
        <v>0</v>
      </c>
      <c r="H151" s="7">
        <f t="shared" si="7"/>
        <v>0</v>
      </c>
      <c r="I151" s="7">
        <f t="shared" si="7"/>
        <v>0</v>
      </c>
      <c r="J151" s="7">
        <f t="shared" si="7"/>
        <v>0</v>
      </c>
      <c r="K151" s="7">
        <f t="shared" si="7"/>
        <v>0</v>
      </c>
      <c r="L151" s="7">
        <f t="shared" si="7"/>
        <v>0</v>
      </c>
      <c r="M151" s="7">
        <f t="shared" si="7"/>
        <v>0</v>
      </c>
      <c r="N151" s="7">
        <f t="shared" si="7"/>
        <v>0</v>
      </c>
      <c r="O151" s="7">
        <f t="shared" si="7"/>
        <v>0</v>
      </c>
      <c r="P151" s="7">
        <f t="shared" si="7"/>
        <v>0</v>
      </c>
      <c r="Q151" s="7">
        <f t="shared" si="7"/>
        <v>9</v>
      </c>
      <c r="R151" s="7">
        <f t="shared" si="7"/>
        <v>0</v>
      </c>
      <c r="S151" s="7">
        <f t="shared" si="7"/>
        <v>0</v>
      </c>
      <c r="T151" s="7">
        <f t="shared" si="7"/>
        <v>0</v>
      </c>
      <c r="U151" s="7">
        <f t="shared" si="7"/>
        <v>0</v>
      </c>
      <c r="V151" s="7">
        <f t="shared" si="7"/>
        <v>0</v>
      </c>
      <c r="W151" s="7"/>
      <c r="X151" s="7">
        <f>+SUMIF($G$2:$G$21,X$149,$L$2:$L$21)</f>
        <v>0</v>
      </c>
    </row>
    <row r="152" spans="1:24" ht="14.25" customHeight="1" x14ac:dyDescent="0.25">
      <c r="A152" s="7" t="s">
        <v>47</v>
      </c>
      <c r="B152" s="7" t="e">
        <f t="shared" ref="B152:V152" si="8">+SUMIF(#REF!,B$149,#REF!)</f>
        <v>#REF!</v>
      </c>
      <c r="C152" s="7" t="e">
        <f t="shared" si="8"/>
        <v>#REF!</v>
      </c>
      <c r="D152" s="7" t="e">
        <f t="shared" si="8"/>
        <v>#REF!</v>
      </c>
      <c r="E152" s="50" t="e">
        <f t="shared" si="8"/>
        <v>#REF!</v>
      </c>
      <c r="F152" s="7" t="e">
        <f t="shared" si="8"/>
        <v>#REF!</v>
      </c>
      <c r="G152" s="7" t="e">
        <f t="shared" si="8"/>
        <v>#REF!</v>
      </c>
      <c r="H152" s="7" t="e">
        <f t="shared" si="8"/>
        <v>#REF!</v>
      </c>
      <c r="I152" s="7" t="e">
        <f t="shared" si="8"/>
        <v>#REF!</v>
      </c>
      <c r="J152" s="7" t="e">
        <f t="shared" si="8"/>
        <v>#REF!</v>
      </c>
      <c r="K152" s="7" t="e">
        <f t="shared" si="8"/>
        <v>#REF!</v>
      </c>
      <c r="L152" s="7" t="e">
        <f t="shared" si="8"/>
        <v>#REF!</v>
      </c>
      <c r="M152" s="7" t="e">
        <f t="shared" si="8"/>
        <v>#REF!</v>
      </c>
      <c r="N152" s="7" t="e">
        <f t="shared" si="8"/>
        <v>#REF!</v>
      </c>
      <c r="O152" s="7" t="e">
        <f t="shared" si="8"/>
        <v>#REF!</v>
      </c>
      <c r="P152" s="7" t="e">
        <f t="shared" si="8"/>
        <v>#REF!</v>
      </c>
      <c r="Q152" s="7" t="e">
        <f t="shared" si="8"/>
        <v>#REF!</v>
      </c>
      <c r="R152" s="7" t="e">
        <f t="shared" si="8"/>
        <v>#REF!</v>
      </c>
      <c r="S152" s="7" t="e">
        <f t="shared" si="8"/>
        <v>#REF!</v>
      </c>
      <c r="T152" s="7" t="e">
        <f t="shared" si="8"/>
        <v>#REF!</v>
      </c>
      <c r="U152" s="7" t="e">
        <f t="shared" si="8"/>
        <v>#REF!</v>
      </c>
      <c r="V152" s="7" t="e">
        <f t="shared" si="8"/>
        <v>#REF!</v>
      </c>
      <c r="W152" s="7"/>
      <c r="X152" s="7" t="e">
        <f>+SUMIF(#REF!,X$149,#REF!)</f>
        <v>#REF!</v>
      </c>
    </row>
    <row r="153" spans="1:24" ht="14.25" customHeight="1" x14ac:dyDescent="0.25">
      <c r="A153" s="7" t="s">
        <v>483</v>
      </c>
      <c r="B153" s="7">
        <f t="shared" ref="B153:V153" si="9">+SUMIF($G$22:$G$23,B$149,$L$22:$L$23)</f>
        <v>0</v>
      </c>
      <c r="C153" s="7">
        <f t="shared" si="9"/>
        <v>0</v>
      </c>
      <c r="D153" s="7">
        <f t="shared" si="9"/>
        <v>0</v>
      </c>
      <c r="E153" s="50">
        <f t="shared" si="9"/>
        <v>0</v>
      </c>
      <c r="F153" s="7">
        <f t="shared" si="9"/>
        <v>0</v>
      </c>
      <c r="G153" s="7">
        <f t="shared" si="9"/>
        <v>0</v>
      </c>
      <c r="H153" s="7">
        <f t="shared" si="9"/>
        <v>0</v>
      </c>
      <c r="I153" s="7">
        <f t="shared" si="9"/>
        <v>0</v>
      </c>
      <c r="J153" s="7">
        <f t="shared" si="9"/>
        <v>0</v>
      </c>
      <c r="K153" s="7">
        <f t="shared" si="9"/>
        <v>0</v>
      </c>
      <c r="L153" s="7">
        <f t="shared" si="9"/>
        <v>0</v>
      </c>
      <c r="M153" s="7">
        <f t="shared" si="9"/>
        <v>0</v>
      </c>
      <c r="N153" s="7">
        <f t="shared" si="9"/>
        <v>0</v>
      </c>
      <c r="O153" s="7">
        <f t="shared" si="9"/>
        <v>0</v>
      </c>
      <c r="P153" s="7">
        <f t="shared" si="9"/>
        <v>0</v>
      </c>
      <c r="Q153" s="7">
        <f t="shared" si="9"/>
        <v>0</v>
      </c>
      <c r="R153" s="7">
        <f t="shared" si="9"/>
        <v>0</v>
      </c>
      <c r="S153" s="7">
        <f t="shared" si="9"/>
        <v>0</v>
      </c>
      <c r="T153" s="7">
        <f t="shared" si="9"/>
        <v>0</v>
      </c>
      <c r="U153" s="7">
        <f t="shared" si="9"/>
        <v>0</v>
      </c>
      <c r="V153" s="7">
        <f t="shared" si="9"/>
        <v>0</v>
      </c>
      <c r="W153" s="7"/>
      <c r="X153" s="7">
        <f>+SUMIF($G$22:$G$23,X$149,$L$22:$L$23)</f>
        <v>0</v>
      </c>
    </row>
    <row r="154" spans="1:24" ht="14.25" customHeight="1" x14ac:dyDescent="0.25">
      <c r="A154" s="7" t="s">
        <v>496</v>
      </c>
      <c r="B154" s="7" t="e">
        <f t="shared" ref="B154:V154" si="10">SUM(B150:B153)</f>
        <v>#REF!</v>
      </c>
      <c r="C154" s="7" t="e">
        <f t="shared" si="10"/>
        <v>#REF!</v>
      </c>
      <c r="D154" s="7" t="e">
        <f t="shared" si="10"/>
        <v>#REF!</v>
      </c>
      <c r="E154" s="50" t="e">
        <f t="shared" si="10"/>
        <v>#REF!</v>
      </c>
      <c r="F154" s="7" t="e">
        <f t="shared" si="10"/>
        <v>#REF!</v>
      </c>
      <c r="G154" s="7" t="e">
        <f t="shared" si="10"/>
        <v>#REF!</v>
      </c>
      <c r="H154" s="7" t="e">
        <f t="shared" si="10"/>
        <v>#REF!</v>
      </c>
      <c r="I154" s="7" t="e">
        <f t="shared" si="10"/>
        <v>#REF!</v>
      </c>
      <c r="J154" s="7" t="e">
        <f t="shared" si="10"/>
        <v>#REF!</v>
      </c>
      <c r="K154" s="7" t="e">
        <f t="shared" si="10"/>
        <v>#REF!</v>
      </c>
      <c r="L154" s="7" t="e">
        <f t="shared" si="10"/>
        <v>#REF!</v>
      </c>
      <c r="M154" s="7" t="e">
        <f t="shared" si="10"/>
        <v>#REF!</v>
      </c>
      <c r="N154" s="7" t="e">
        <f t="shared" si="10"/>
        <v>#REF!</v>
      </c>
      <c r="O154" s="7" t="e">
        <f t="shared" si="10"/>
        <v>#REF!</v>
      </c>
      <c r="P154" s="7" t="e">
        <f t="shared" si="10"/>
        <v>#REF!</v>
      </c>
      <c r="Q154" s="7" t="e">
        <f t="shared" si="10"/>
        <v>#REF!</v>
      </c>
      <c r="R154" s="7" t="e">
        <f t="shared" si="10"/>
        <v>#REF!</v>
      </c>
      <c r="S154" s="7" t="e">
        <f t="shared" si="10"/>
        <v>#REF!</v>
      </c>
      <c r="T154" s="7" t="e">
        <f t="shared" si="10"/>
        <v>#REF!</v>
      </c>
      <c r="U154" s="7" t="e">
        <f t="shared" si="10"/>
        <v>#REF!</v>
      </c>
      <c r="V154" s="7" t="e">
        <f t="shared" si="10"/>
        <v>#REF!</v>
      </c>
      <c r="W154" s="7"/>
      <c r="X154" s="7" t="e">
        <f>SUM(X150:X153)</f>
        <v>#REF!</v>
      </c>
    </row>
    <row r="155" spans="1:24" ht="14.25" customHeight="1" x14ac:dyDescent="0.25">
      <c r="E155" s="50"/>
    </row>
    <row r="156" spans="1:24" ht="14.25" customHeight="1" x14ac:dyDescent="0.25">
      <c r="E156" s="50"/>
    </row>
    <row r="157" spans="1:24" ht="14.25" customHeight="1" x14ac:dyDescent="0.25">
      <c r="E157" s="50"/>
    </row>
    <row r="158" spans="1:24" ht="14.25" customHeight="1" x14ac:dyDescent="0.25">
      <c r="E158" s="50"/>
    </row>
    <row r="159" spans="1:24" ht="14.25" customHeight="1" x14ac:dyDescent="0.25">
      <c r="E159" s="50"/>
    </row>
    <row r="160" spans="1:24" ht="14.25" customHeight="1" x14ac:dyDescent="0.25">
      <c r="E160" s="50"/>
    </row>
    <row r="161" spans="5:5" ht="14.25" customHeight="1" x14ac:dyDescent="0.25">
      <c r="E161" s="50"/>
    </row>
    <row r="162" spans="5:5" ht="14.25" customHeight="1" x14ac:dyDescent="0.25">
      <c r="E162" s="50"/>
    </row>
    <row r="163" spans="5:5" ht="14.25" customHeight="1" x14ac:dyDescent="0.25">
      <c r="E163" s="50"/>
    </row>
    <row r="164" spans="5:5" ht="14.25" customHeight="1" x14ac:dyDescent="0.25">
      <c r="E164" s="50"/>
    </row>
    <row r="165" spans="5:5" ht="14.25" customHeight="1" x14ac:dyDescent="0.25">
      <c r="E165" s="50"/>
    </row>
    <row r="166" spans="5:5" ht="14.25" customHeight="1" x14ac:dyDescent="0.25">
      <c r="E166" s="50"/>
    </row>
    <row r="167" spans="5:5" ht="14.25" customHeight="1" x14ac:dyDescent="0.25">
      <c r="E167" s="50"/>
    </row>
    <row r="168" spans="5:5" ht="14.25" customHeight="1" x14ac:dyDescent="0.25">
      <c r="E168" s="50"/>
    </row>
    <row r="169" spans="5:5" ht="14.25" customHeight="1" x14ac:dyDescent="0.25">
      <c r="E169" s="50"/>
    </row>
    <row r="170" spans="5:5" ht="14.25" customHeight="1" x14ac:dyDescent="0.25">
      <c r="E170" s="50"/>
    </row>
    <row r="171" spans="5:5" ht="14.25" customHeight="1" x14ac:dyDescent="0.25">
      <c r="E171" s="50"/>
    </row>
    <row r="172" spans="5:5" ht="14.25" customHeight="1" x14ac:dyDescent="0.25">
      <c r="E172" s="50"/>
    </row>
    <row r="173" spans="5:5" ht="14.25" customHeight="1" x14ac:dyDescent="0.25">
      <c r="E173" s="50"/>
    </row>
    <row r="174" spans="5:5" ht="14.25" customHeight="1" x14ac:dyDescent="0.25">
      <c r="E174" s="50"/>
    </row>
    <row r="175" spans="5:5" ht="14.25" customHeight="1" x14ac:dyDescent="0.25">
      <c r="E175" s="50"/>
    </row>
    <row r="176" spans="5:5" ht="14.25" customHeight="1" x14ac:dyDescent="0.25">
      <c r="E176" s="50"/>
    </row>
    <row r="177" spans="5:5" ht="14.25" customHeight="1" x14ac:dyDescent="0.25">
      <c r="E177" s="50"/>
    </row>
    <row r="178" spans="5:5" ht="14.25" customHeight="1" x14ac:dyDescent="0.25">
      <c r="E178" s="50"/>
    </row>
    <row r="179" spans="5:5" ht="14.25" customHeight="1" x14ac:dyDescent="0.25">
      <c r="E179" s="50"/>
    </row>
    <row r="180" spans="5:5" ht="14.25" customHeight="1" x14ac:dyDescent="0.25">
      <c r="E180" s="50"/>
    </row>
    <row r="181" spans="5:5" ht="14.25" customHeight="1" x14ac:dyDescent="0.25">
      <c r="E181" s="50"/>
    </row>
    <row r="182" spans="5:5" ht="14.25" customHeight="1" x14ac:dyDescent="0.25">
      <c r="E182" s="50"/>
    </row>
    <row r="183" spans="5:5" ht="14.25" customHeight="1" x14ac:dyDescent="0.25">
      <c r="E183" s="50"/>
    </row>
    <row r="184" spans="5:5" ht="14.25" customHeight="1" x14ac:dyDescent="0.25">
      <c r="E184" s="50"/>
    </row>
    <row r="185" spans="5:5" ht="14.25" customHeight="1" x14ac:dyDescent="0.25">
      <c r="E185" s="50"/>
    </row>
    <row r="186" spans="5:5" ht="14.25" customHeight="1" x14ac:dyDescent="0.25">
      <c r="E186" s="50"/>
    </row>
    <row r="187" spans="5:5" ht="14.25" customHeight="1" x14ac:dyDescent="0.25">
      <c r="E187" s="50"/>
    </row>
    <row r="188" spans="5:5" ht="14.25" customHeight="1" x14ac:dyDescent="0.25">
      <c r="E188" s="50"/>
    </row>
    <row r="189" spans="5:5" ht="14.25" customHeight="1" x14ac:dyDescent="0.25">
      <c r="E189" s="50"/>
    </row>
    <row r="190" spans="5:5" ht="14.25" customHeight="1" x14ac:dyDescent="0.25">
      <c r="E190" s="50"/>
    </row>
    <row r="191" spans="5:5" ht="14.25" customHeight="1" x14ac:dyDescent="0.25">
      <c r="E191" s="50"/>
    </row>
    <row r="192" spans="5:5" ht="14.25" customHeight="1" x14ac:dyDescent="0.25">
      <c r="E192" s="50"/>
    </row>
    <row r="193" spans="5:5" ht="14.25" customHeight="1" x14ac:dyDescent="0.25">
      <c r="E193" s="50"/>
    </row>
    <row r="194" spans="5:5" ht="14.25" customHeight="1" x14ac:dyDescent="0.25">
      <c r="E194" s="50"/>
    </row>
    <row r="195" spans="5:5" ht="14.25" customHeight="1" x14ac:dyDescent="0.25">
      <c r="E195" s="50"/>
    </row>
    <row r="196" spans="5:5" ht="14.25" customHeight="1" x14ac:dyDescent="0.25">
      <c r="E196" s="50"/>
    </row>
    <row r="197" spans="5:5" ht="14.25" customHeight="1" x14ac:dyDescent="0.25">
      <c r="E197" s="50"/>
    </row>
    <row r="198" spans="5:5" ht="14.25" customHeight="1" x14ac:dyDescent="0.25">
      <c r="E198" s="50"/>
    </row>
    <row r="199" spans="5:5" ht="14.25" customHeight="1" x14ac:dyDescent="0.25">
      <c r="E199" s="50"/>
    </row>
    <row r="200" spans="5:5" ht="14.25" customHeight="1" x14ac:dyDescent="0.25">
      <c r="E200" s="50"/>
    </row>
    <row r="201" spans="5:5" ht="14.25" customHeight="1" x14ac:dyDescent="0.25">
      <c r="E201" s="50"/>
    </row>
    <row r="202" spans="5:5" ht="14.25" customHeight="1" x14ac:dyDescent="0.25">
      <c r="E202" s="50"/>
    </row>
    <row r="203" spans="5:5" ht="14.25" customHeight="1" x14ac:dyDescent="0.25">
      <c r="E203" s="50"/>
    </row>
    <row r="204" spans="5:5" ht="14.25" customHeight="1" x14ac:dyDescent="0.25">
      <c r="E204" s="50"/>
    </row>
    <row r="205" spans="5:5" ht="14.25" customHeight="1" x14ac:dyDescent="0.25">
      <c r="E205" s="50"/>
    </row>
    <row r="206" spans="5:5" ht="14.25" customHeight="1" x14ac:dyDescent="0.25">
      <c r="E206" s="50"/>
    </row>
    <row r="207" spans="5:5" ht="14.25" customHeight="1" x14ac:dyDescent="0.25">
      <c r="E207" s="50"/>
    </row>
    <row r="208" spans="5:5" ht="14.25" customHeight="1" x14ac:dyDescent="0.25">
      <c r="E208" s="50"/>
    </row>
    <row r="209" spans="5:5" ht="14.25" customHeight="1" x14ac:dyDescent="0.25">
      <c r="E209" s="50"/>
    </row>
    <row r="210" spans="5:5" ht="14.25" customHeight="1" x14ac:dyDescent="0.25">
      <c r="E210" s="50"/>
    </row>
    <row r="211" spans="5:5" ht="14.25" customHeight="1" x14ac:dyDescent="0.25">
      <c r="E211" s="50"/>
    </row>
    <row r="212" spans="5:5" ht="14.25" customHeight="1" x14ac:dyDescent="0.25">
      <c r="E212" s="50"/>
    </row>
    <row r="213" spans="5:5" ht="14.25" customHeight="1" x14ac:dyDescent="0.25">
      <c r="E213" s="50"/>
    </row>
    <row r="214" spans="5:5" ht="14.25" customHeight="1" x14ac:dyDescent="0.25">
      <c r="E214" s="50"/>
    </row>
    <row r="215" spans="5:5" ht="14.25" customHeight="1" x14ac:dyDescent="0.25">
      <c r="E215" s="50"/>
    </row>
    <row r="216" spans="5:5" ht="14.25" customHeight="1" x14ac:dyDescent="0.25">
      <c r="E216" s="50"/>
    </row>
    <row r="217" spans="5:5" ht="14.25" customHeight="1" x14ac:dyDescent="0.25">
      <c r="E217" s="50"/>
    </row>
    <row r="218" spans="5:5" ht="14.25" customHeight="1" x14ac:dyDescent="0.25">
      <c r="E218" s="50"/>
    </row>
    <row r="219" spans="5:5" ht="14.25" customHeight="1" x14ac:dyDescent="0.25">
      <c r="E219" s="50"/>
    </row>
    <row r="220" spans="5:5" ht="14.25" customHeight="1" x14ac:dyDescent="0.25">
      <c r="E220" s="50"/>
    </row>
    <row r="221" spans="5:5" ht="14.25" customHeight="1" x14ac:dyDescent="0.25">
      <c r="E221" s="50"/>
    </row>
    <row r="222" spans="5:5" ht="14.25" customHeight="1" x14ac:dyDescent="0.25">
      <c r="E222" s="50"/>
    </row>
    <row r="223" spans="5:5" ht="14.25" customHeight="1" x14ac:dyDescent="0.25">
      <c r="E223" s="50"/>
    </row>
    <row r="224" spans="5:5" ht="14.25" customHeight="1" x14ac:dyDescent="0.25">
      <c r="E224" s="50"/>
    </row>
    <row r="225" spans="5:5" ht="14.25" customHeight="1" x14ac:dyDescent="0.25">
      <c r="E225" s="50"/>
    </row>
    <row r="226" spans="5:5" ht="14.25" customHeight="1" x14ac:dyDescent="0.25">
      <c r="E226" s="50"/>
    </row>
    <row r="227" spans="5:5" ht="14.25" customHeight="1" x14ac:dyDescent="0.25">
      <c r="E227" s="50"/>
    </row>
    <row r="228" spans="5:5" ht="14.25" customHeight="1" x14ac:dyDescent="0.25">
      <c r="E228" s="50"/>
    </row>
    <row r="229" spans="5:5" ht="14.25" customHeight="1" x14ac:dyDescent="0.25">
      <c r="E229" s="50"/>
    </row>
    <row r="230" spans="5:5" ht="14.25" customHeight="1" x14ac:dyDescent="0.25">
      <c r="E230" s="50"/>
    </row>
    <row r="231" spans="5:5" ht="14.25" customHeight="1" x14ac:dyDescent="0.25">
      <c r="E231" s="50"/>
    </row>
    <row r="232" spans="5:5" ht="14.25" customHeight="1" x14ac:dyDescent="0.25">
      <c r="E232" s="50"/>
    </row>
    <row r="233" spans="5:5" ht="14.25" customHeight="1" x14ac:dyDescent="0.25">
      <c r="E233" s="50"/>
    </row>
    <row r="234" spans="5:5" ht="14.25" customHeight="1" x14ac:dyDescent="0.25">
      <c r="E234" s="50"/>
    </row>
    <row r="235" spans="5:5" ht="14.25" customHeight="1" x14ac:dyDescent="0.25">
      <c r="E235" s="50"/>
    </row>
    <row r="236" spans="5:5" ht="14.25" customHeight="1" x14ac:dyDescent="0.25">
      <c r="E236" s="50"/>
    </row>
    <row r="237" spans="5:5" ht="14.25" customHeight="1" x14ac:dyDescent="0.25">
      <c r="E237" s="50"/>
    </row>
    <row r="238" spans="5:5" ht="14.25" customHeight="1" x14ac:dyDescent="0.25">
      <c r="E238" s="50"/>
    </row>
    <row r="239" spans="5:5" ht="14.25" customHeight="1" x14ac:dyDescent="0.25">
      <c r="E239" s="50"/>
    </row>
    <row r="240" spans="5:5" ht="14.25" customHeight="1" x14ac:dyDescent="0.25">
      <c r="E240" s="50"/>
    </row>
    <row r="241" spans="5:5" ht="14.25" customHeight="1" x14ac:dyDescent="0.25">
      <c r="E241" s="50"/>
    </row>
    <row r="242" spans="5:5" ht="14.25" customHeight="1" x14ac:dyDescent="0.25">
      <c r="E242" s="50"/>
    </row>
    <row r="243" spans="5:5" ht="14.25" customHeight="1" x14ac:dyDescent="0.25">
      <c r="E243" s="50"/>
    </row>
    <row r="244" spans="5:5" ht="14.25" customHeight="1" x14ac:dyDescent="0.25">
      <c r="E244" s="50"/>
    </row>
    <row r="245" spans="5:5" ht="14.25" customHeight="1" x14ac:dyDescent="0.25">
      <c r="E245" s="50"/>
    </row>
    <row r="246" spans="5:5" ht="14.25" customHeight="1" x14ac:dyDescent="0.25">
      <c r="E246" s="50"/>
    </row>
    <row r="247" spans="5:5" ht="14.25" customHeight="1" x14ac:dyDescent="0.25">
      <c r="E247" s="50"/>
    </row>
    <row r="248" spans="5:5" ht="14.25" customHeight="1" x14ac:dyDescent="0.25">
      <c r="E248" s="50"/>
    </row>
    <row r="249" spans="5:5" ht="14.25" customHeight="1" x14ac:dyDescent="0.25">
      <c r="E249" s="50"/>
    </row>
    <row r="250" spans="5:5" ht="14.25" customHeight="1" x14ac:dyDescent="0.25">
      <c r="E250" s="50"/>
    </row>
    <row r="251" spans="5:5" ht="14.25" customHeight="1" x14ac:dyDescent="0.25">
      <c r="E251" s="50"/>
    </row>
    <row r="252" spans="5:5" ht="14.25" customHeight="1" x14ac:dyDescent="0.25">
      <c r="E252" s="50"/>
    </row>
    <row r="253" spans="5:5" ht="14.25" customHeight="1" x14ac:dyDescent="0.25">
      <c r="E253" s="50"/>
    </row>
    <row r="254" spans="5:5" ht="14.25" customHeight="1" x14ac:dyDescent="0.25">
      <c r="E254" s="50"/>
    </row>
    <row r="255" spans="5:5" ht="14.25" customHeight="1" x14ac:dyDescent="0.25">
      <c r="E255" s="50"/>
    </row>
    <row r="256" spans="5:5" ht="14.25" customHeight="1" x14ac:dyDescent="0.25">
      <c r="E256" s="50"/>
    </row>
    <row r="257" spans="5:5" ht="14.25" customHeight="1" x14ac:dyDescent="0.25">
      <c r="E257" s="50"/>
    </row>
    <row r="258" spans="5:5" ht="14.25" customHeight="1" x14ac:dyDescent="0.25">
      <c r="E258" s="50"/>
    </row>
    <row r="259" spans="5:5" ht="14.25" customHeight="1" x14ac:dyDescent="0.25">
      <c r="E259" s="50"/>
    </row>
    <row r="260" spans="5:5" ht="14.25" customHeight="1" x14ac:dyDescent="0.25">
      <c r="E260" s="50"/>
    </row>
    <row r="261" spans="5:5" ht="14.25" customHeight="1" x14ac:dyDescent="0.25">
      <c r="E261" s="50"/>
    </row>
    <row r="262" spans="5:5" ht="14.25" customHeight="1" x14ac:dyDescent="0.25">
      <c r="E262" s="50"/>
    </row>
    <row r="263" spans="5:5" ht="14.25" customHeight="1" x14ac:dyDescent="0.25">
      <c r="E263" s="50"/>
    </row>
    <row r="264" spans="5:5" ht="14.25" customHeight="1" x14ac:dyDescent="0.25">
      <c r="E264" s="50"/>
    </row>
    <row r="265" spans="5:5" ht="14.25" customHeight="1" x14ac:dyDescent="0.25">
      <c r="E265" s="50"/>
    </row>
    <row r="266" spans="5:5" ht="14.25" customHeight="1" x14ac:dyDescent="0.25">
      <c r="E266" s="50"/>
    </row>
    <row r="267" spans="5:5" ht="14.25" customHeight="1" x14ac:dyDescent="0.25">
      <c r="E267" s="50"/>
    </row>
    <row r="268" spans="5:5" ht="14.25" customHeight="1" x14ac:dyDescent="0.25">
      <c r="E268" s="50"/>
    </row>
    <row r="269" spans="5:5" ht="14.25" customHeight="1" x14ac:dyDescent="0.25">
      <c r="E269" s="50"/>
    </row>
    <row r="270" spans="5:5" ht="14.25" customHeight="1" x14ac:dyDescent="0.25">
      <c r="E270" s="50"/>
    </row>
    <row r="271" spans="5:5" ht="14.25" customHeight="1" x14ac:dyDescent="0.25">
      <c r="E271" s="50"/>
    </row>
    <row r="272" spans="5:5" ht="14.25" customHeight="1" x14ac:dyDescent="0.25">
      <c r="E272" s="50"/>
    </row>
    <row r="273" spans="5:5" ht="14.25" customHeight="1" x14ac:dyDescent="0.25">
      <c r="E273" s="50"/>
    </row>
    <row r="274" spans="5:5" ht="14.25" customHeight="1" x14ac:dyDescent="0.25">
      <c r="E274" s="50"/>
    </row>
    <row r="275" spans="5:5" ht="14.25" customHeight="1" x14ac:dyDescent="0.25">
      <c r="E275" s="50"/>
    </row>
    <row r="276" spans="5:5" ht="14.25" customHeight="1" x14ac:dyDescent="0.25">
      <c r="E276" s="50"/>
    </row>
    <row r="277" spans="5:5" ht="14.25" customHeight="1" x14ac:dyDescent="0.25">
      <c r="E277" s="50"/>
    </row>
    <row r="278" spans="5:5" ht="14.25" customHeight="1" x14ac:dyDescent="0.25">
      <c r="E278" s="50"/>
    </row>
    <row r="279" spans="5:5" ht="14.25" customHeight="1" x14ac:dyDescent="0.25">
      <c r="E279" s="50"/>
    </row>
    <row r="280" spans="5:5" ht="14.25" customHeight="1" x14ac:dyDescent="0.25">
      <c r="E280" s="50"/>
    </row>
    <row r="281" spans="5:5" ht="14.25" customHeight="1" x14ac:dyDescent="0.25">
      <c r="E281" s="50"/>
    </row>
    <row r="282" spans="5:5" ht="14.25" customHeight="1" x14ac:dyDescent="0.25">
      <c r="E282" s="50"/>
    </row>
    <row r="283" spans="5:5" ht="14.25" customHeight="1" x14ac:dyDescent="0.25">
      <c r="E283" s="50"/>
    </row>
    <row r="284" spans="5:5" ht="14.25" customHeight="1" x14ac:dyDescent="0.25">
      <c r="E284" s="50"/>
    </row>
    <row r="285" spans="5:5" ht="14.25" customHeight="1" x14ac:dyDescent="0.25">
      <c r="E285" s="50"/>
    </row>
    <row r="286" spans="5:5" ht="14.25" customHeight="1" x14ac:dyDescent="0.25">
      <c r="E286" s="50"/>
    </row>
    <row r="287" spans="5:5" ht="14.25" customHeight="1" x14ac:dyDescent="0.25">
      <c r="E287" s="50"/>
    </row>
    <row r="288" spans="5:5" ht="14.25" customHeight="1" x14ac:dyDescent="0.25">
      <c r="E288" s="50"/>
    </row>
    <row r="289" spans="5:5" ht="14.25" customHeight="1" x14ac:dyDescent="0.25">
      <c r="E289" s="50"/>
    </row>
    <row r="290" spans="5:5" ht="14.25" customHeight="1" x14ac:dyDescent="0.25">
      <c r="E290" s="50"/>
    </row>
    <row r="291" spans="5:5" ht="14.25" customHeight="1" x14ac:dyDescent="0.25">
      <c r="E291" s="50"/>
    </row>
    <row r="292" spans="5:5" ht="14.25" customHeight="1" x14ac:dyDescent="0.25">
      <c r="E292" s="50"/>
    </row>
    <row r="293" spans="5:5" ht="14.25" customHeight="1" x14ac:dyDescent="0.25">
      <c r="E293" s="50"/>
    </row>
    <row r="294" spans="5:5" ht="14.25" customHeight="1" x14ac:dyDescent="0.25">
      <c r="E294" s="50"/>
    </row>
    <row r="295" spans="5:5" ht="14.25" customHeight="1" x14ac:dyDescent="0.25">
      <c r="E295" s="50"/>
    </row>
    <row r="296" spans="5:5" ht="14.25" customHeight="1" x14ac:dyDescent="0.25">
      <c r="E296" s="50"/>
    </row>
    <row r="297" spans="5:5" ht="14.25" customHeight="1" x14ac:dyDescent="0.25">
      <c r="E297" s="50"/>
    </row>
    <row r="298" spans="5:5" ht="14.25" customHeight="1" x14ac:dyDescent="0.25">
      <c r="E298" s="50"/>
    </row>
    <row r="299" spans="5:5" ht="14.25" customHeight="1" x14ac:dyDescent="0.25">
      <c r="E299" s="50"/>
    </row>
    <row r="300" spans="5:5" ht="14.25" customHeight="1" x14ac:dyDescent="0.25">
      <c r="E300" s="50"/>
    </row>
    <row r="301" spans="5:5" ht="14.25" customHeight="1" x14ac:dyDescent="0.25">
      <c r="E301" s="50"/>
    </row>
    <row r="302" spans="5:5" ht="14.25" customHeight="1" x14ac:dyDescent="0.25">
      <c r="E302" s="50"/>
    </row>
    <row r="303" spans="5:5" ht="14.25" customHeight="1" x14ac:dyDescent="0.25">
      <c r="E303" s="50"/>
    </row>
    <row r="304" spans="5:5" ht="14.25" customHeight="1" x14ac:dyDescent="0.25">
      <c r="E304" s="50"/>
    </row>
    <row r="305" spans="5:5" ht="14.25" customHeight="1" x14ac:dyDescent="0.25">
      <c r="E305" s="50"/>
    </row>
    <row r="306" spans="5:5" ht="14.25" customHeight="1" x14ac:dyDescent="0.25">
      <c r="E306" s="50"/>
    </row>
    <row r="307" spans="5:5" ht="14.25" customHeight="1" x14ac:dyDescent="0.25">
      <c r="E307" s="50"/>
    </row>
    <row r="308" spans="5:5" ht="14.25" customHeight="1" x14ac:dyDescent="0.25">
      <c r="E308" s="50"/>
    </row>
    <row r="309" spans="5:5" ht="14.25" customHeight="1" x14ac:dyDescent="0.25">
      <c r="E309" s="50"/>
    </row>
    <row r="310" spans="5:5" ht="14.25" customHeight="1" x14ac:dyDescent="0.25">
      <c r="E310" s="50"/>
    </row>
    <row r="311" spans="5:5" ht="14.25" customHeight="1" x14ac:dyDescent="0.25">
      <c r="E311" s="50"/>
    </row>
    <row r="312" spans="5:5" ht="14.25" customHeight="1" x14ac:dyDescent="0.25">
      <c r="E312" s="50"/>
    </row>
    <row r="313" spans="5:5" ht="14.25" customHeight="1" x14ac:dyDescent="0.25">
      <c r="E313" s="50"/>
    </row>
    <row r="314" spans="5:5" ht="14.25" customHeight="1" x14ac:dyDescent="0.25">
      <c r="E314" s="50"/>
    </row>
    <row r="315" spans="5:5" ht="14.25" customHeight="1" x14ac:dyDescent="0.25">
      <c r="E315" s="50"/>
    </row>
    <row r="316" spans="5:5" ht="14.25" customHeight="1" x14ac:dyDescent="0.25">
      <c r="E316" s="50"/>
    </row>
    <row r="317" spans="5:5" ht="14.25" customHeight="1" x14ac:dyDescent="0.25">
      <c r="E317" s="50"/>
    </row>
    <row r="318" spans="5:5" ht="14.25" customHeight="1" x14ac:dyDescent="0.25">
      <c r="E318" s="50"/>
    </row>
    <row r="319" spans="5:5" ht="14.25" customHeight="1" x14ac:dyDescent="0.25">
      <c r="E319" s="50"/>
    </row>
    <row r="320" spans="5:5" ht="14.25" customHeight="1" x14ac:dyDescent="0.25">
      <c r="E320" s="50"/>
    </row>
    <row r="321" spans="5:5" ht="14.25" customHeight="1" x14ac:dyDescent="0.25">
      <c r="E321" s="50"/>
    </row>
    <row r="322" spans="5:5" ht="14.25" customHeight="1" x14ac:dyDescent="0.25">
      <c r="E322" s="50"/>
    </row>
    <row r="323" spans="5:5" ht="14.25" customHeight="1" x14ac:dyDescent="0.25">
      <c r="E323" s="50"/>
    </row>
    <row r="324" spans="5:5" ht="14.25" customHeight="1" x14ac:dyDescent="0.25">
      <c r="E324" s="50"/>
    </row>
    <row r="325" spans="5:5" ht="14.25" customHeight="1" x14ac:dyDescent="0.25">
      <c r="E325" s="50"/>
    </row>
    <row r="326" spans="5:5" ht="14.25" customHeight="1" x14ac:dyDescent="0.25">
      <c r="E326" s="50"/>
    </row>
    <row r="327" spans="5:5" ht="14.25" customHeight="1" x14ac:dyDescent="0.25">
      <c r="E327" s="50"/>
    </row>
    <row r="328" spans="5:5" ht="14.25" customHeight="1" x14ac:dyDescent="0.25">
      <c r="E328" s="50"/>
    </row>
    <row r="329" spans="5:5" ht="14.25" customHeight="1" x14ac:dyDescent="0.25">
      <c r="E329" s="50"/>
    </row>
    <row r="330" spans="5:5" ht="14.25" customHeight="1" x14ac:dyDescent="0.25">
      <c r="E330" s="50"/>
    </row>
    <row r="331" spans="5:5" ht="14.25" customHeight="1" x14ac:dyDescent="0.25">
      <c r="E331" s="50"/>
    </row>
    <row r="332" spans="5:5" ht="14.25" customHeight="1" x14ac:dyDescent="0.25">
      <c r="E332" s="50"/>
    </row>
    <row r="333" spans="5:5" ht="14.25" customHeight="1" x14ac:dyDescent="0.25">
      <c r="E333" s="50"/>
    </row>
    <row r="334" spans="5:5" ht="14.25" customHeight="1" x14ac:dyDescent="0.25">
      <c r="E334" s="50"/>
    </row>
    <row r="335" spans="5:5" ht="14.25" customHeight="1" x14ac:dyDescent="0.25">
      <c r="E335" s="50"/>
    </row>
    <row r="336" spans="5:5" ht="14.25" customHeight="1" x14ac:dyDescent="0.25">
      <c r="E336" s="50"/>
    </row>
    <row r="337" spans="5:5" ht="14.25" customHeight="1" x14ac:dyDescent="0.25">
      <c r="E337" s="50"/>
    </row>
    <row r="338" spans="5:5" ht="14.25" customHeight="1" x14ac:dyDescent="0.25">
      <c r="E338" s="50"/>
    </row>
    <row r="339" spans="5:5" ht="14.25" customHeight="1" x14ac:dyDescent="0.25">
      <c r="E339" s="50"/>
    </row>
    <row r="340" spans="5:5" ht="14.25" customHeight="1" x14ac:dyDescent="0.25">
      <c r="E340" s="50"/>
    </row>
    <row r="341" spans="5:5" ht="14.25" customHeight="1" x14ac:dyDescent="0.25">
      <c r="E341" s="50"/>
    </row>
    <row r="342" spans="5:5" ht="14.25" customHeight="1" x14ac:dyDescent="0.25">
      <c r="E342" s="50"/>
    </row>
    <row r="343" spans="5:5" ht="14.25" customHeight="1" x14ac:dyDescent="0.25">
      <c r="E343" s="50"/>
    </row>
    <row r="344" spans="5:5" ht="14.25" customHeight="1" x14ac:dyDescent="0.25">
      <c r="E344" s="50"/>
    </row>
    <row r="345" spans="5:5" ht="14.25" customHeight="1" x14ac:dyDescent="0.25">
      <c r="E345" s="50"/>
    </row>
    <row r="346" spans="5:5" ht="14.25" customHeight="1" x14ac:dyDescent="0.25">
      <c r="E346" s="50"/>
    </row>
    <row r="347" spans="5:5" ht="14.25" customHeight="1" x14ac:dyDescent="0.25">
      <c r="E347" s="50"/>
    </row>
    <row r="348" spans="5:5" ht="14.25" customHeight="1" x14ac:dyDescent="0.25">
      <c r="E348" s="50"/>
    </row>
    <row r="349" spans="5:5" ht="14.25" customHeight="1" x14ac:dyDescent="0.25">
      <c r="E349" s="50"/>
    </row>
    <row r="350" spans="5:5" ht="14.25" customHeight="1" x14ac:dyDescent="0.25">
      <c r="E350" s="50"/>
    </row>
    <row r="351" spans="5:5" ht="14.25" customHeight="1" x14ac:dyDescent="0.25">
      <c r="E351" s="50"/>
    </row>
    <row r="352" spans="5:5" ht="14.25" customHeight="1" x14ac:dyDescent="0.25">
      <c r="E352" s="50"/>
    </row>
    <row r="353" spans="5:5" ht="14.25" customHeight="1" x14ac:dyDescent="0.25">
      <c r="E353" s="50"/>
    </row>
    <row r="354" spans="5:5" ht="14.25" customHeight="1" x14ac:dyDescent="0.25">
      <c r="E354" s="50"/>
    </row>
    <row r="355" spans="5:5" ht="15.75" customHeight="1" x14ac:dyDescent="0.25"/>
    <row r="356" spans="5:5" ht="15.75" customHeight="1" x14ac:dyDescent="0.25"/>
    <row r="357" spans="5:5" ht="15.75" customHeight="1" x14ac:dyDescent="0.25"/>
    <row r="358" spans="5:5" ht="15.75" customHeight="1" x14ac:dyDescent="0.25"/>
    <row r="359" spans="5:5" ht="15.75" customHeight="1" x14ac:dyDescent="0.25"/>
    <row r="360" spans="5:5" ht="15.75" customHeight="1" x14ac:dyDescent="0.25"/>
    <row r="361" spans="5:5" ht="15.75" customHeight="1" x14ac:dyDescent="0.25"/>
    <row r="362" spans="5:5" ht="15.75" customHeight="1" x14ac:dyDescent="0.25"/>
    <row r="363" spans="5:5" ht="15.75" customHeight="1" x14ac:dyDescent="0.25"/>
    <row r="364" spans="5:5" ht="15.75" customHeight="1" x14ac:dyDescent="0.25"/>
    <row r="365" spans="5:5" ht="15.75" customHeight="1" x14ac:dyDescent="0.25"/>
    <row r="366" spans="5:5" ht="15.75" customHeight="1" x14ac:dyDescent="0.25"/>
    <row r="367" spans="5:5" ht="15.75" customHeight="1" x14ac:dyDescent="0.25"/>
    <row r="368" spans="5:5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</sheetData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868"/>
  <sheetViews>
    <sheetView workbookViewId="0">
      <pane ySplit="1" topLeftCell="A2" activePane="bottomLeft" state="frozen"/>
      <selection pane="bottomLeft" activeCell="A79" sqref="A79:L80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style="134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 x14ac:dyDescent="0.35">
      <c r="A1" s="97" t="s">
        <v>528</v>
      </c>
      <c r="B1" s="97" t="s">
        <v>489</v>
      </c>
      <c r="C1" s="97" t="s">
        <v>490</v>
      </c>
      <c r="D1" s="97" t="s">
        <v>491</v>
      </c>
      <c r="E1" s="149" t="s">
        <v>492</v>
      </c>
      <c r="F1" s="97" t="s">
        <v>1</v>
      </c>
      <c r="G1" s="97" t="s">
        <v>3</v>
      </c>
      <c r="H1" s="97" t="s">
        <v>493</v>
      </c>
      <c r="I1" s="97" t="s">
        <v>2</v>
      </c>
      <c r="J1" s="97" t="s">
        <v>5</v>
      </c>
      <c r="K1" s="97" t="s">
        <v>494</v>
      </c>
      <c r="L1" s="97" t="s">
        <v>495</v>
      </c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27" ht="14.25" customHeight="1" x14ac:dyDescent="0.35">
      <c r="A2" s="158" t="s">
        <v>528</v>
      </c>
      <c r="B2" s="58">
        <v>1</v>
      </c>
      <c r="C2" s="58">
        <v>29.34</v>
      </c>
      <c r="D2" s="58">
        <v>8</v>
      </c>
      <c r="E2" s="82">
        <v>218</v>
      </c>
      <c r="F2" s="12" t="str">
        <f>+VLOOKUP(E2,Participants!$A$1:$F$678,2,FALSE)</f>
        <v>Mara Brell</v>
      </c>
      <c r="G2" s="12" t="str">
        <f>+VLOOKUP(E2,Participants!$A$1:$F$678,4,FALSE)</f>
        <v>MQA</v>
      </c>
      <c r="H2" s="12" t="str">
        <f>+VLOOKUP(E2,Participants!$A$1:$F$678,5,FALSE)</f>
        <v>Female</v>
      </c>
      <c r="I2" s="12">
        <f>+VLOOKUP(E2,Participants!$A$1:$F$678,3,FALSE)</f>
        <v>5</v>
      </c>
      <c r="J2" s="12" t="str">
        <f>+VLOOKUP(E2,Participants!$A$1:$G$678,7,FALSE)</f>
        <v>JV Girls</v>
      </c>
      <c r="K2" s="12">
        <v>1</v>
      </c>
      <c r="L2" s="12">
        <v>10</v>
      </c>
    </row>
    <row r="3" spans="1:27" ht="14.25" customHeight="1" x14ac:dyDescent="0.35">
      <c r="A3" s="158" t="s">
        <v>528</v>
      </c>
      <c r="B3" s="58">
        <v>1</v>
      </c>
      <c r="C3" s="58">
        <v>29.4</v>
      </c>
      <c r="D3" s="58">
        <v>6</v>
      </c>
      <c r="E3" s="82">
        <v>1173</v>
      </c>
      <c r="F3" s="12" t="str">
        <f>+VLOOKUP(E3,Participants!$A$1:$F$678,2,FALSE)</f>
        <v>Londyn Tomman</v>
      </c>
      <c r="G3" s="12" t="str">
        <f>+VLOOKUP(E3,Participants!$A$1:$F$678,4,FALSE)</f>
        <v>DMA</v>
      </c>
      <c r="H3" s="12" t="str">
        <f>+VLOOKUP(E3,Participants!$A$1:$F$678,5,FALSE)</f>
        <v>Female</v>
      </c>
      <c r="I3" s="12">
        <f>+VLOOKUP(E3,Participants!$A$1:$F$678,3,FALSE)</f>
        <v>6</v>
      </c>
      <c r="J3" s="12" t="str">
        <f>+VLOOKUP(E3,Participants!$A$1:$G$678,7,FALSE)</f>
        <v>JV Girls</v>
      </c>
      <c r="K3" s="12">
        <f t="shared" ref="K3:K29" si="0">K2+1</f>
        <v>2</v>
      </c>
      <c r="L3" s="12">
        <v>8</v>
      </c>
    </row>
    <row r="4" spans="1:27" ht="14.25" customHeight="1" x14ac:dyDescent="0.35">
      <c r="A4" s="158" t="s">
        <v>528</v>
      </c>
      <c r="B4" s="58">
        <v>1</v>
      </c>
      <c r="C4" s="58">
        <v>29.87</v>
      </c>
      <c r="D4" s="58">
        <v>2</v>
      </c>
      <c r="E4" s="82">
        <v>606</v>
      </c>
      <c r="F4" s="12" t="str">
        <f>+VLOOKUP(E4,Participants!$A$1:$F$678,2,FALSE)</f>
        <v>Kaitlyn Lindenfelser</v>
      </c>
      <c r="G4" s="12" t="str">
        <f>+VLOOKUP(E4,Participants!$A$1:$F$678,4,FALSE)</f>
        <v>BFS</v>
      </c>
      <c r="H4" s="12" t="str">
        <f>+VLOOKUP(E4,Participants!$A$1:$F$678,5,FALSE)</f>
        <v>Female</v>
      </c>
      <c r="I4" s="12">
        <f>+VLOOKUP(E4,Participants!$A$1:$F$678,3,FALSE)</f>
        <v>6</v>
      </c>
      <c r="J4" s="12" t="str">
        <f>+VLOOKUP(E4,Participants!$A$1:$G$678,7,FALSE)</f>
        <v>JV GIRLS</v>
      </c>
      <c r="K4" s="12">
        <f t="shared" si="0"/>
        <v>3</v>
      </c>
      <c r="L4" s="12">
        <v>6</v>
      </c>
    </row>
    <row r="5" spans="1:27" ht="14.25" customHeight="1" x14ac:dyDescent="0.35">
      <c r="A5" s="158" t="s">
        <v>528</v>
      </c>
      <c r="B5" s="58">
        <v>2</v>
      </c>
      <c r="C5" s="58">
        <v>32.15</v>
      </c>
      <c r="D5" s="58">
        <v>2</v>
      </c>
      <c r="E5" s="82">
        <v>1179</v>
      </c>
      <c r="F5" s="12" t="str">
        <f>+VLOOKUP(E5,Participants!$A$1:$F$678,2,FALSE)</f>
        <v>Chidera Gilliam</v>
      </c>
      <c r="G5" s="12" t="str">
        <f>+VLOOKUP(E5,Participants!$A$1:$F$678,4,FALSE)</f>
        <v>DMA</v>
      </c>
      <c r="H5" s="12" t="str">
        <f>+VLOOKUP(E5,Participants!$A$1:$F$678,5,FALSE)</f>
        <v>Female</v>
      </c>
      <c r="I5" s="12">
        <f>+VLOOKUP(E5,Participants!$A$1:$F$678,3,FALSE)</f>
        <v>6</v>
      </c>
      <c r="J5" s="12" t="str">
        <f>+VLOOKUP(E5,Participants!$A$1:$G$678,7,FALSE)</f>
        <v>JV Girls</v>
      </c>
      <c r="K5" s="12">
        <f t="shared" si="0"/>
        <v>4</v>
      </c>
      <c r="L5" s="12">
        <v>5</v>
      </c>
    </row>
    <row r="6" spans="1:27" ht="14.25" customHeight="1" x14ac:dyDescent="0.35">
      <c r="A6" s="158" t="s">
        <v>528</v>
      </c>
      <c r="B6" s="58">
        <v>4</v>
      </c>
      <c r="C6" s="58">
        <v>32.47</v>
      </c>
      <c r="D6" s="58">
        <v>5</v>
      </c>
      <c r="E6" s="82">
        <v>1178</v>
      </c>
      <c r="F6" s="12" t="str">
        <f>+VLOOKUP(E6,Participants!$A$1:$F$678,2,FALSE)</f>
        <v>Kylee Willis</v>
      </c>
      <c r="G6" s="12" t="str">
        <f>+VLOOKUP(E6,Participants!$A$1:$F$678,4,FALSE)</f>
        <v>DMA</v>
      </c>
      <c r="H6" s="12" t="str">
        <f>+VLOOKUP(E6,Participants!$A$1:$F$678,5,FALSE)</f>
        <v>Female</v>
      </c>
      <c r="I6" s="12">
        <f>+VLOOKUP(E6,Participants!$A$1:$F$678,3,FALSE)</f>
        <v>6</v>
      </c>
      <c r="J6" s="12" t="str">
        <f>+VLOOKUP(E6,Participants!$A$1:$G$678,7,FALSE)</f>
        <v>JV Girls</v>
      </c>
      <c r="K6" s="12">
        <f t="shared" si="0"/>
        <v>5</v>
      </c>
      <c r="L6" s="12">
        <v>4</v>
      </c>
    </row>
    <row r="7" spans="1:27" ht="14.25" customHeight="1" x14ac:dyDescent="0.35">
      <c r="A7" s="158" t="s">
        <v>528</v>
      </c>
      <c r="B7" s="58">
        <v>1</v>
      </c>
      <c r="C7" s="58">
        <v>32.520000000000003</v>
      </c>
      <c r="D7" s="58">
        <v>3</v>
      </c>
      <c r="E7" s="82">
        <v>69</v>
      </c>
      <c r="F7" s="12" t="str">
        <f>+VLOOKUP(E7,Participants!$A$1:$F$678,2,FALSE)</f>
        <v>Marie Gasperini</v>
      </c>
      <c r="G7" s="12" t="str">
        <f>+VLOOKUP(E7,Participants!$A$1:$F$678,4,FALSE)</f>
        <v>AMA</v>
      </c>
      <c r="H7" s="12" t="str">
        <f>+VLOOKUP(E7,Participants!$A$1:$F$678,5,FALSE)</f>
        <v>Female</v>
      </c>
      <c r="I7" s="12">
        <f>+VLOOKUP(E7,Participants!$A$1:$F$678,3,FALSE)</f>
        <v>5</v>
      </c>
      <c r="J7" s="12" t="str">
        <f>+VLOOKUP(E7,Participants!$A$1:$G$678,7,FALSE)</f>
        <v>JV Girls</v>
      </c>
      <c r="K7" s="12">
        <f t="shared" si="0"/>
        <v>6</v>
      </c>
      <c r="L7" s="12">
        <v>3</v>
      </c>
    </row>
    <row r="8" spans="1:27" ht="14.25" customHeight="1" x14ac:dyDescent="0.35">
      <c r="A8" s="158" t="s">
        <v>528</v>
      </c>
      <c r="B8" s="58">
        <v>3</v>
      </c>
      <c r="C8" s="58">
        <v>32.520000000000003</v>
      </c>
      <c r="D8" s="58">
        <v>5</v>
      </c>
      <c r="E8" s="82">
        <v>267</v>
      </c>
      <c r="F8" s="12" t="str">
        <f>+VLOOKUP(E8,Participants!$A$1:$F$678,2,FALSE)</f>
        <v>Emily Williams</v>
      </c>
      <c r="G8" s="12" t="str">
        <f>+VLOOKUP(E8,Participants!$A$1:$F$678,4,FALSE)</f>
        <v>AGS</v>
      </c>
      <c r="H8" s="12" t="str">
        <f>+VLOOKUP(E8,Participants!$A$1:$F$678,5,FALSE)</f>
        <v>Female</v>
      </c>
      <c r="I8" s="12">
        <f>+VLOOKUP(E8,Participants!$A$1:$F$678,3,FALSE)</f>
        <v>6</v>
      </c>
      <c r="J8" s="12" t="str">
        <f>+VLOOKUP(E8,Participants!$A$1:$G$678,7,FALSE)</f>
        <v>JV Girls</v>
      </c>
      <c r="K8" s="12">
        <f t="shared" si="0"/>
        <v>7</v>
      </c>
      <c r="L8" s="12">
        <v>2</v>
      </c>
    </row>
    <row r="9" spans="1:27" ht="14.25" customHeight="1" x14ac:dyDescent="0.35">
      <c r="A9" s="158" t="s">
        <v>528</v>
      </c>
      <c r="B9" s="58">
        <v>1</v>
      </c>
      <c r="C9" s="58">
        <v>32.56</v>
      </c>
      <c r="D9" s="58">
        <v>1</v>
      </c>
      <c r="E9" s="82">
        <v>265</v>
      </c>
      <c r="F9" s="12" t="str">
        <f>+VLOOKUP(E9,Participants!$A$1:$F$678,2,FALSE)</f>
        <v>Alexa Laepple</v>
      </c>
      <c r="G9" s="12" t="str">
        <f>+VLOOKUP(E9,Participants!$A$1:$F$678,4,FALSE)</f>
        <v>AGS</v>
      </c>
      <c r="H9" s="12" t="str">
        <f>+VLOOKUP(E9,Participants!$A$1:$F$678,5,FALSE)</f>
        <v>Female</v>
      </c>
      <c r="I9" s="12">
        <f>+VLOOKUP(E9,Participants!$A$1:$F$678,3,FALSE)</f>
        <v>6</v>
      </c>
      <c r="J9" s="12" t="str">
        <f>+VLOOKUP(E9,Participants!$A$1:$G$678,7,FALSE)</f>
        <v>JV Girls</v>
      </c>
      <c r="K9" s="12">
        <f t="shared" si="0"/>
        <v>8</v>
      </c>
      <c r="L9" s="12">
        <v>1</v>
      </c>
    </row>
    <row r="10" spans="1:27" ht="14.25" customHeight="1" x14ac:dyDescent="0.35">
      <c r="A10" s="158" t="s">
        <v>528</v>
      </c>
      <c r="B10" s="58">
        <v>2</v>
      </c>
      <c r="C10" s="58">
        <v>33.03</v>
      </c>
      <c r="D10" s="58">
        <v>8</v>
      </c>
      <c r="E10" s="82">
        <v>1176</v>
      </c>
      <c r="F10" s="12" t="str">
        <f>+VLOOKUP(E10,Participants!$A$1:$F$678,2,FALSE)</f>
        <v>Victoria Woltshock</v>
      </c>
      <c r="G10" s="12" t="str">
        <f>+VLOOKUP(E10,Participants!$A$1:$F$678,4,FALSE)</f>
        <v>DMA</v>
      </c>
      <c r="H10" s="12" t="str">
        <f>+VLOOKUP(E10,Participants!$A$1:$F$678,5,FALSE)</f>
        <v>Female</v>
      </c>
      <c r="I10" s="12">
        <f>+VLOOKUP(E10,Participants!$A$1:$F$678,3,FALSE)</f>
        <v>6</v>
      </c>
      <c r="J10" s="12" t="str">
        <f>+VLOOKUP(E10,Participants!$A$1:$G$678,7,FALSE)</f>
        <v>JV Girls</v>
      </c>
      <c r="K10" s="12">
        <f t="shared" si="0"/>
        <v>9</v>
      </c>
      <c r="L10" s="12"/>
    </row>
    <row r="11" spans="1:27" ht="14.25" customHeight="1" x14ac:dyDescent="0.35">
      <c r="A11" s="158" t="s">
        <v>528</v>
      </c>
      <c r="B11" s="58">
        <v>4</v>
      </c>
      <c r="C11" s="58">
        <v>33.72</v>
      </c>
      <c r="D11" s="58">
        <v>4</v>
      </c>
      <c r="E11" s="82">
        <v>266</v>
      </c>
      <c r="F11" s="12" t="str">
        <f>+VLOOKUP(E11,Participants!$A$1:$F$678,2,FALSE)</f>
        <v>Abby Williams</v>
      </c>
      <c r="G11" s="12" t="str">
        <f>+VLOOKUP(E11,Participants!$A$1:$F$678,4,FALSE)</f>
        <v>AGS</v>
      </c>
      <c r="H11" s="12" t="str">
        <f>+VLOOKUP(E11,Participants!$A$1:$F$678,5,FALSE)</f>
        <v>Female</v>
      </c>
      <c r="I11" s="12">
        <f>+VLOOKUP(E11,Participants!$A$1:$F$678,3,FALSE)</f>
        <v>6</v>
      </c>
      <c r="J11" s="12" t="str">
        <f>+VLOOKUP(E11,Participants!$A$1:$G$678,7,FALSE)</f>
        <v>JV Girls</v>
      </c>
      <c r="K11" s="12">
        <f t="shared" si="0"/>
        <v>10</v>
      </c>
      <c r="L11" s="12"/>
    </row>
    <row r="12" spans="1:27" ht="14.25" customHeight="1" x14ac:dyDescent="0.35">
      <c r="A12" s="158" t="s">
        <v>528</v>
      </c>
      <c r="B12" s="58">
        <v>1</v>
      </c>
      <c r="C12" s="58">
        <v>33.9</v>
      </c>
      <c r="D12" s="58">
        <v>5</v>
      </c>
      <c r="E12" s="82">
        <v>1226</v>
      </c>
      <c r="F12" s="12" t="str">
        <f>+VLOOKUP(E12,Participants!$A$1:$F$678,2,FALSE)</f>
        <v>DiIanna DelTondo</v>
      </c>
      <c r="G12" s="12" t="str">
        <f>+VLOOKUP(E12,Participants!$A$1:$F$678,4,FALSE)</f>
        <v>OLF</v>
      </c>
      <c r="H12" s="12" t="str">
        <f>+VLOOKUP(E12,Participants!$A$1:$F$678,5,FALSE)</f>
        <v>Female</v>
      </c>
      <c r="I12" s="12">
        <f>+VLOOKUP(E12,Participants!$A$1:$F$678,3,FALSE)</f>
        <v>6</v>
      </c>
      <c r="J12" s="12" t="str">
        <f>+VLOOKUP(E12,Participants!$A$1:$G$678,7,FALSE)</f>
        <v>JV Girls</v>
      </c>
      <c r="K12" s="12">
        <f t="shared" si="0"/>
        <v>11</v>
      </c>
      <c r="L12" s="12"/>
    </row>
    <row r="13" spans="1:27" ht="14.25" customHeight="1" x14ac:dyDescent="0.35">
      <c r="A13" s="158" t="s">
        <v>528</v>
      </c>
      <c r="B13" s="58">
        <v>1</v>
      </c>
      <c r="C13" s="58">
        <v>34.9</v>
      </c>
      <c r="D13" s="58">
        <v>7</v>
      </c>
      <c r="E13" s="82">
        <v>1076</v>
      </c>
      <c r="F13" s="12" t="str">
        <f>+VLOOKUP(E13,Participants!$A$1:$F$678,2,FALSE)</f>
        <v>Sophia Colangelo</v>
      </c>
      <c r="G13" s="12" t="str">
        <f>+VLOOKUP(E13,Participants!$A$1:$F$678,4,FALSE)</f>
        <v>KIL</v>
      </c>
      <c r="H13" s="12" t="str">
        <f>+VLOOKUP(E13,Participants!$A$1:$F$678,5,FALSE)</f>
        <v>Female</v>
      </c>
      <c r="I13" s="12">
        <f>+VLOOKUP(E13,Participants!$A$1:$F$678,3,FALSE)</f>
        <v>6</v>
      </c>
      <c r="J13" s="12" t="str">
        <f>+VLOOKUP(E13,Participants!$A$1:$G$678,7,FALSE)</f>
        <v>JV Girls</v>
      </c>
      <c r="K13" s="12">
        <f t="shared" si="0"/>
        <v>12</v>
      </c>
      <c r="L13" s="12"/>
    </row>
    <row r="14" spans="1:27" ht="14.25" customHeight="1" x14ac:dyDescent="0.35">
      <c r="A14" s="158" t="s">
        <v>528</v>
      </c>
      <c r="B14" s="58">
        <v>2</v>
      </c>
      <c r="C14" s="58">
        <v>34.9</v>
      </c>
      <c r="D14" s="58">
        <v>6</v>
      </c>
      <c r="E14" s="82">
        <v>596</v>
      </c>
      <c r="F14" s="12" t="str">
        <f>+VLOOKUP(E14,Participants!$A$1:$F$678,2,FALSE)</f>
        <v>Arianna Lheureau</v>
      </c>
      <c r="G14" s="12" t="str">
        <f>+VLOOKUP(E14,Participants!$A$1:$F$678,4,FALSE)</f>
        <v>BFS</v>
      </c>
      <c r="H14" s="12" t="str">
        <f>+VLOOKUP(E14,Participants!$A$1:$F$678,5,FALSE)</f>
        <v>Female</v>
      </c>
      <c r="I14" s="12">
        <f>+VLOOKUP(E14,Participants!$A$1:$F$678,3,FALSE)</f>
        <v>5</v>
      </c>
      <c r="J14" s="12" t="str">
        <f>+VLOOKUP(E14,Participants!$A$1:$G$678,7,FALSE)</f>
        <v>JV GIRLS</v>
      </c>
      <c r="K14" s="12">
        <f t="shared" si="0"/>
        <v>13</v>
      </c>
      <c r="L14" s="12"/>
    </row>
    <row r="15" spans="1:27" ht="14.25" customHeight="1" x14ac:dyDescent="0.35">
      <c r="A15" s="158" t="s">
        <v>528</v>
      </c>
      <c r="B15" s="58">
        <v>2</v>
      </c>
      <c r="C15" s="58">
        <v>35.090000000000003</v>
      </c>
      <c r="D15" s="58">
        <v>1</v>
      </c>
      <c r="E15" s="82">
        <v>599</v>
      </c>
      <c r="F15" s="12" t="str">
        <f>+VLOOKUP(E15,Participants!$A$1:$F$678,2,FALSE)</f>
        <v>Ella Notte</v>
      </c>
      <c r="G15" s="12" t="str">
        <f>+VLOOKUP(E15,Participants!$A$1:$F$678,4,FALSE)</f>
        <v>BFS</v>
      </c>
      <c r="H15" s="12" t="str">
        <f>+VLOOKUP(E15,Participants!$A$1:$F$678,5,FALSE)</f>
        <v>Female</v>
      </c>
      <c r="I15" s="12">
        <f>+VLOOKUP(E15,Participants!$A$1:$F$678,3,FALSE)</f>
        <v>5</v>
      </c>
      <c r="J15" s="12" t="str">
        <f>+VLOOKUP(E15,Participants!$A$1:$G$678,7,FALSE)</f>
        <v>JV GIRLS</v>
      </c>
      <c r="K15" s="12">
        <f t="shared" si="0"/>
        <v>14</v>
      </c>
      <c r="L15" s="12"/>
    </row>
    <row r="16" spans="1:27" ht="14.25" customHeight="1" x14ac:dyDescent="0.35">
      <c r="A16" s="158" t="s">
        <v>528</v>
      </c>
      <c r="B16" s="58">
        <v>2</v>
      </c>
      <c r="C16" s="58">
        <v>35.25</v>
      </c>
      <c r="D16" s="58">
        <v>3</v>
      </c>
      <c r="E16" s="82">
        <v>1083</v>
      </c>
      <c r="F16" s="12" t="str">
        <f>+VLOOKUP(E16,Participants!$A$1:$F$678,2,FALSE)</f>
        <v>Olivia Menz</v>
      </c>
      <c r="G16" s="12" t="str">
        <f>+VLOOKUP(E16,Participants!$A$1:$F$678,4,FALSE)</f>
        <v>KIL</v>
      </c>
      <c r="H16" s="12" t="str">
        <f>+VLOOKUP(E16,Participants!$A$1:$F$678,5,FALSE)</f>
        <v>Female</v>
      </c>
      <c r="I16" s="12">
        <f>+VLOOKUP(E16,Participants!$A$1:$F$678,3,FALSE)</f>
        <v>6</v>
      </c>
      <c r="J16" s="12" t="str">
        <f>+VLOOKUP(E16,Participants!$A$1:$G$678,7,FALSE)</f>
        <v>JV Girls</v>
      </c>
      <c r="K16" s="12">
        <f t="shared" si="0"/>
        <v>15</v>
      </c>
      <c r="L16" s="12"/>
    </row>
    <row r="17" spans="1:12" ht="14.25" customHeight="1" x14ac:dyDescent="0.35">
      <c r="A17" s="158" t="s">
        <v>528</v>
      </c>
      <c r="B17" s="58">
        <v>3</v>
      </c>
      <c r="C17" s="58">
        <v>35.270000000000003</v>
      </c>
      <c r="D17" s="58">
        <v>7</v>
      </c>
      <c r="E17" s="82">
        <v>600</v>
      </c>
      <c r="F17" s="12" t="str">
        <f>+VLOOKUP(E17,Participants!$A$1:$F$678,2,FALSE)</f>
        <v>Adrianna Sartori</v>
      </c>
      <c r="G17" s="12" t="str">
        <f>+VLOOKUP(E17,Participants!$A$1:$F$678,4,FALSE)</f>
        <v>BFS</v>
      </c>
      <c r="H17" s="12" t="str">
        <f>+VLOOKUP(E17,Participants!$A$1:$F$678,5,FALSE)</f>
        <v>Female</v>
      </c>
      <c r="I17" s="12">
        <f>+VLOOKUP(E17,Participants!$A$1:$F$678,3,FALSE)</f>
        <v>5</v>
      </c>
      <c r="J17" s="12" t="str">
        <f>+VLOOKUP(E17,Participants!$A$1:$G$678,7,FALSE)</f>
        <v>JV GIRLS</v>
      </c>
      <c r="K17" s="12">
        <f t="shared" si="0"/>
        <v>16</v>
      </c>
      <c r="L17" s="12"/>
    </row>
    <row r="18" spans="1:12" ht="14.25" customHeight="1" x14ac:dyDescent="0.35">
      <c r="A18" s="158" t="s">
        <v>528</v>
      </c>
      <c r="B18" s="58">
        <v>3</v>
      </c>
      <c r="C18" s="58">
        <v>35.340000000000003</v>
      </c>
      <c r="D18" s="58">
        <v>3</v>
      </c>
      <c r="E18" s="82">
        <v>601</v>
      </c>
      <c r="F18" s="12" t="str">
        <f>+VLOOKUP(E18,Participants!$A$1:$F$678,2,FALSE)</f>
        <v>Bridie Straub</v>
      </c>
      <c r="G18" s="12" t="str">
        <f>+VLOOKUP(E18,Participants!$A$1:$F$678,4,FALSE)</f>
        <v>BFS</v>
      </c>
      <c r="H18" s="12" t="str">
        <f>+VLOOKUP(E18,Participants!$A$1:$F$678,5,FALSE)</f>
        <v>Female</v>
      </c>
      <c r="I18" s="12">
        <f>+VLOOKUP(E18,Participants!$A$1:$F$678,3,FALSE)</f>
        <v>5</v>
      </c>
      <c r="J18" s="12" t="str">
        <f>+VLOOKUP(E18,Participants!$A$1:$G$678,7,FALSE)</f>
        <v>JV GIRLS</v>
      </c>
      <c r="K18" s="12">
        <f t="shared" si="0"/>
        <v>17</v>
      </c>
      <c r="L18" s="12"/>
    </row>
    <row r="19" spans="1:12" ht="14.25" customHeight="1" x14ac:dyDescent="0.35">
      <c r="A19" s="158" t="s">
        <v>528</v>
      </c>
      <c r="B19" s="58">
        <v>4</v>
      </c>
      <c r="C19" s="58">
        <v>35.69</v>
      </c>
      <c r="D19" s="58">
        <v>1</v>
      </c>
      <c r="E19" s="82">
        <v>1175</v>
      </c>
      <c r="F19" s="12" t="str">
        <f>+VLOOKUP(E19,Participants!$A$1:$F$678,2,FALSE)</f>
        <v>Katie Kessler</v>
      </c>
      <c r="G19" s="12" t="str">
        <f>+VLOOKUP(E19,Participants!$A$1:$F$678,4,FALSE)</f>
        <v>DMA</v>
      </c>
      <c r="H19" s="12" t="str">
        <f>+VLOOKUP(E19,Participants!$A$1:$F$678,5,FALSE)</f>
        <v>Female</v>
      </c>
      <c r="I19" s="12">
        <f>+VLOOKUP(E19,Participants!$A$1:$F$678,3,FALSE)</f>
        <v>6</v>
      </c>
      <c r="J19" s="12" t="str">
        <f>+VLOOKUP(E19,Participants!$A$1:$G$678,7,FALSE)</f>
        <v>JV Girls</v>
      </c>
      <c r="K19" s="12">
        <f t="shared" si="0"/>
        <v>18</v>
      </c>
      <c r="L19" s="12"/>
    </row>
    <row r="20" spans="1:12" ht="14.25" customHeight="1" x14ac:dyDescent="0.35">
      <c r="A20" s="158" t="s">
        <v>528</v>
      </c>
      <c r="B20" s="58">
        <v>2</v>
      </c>
      <c r="C20" s="58">
        <v>36.18</v>
      </c>
      <c r="D20" s="58">
        <v>4</v>
      </c>
      <c r="E20" s="82">
        <v>65</v>
      </c>
      <c r="F20" s="12" t="str">
        <f>+VLOOKUP(E20,Participants!$A$1:$F$678,2,FALSE)</f>
        <v>Finley Schran</v>
      </c>
      <c r="G20" s="12" t="str">
        <f>+VLOOKUP(E20,Participants!$A$1:$F$678,4,FALSE)</f>
        <v>AMA</v>
      </c>
      <c r="H20" s="12" t="str">
        <f>+VLOOKUP(E20,Participants!$A$1:$F$678,5,FALSE)</f>
        <v>Female</v>
      </c>
      <c r="I20" s="12">
        <f>+VLOOKUP(E20,Participants!$A$1:$F$678,3,FALSE)</f>
        <v>5</v>
      </c>
      <c r="J20" s="12" t="str">
        <f>+VLOOKUP(E20,Participants!$A$1:$G$678,7,FALSE)</f>
        <v>JV Girls</v>
      </c>
      <c r="K20" s="12">
        <f t="shared" si="0"/>
        <v>19</v>
      </c>
      <c r="L20" s="12"/>
    </row>
    <row r="21" spans="1:12" ht="14.25" customHeight="1" x14ac:dyDescent="0.35">
      <c r="A21" s="158" t="s">
        <v>528</v>
      </c>
      <c r="B21" s="58">
        <v>2</v>
      </c>
      <c r="C21" s="58">
        <v>36.24</v>
      </c>
      <c r="D21" s="58">
        <v>5</v>
      </c>
      <c r="E21" s="82">
        <v>1573</v>
      </c>
      <c r="F21" s="12" t="str">
        <f>+VLOOKUP(E21,Participants!$A$1:$F$678,2,FALSE)</f>
        <v>Sierra Viehmann</v>
      </c>
      <c r="G21" s="12" t="str">
        <f>+VLOOKUP(E21,Participants!$A$1:$F$678,4,FALSE)</f>
        <v>BCS</v>
      </c>
      <c r="H21" s="12" t="str">
        <f>+VLOOKUP(E21,Participants!$A$1:$F$678,5,FALSE)</f>
        <v>Female</v>
      </c>
      <c r="I21" s="12">
        <f>+VLOOKUP(E21,Participants!$A$1:$F$678,3,FALSE)</f>
        <v>6</v>
      </c>
      <c r="J21" s="12" t="str">
        <f>+VLOOKUP(E21,Participants!$A$1:$G$678,7,FALSE)</f>
        <v>jv girls</v>
      </c>
      <c r="K21" s="12">
        <f t="shared" si="0"/>
        <v>20</v>
      </c>
      <c r="L21" s="12"/>
    </row>
    <row r="22" spans="1:12" ht="14.25" customHeight="1" x14ac:dyDescent="0.35">
      <c r="A22" s="158" t="s">
        <v>528</v>
      </c>
      <c r="B22" s="58">
        <v>2</v>
      </c>
      <c r="C22" s="58">
        <v>36.880000000000003</v>
      </c>
      <c r="D22" s="58">
        <v>7</v>
      </c>
      <c r="E22" s="82">
        <v>1086</v>
      </c>
      <c r="F22" s="12" t="str">
        <f>+VLOOKUP(E22,Participants!$A$1:$F$678,2,FALSE)</f>
        <v>Ella Scaltz</v>
      </c>
      <c r="G22" s="12" t="str">
        <f>+VLOOKUP(E22,Participants!$A$1:$F$678,4,FALSE)</f>
        <v>KIL</v>
      </c>
      <c r="H22" s="12" t="str">
        <f>+VLOOKUP(E22,Participants!$A$1:$F$678,5,FALSE)</f>
        <v>Female</v>
      </c>
      <c r="I22" s="12">
        <f>+VLOOKUP(E22,Participants!$A$1:$F$678,3,FALSE)</f>
        <v>5</v>
      </c>
      <c r="J22" s="12" t="str">
        <f>+VLOOKUP(E22,Participants!$A$1:$G$678,7,FALSE)</f>
        <v>JV Girls</v>
      </c>
      <c r="K22" s="12">
        <f t="shared" si="0"/>
        <v>21</v>
      </c>
      <c r="L22" s="12"/>
    </row>
    <row r="23" spans="1:12" ht="14.25" customHeight="1" x14ac:dyDescent="0.35">
      <c r="A23" s="158" t="s">
        <v>528</v>
      </c>
      <c r="B23" s="58">
        <v>5</v>
      </c>
      <c r="C23" s="58">
        <v>37.18</v>
      </c>
      <c r="D23" s="58">
        <v>4</v>
      </c>
      <c r="E23" s="82">
        <v>595</v>
      </c>
      <c r="F23" s="12" t="str">
        <f>+VLOOKUP(E23,Participants!$A$1:$F$678,2,FALSE)</f>
        <v>Avery Holtzman</v>
      </c>
      <c r="G23" s="12" t="str">
        <f>+VLOOKUP(E23,Participants!$A$1:$F$678,4,FALSE)</f>
        <v>BFS</v>
      </c>
      <c r="H23" s="12" t="str">
        <f>+VLOOKUP(E23,Participants!$A$1:$F$678,5,FALSE)</f>
        <v>Female</v>
      </c>
      <c r="I23" s="12">
        <f>+VLOOKUP(E23,Participants!$A$1:$F$678,3,FALSE)</f>
        <v>5</v>
      </c>
      <c r="J23" s="12" t="str">
        <f>+VLOOKUP(E23,Participants!$A$1:$G$678,7,FALSE)</f>
        <v>JV GIRLS</v>
      </c>
      <c r="K23" s="12">
        <f t="shared" si="0"/>
        <v>22</v>
      </c>
      <c r="L23" s="12"/>
    </row>
    <row r="24" spans="1:12" ht="14.25" customHeight="1" x14ac:dyDescent="0.35">
      <c r="A24" s="158" t="s">
        <v>528</v>
      </c>
      <c r="B24" s="58">
        <v>3</v>
      </c>
      <c r="C24" s="58">
        <v>37.42</v>
      </c>
      <c r="D24" s="58">
        <v>6</v>
      </c>
      <c r="E24" s="82">
        <v>1575</v>
      </c>
      <c r="F24" s="12" t="str">
        <f>+VLOOKUP(E24,Participants!$A$1:$F$678,2,FALSE)</f>
        <v>Isabella Krahe</v>
      </c>
      <c r="G24" s="12" t="str">
        <f>+VLOOKUP(E24,Participants!$A$1:$F$678,4,FALSE)</f>
        <v>BCS</v>
      </c>
      <c r="H24" s="12" t="str">
        <f>+VLOOKUP(E24,Participants!$A$1:$F$678,5,FALSE)</f>
        <v>Female</v>
      </c>
      <c r="I24" s="12">
        <f>+VLOOKUP(E24,Participants!$A$1:$F$678,3,FALSE)</f>
        <v>6</v>
      </c>
      <c r="J24" s="12" t="str">
        <f>+VLOOKUP(E24,Participants!$A$1:$G$678,7,FALSE)</f>
        <v>JV Girls</v>
      </c>
      <c r="K24" s="12">
        <f t="shared" si="0"/>
        <v>23</v>
      </c>
      <c r="L24" s="12"/>
    </row>
    <row r="25" spans="1:12" ht="14.25" customHeight="1" x14ac:dyDescent="0.35">
      <c r="A25" s="158" t="s">
        <v>528</v>
      </c>
      <c r="B25" s="58">
        <v>4</v>
      </c>
      <c r="C25" s="58">
        <v>37.909999999999997</v>
      </c>
      <c r="D25" s="58">
        <v>2</v>
      </c>
      <c r="E25" s="82">
        <v>81</v>
      </c>
      <c r="F25" s="12" t="str">
        <f>+VLOOKUP(E25,Participants!$A$1:$F$678,2,FALSE)</f>
        <v>Mila Fuerst</v>
      </c>
      <c r="G25" s="12" t="str">
        <f>+VLOOKUP(E25,Participants!$A$1:$F$678,4,FALSE)</f>
        <v>AMA</v>
      </c>
      <c r="H25" s="12" t="str">
        <f>+VLOOKUP(E25,Participants!$A$1:$F$678,5,FALSE)</f>
        <v>Female</v>
      </c>
      <c r="I25" s="12">
        <f>+VLOOKUP(E25,Participants!$A$1:$F$678,3,FALSE)</f>
        <v>6</v>
      </c>
      <c r="J25" s="12" t="str">
        <f>+VLOOKUP(E25,Participants!$A$1:$G$678,7,FALSE)</f>
        <v>JV Girls</v>
      </c>
      <c r="K25" s="12">
        <f t="shared" si="0"/>
        <v>24</v>
      </c>
      <c r="L25" s="12"/>
    </row>
    <row r="26" spans="1:12" ht="14.25" customHeight="1" x14ac:dyDescent="0.35">
      <c r="A26" s="158" t="s">
        <v>528</v>
      </c>
      <c r="B26" s="58">
        <v>3</v>
      </c>
      <c r="C26" s="58">
        <v>37.93</v>
      </c>
      <c r="D26" s="58">
        <v>2</v>
      </c>
      <c r="E26" s="82">
        <v>82</v>
      </c>
      <c r="F26" s="12" t="str">
        <f>+VLOOKUP(E26,Participants!$A$1:$F$678,2,FALSE)</f>
        <v>Esther DeFilippo</v>
      </c>
      <c r="G26" s="12" t="str">
        <f>+VLOOKUP(E26,Participants!$A$1:$F$678,4,FALSE)</f>
        <v>AMA</v>
      </c>
      <c r="H26" s="12" t="str">
        <f>+VLOOKUP(E26,Participants!$A$1:$F$678,5,FALSE)</f>
        <v>Female</v>
      </c>
      <c r="I26" s="12">
        <f>+VLOOKUP(E26,Participants!$A$1:$F$678,3,FALSE)</f>
        <v>6</v>
      </c>
      <c r="J26" s="12" t="str">
        <f>+VLOOKUP(E26,Participants!$A$1:$G$678,7,FALSE)</f>
        <v>JV Girls</v>
      </c>
      <c r="K26" s="12">
        <f t="shared" si="0"/>
        <v>25</v>
      </c>
      <c r="L26" s="12"/>
    </row>
    <row r="27" spans="1:12" ht="14.25" customHeight="1" x14ac:dyDescent="0.35">
      <c r="A27" s="158" t="s">
        <v>528</v>
      </c>
      <c r="B27" s="58">
        <v>5</v>
      </c>
      <c r="C27" s="58">
        <v>38</v>
      </c>
      <c r="D27" s="58">
        <v>2</v>
      </c>
      <c r="E27" s="82">
        <v>1177</v>
      </c>
      <c r="F27" s="12" t="str">
        <f>+VLOOKUP(E27,Participants!$A$1:$F$678,2,FALSE)</f>
        <v>Pippa Larmi</v>
      </c>
      <c r="G27" s="12" t="str">
        <f>+VLOOKUP(E27,Participants!$A$1:$F$678,4,FALSE)</f>
        <v>DMA</v>
      </c>
      <c r="H27" s="12" t="str">
        <f>+VLOOKUP(E27,Participants!$A$1:$F$678,5,FALSE)</f>
        <v>Female</v>
      </c>
      <c r="I27" s="12">
        <f>+VLOOKUP(E27,Participants!$A$1:$F$678,3,FALSE)</f>
        <v>6</v>
      </c>
      <c r="J27" s="12" t="str">
        <f>+VLOOKUP(E27,Participants!$A$1:$G$678,7,FALSE)</f>
        <v>JV Girls</v>
      </c>
      <c r="K27" s="12">
        <f t="shared" si="0"/>
        <v>26</v>
      </c>
      <c r="L27" s="12"/>
    </row>
    <row r="28" spans="1:12" ht="14.25" customHeight="1" x14ac:dyDescent="0.35">
      <c r="A28" s="158" t="s">
        <v>528</v>
      </c>
      <c r="B28" s="58">
        <v>1</v>
      </c>
      <c r="C28" s="58">
        <v>38.619999999999997</v>
      </c>
      <c r="D28" s="58">
        <v>4</v>
      </c>
      <c r="E28" s="82">
        <v>1571</v>
      </c>
      <c r="F28" s="12" t="str">
        <f>+VLOOKUP(E28,Participants!$A$1:$F$678,2,FALSE)</f>
        <v>Cecilia Livengood</v>
      </c>
      <c r="G28" s="12" t="str">
        <f>+VLOOKUP(E28,Participants!$A$1:$F$678,4,FALSE)</f>
        <v>BCS</v>
      </c>
      <c r="H28" s="12" t="str">
        <f>+VLOOKUP(E28,Participants!$A$1:$F$678,5,FALSE)</f>
        <v>Female</v>
      </c>
      <c r="I28" s="12">
        <f>+VLOOKUP(E28,Participants!$A$1:$F$678,3,FALSE)</f>
        <v>6</v>
      </c>
      <c r="J28" s="12" t="str">
        <f>+VLOOKUP(E28,Participants!$A$1:$G$678,7,FALSE)</f>
        <v>JV Girls</v>
      </c>
      <c r="K28" s="12">
        <f t="shared" si="0"/>
        <v>27</v>
      </c>
      <c r="L28" s="12"/>
    </row>
    <row r="29" spans="1:12" ht="14.25" customHeight="1" x14ac:dyDescent="0.35">
      <c r="A29" s="158" t="s">
        <v>528</v>
      </c>
      <c r="B29" s="58">
        <v>6</v>
      </c>
      <c r="C29" s="58">
        <v>38.99</v>
      </c>
      <c r="D29" s="58">
        <v>2</v>
      </c>
      <c r="E29" s="82">
        <v>71</v>
      </c>
      <c r="F29" s="12" t="str">
        <f>+VLOOKUP(E29,Participants!$A$1:$F$678,2,FALSE)</f>
        <v>Cecilia D'Alo</v>
      </c>
      <c r="G29" s="12" t="str">
        <f>+VLOOKUP(E29,Participants!$A$1:$F$678,4,FALSE)</f>
        <v>AMA</v>
      </c>
      <c r="H29" s="12" t="str">
        <f>+VLOOKUP(E29,Participants!$A$1:$F$678,5,FALSE)</f>
        <v>Female</v>
      </c>
      <c r="I29" s="12">
        <f>+VLOOKUP(E29,Participants!$A$1:$F$678,3,FALSE)</f>
        <v>5</v>
      </c>
      <c r="J29" s="12" t="str">
        <f>+VLOOKUP(E29,Participants!$A$1:$G$678,7,FALSE)</f>
        <v>JV Girls</v>
      </c>
      <c r="K29" s="12">
        <f t="shared" si="0"/>
        <v>28</v>
      </c>
      <c r="L29" s="12"/>
    </row>
    <row r="30" spans="1:12" ht="14.25" customHeight="1" x14ac:dyDescent="0.35">
      <c r="A30" s="158" t="s">
        <v>528</v>
      </c>
      <c r="B30" s="58">
        <v>6</v>
      </c>
      <c r="C30" s="58">
        <v>39.06</v>
      </c>
      <c r="D30" s="58">
        <v>4</v>
      </c>
      <c r="E30" s="82">
        <v>63</v>
      </c>
      <c r="F30" s="12" t="str">
        <f>+VLOOKUP(E30,Participants!$A$1:$F$678,2,FALSE)</f>
        <v>Olivia Evans</v>
      </c>
      <c r="G30" s="12" t="str">
        <f>+VLOOKUP(E30,Participants!$A$1:$F$678,4,FALSE)</f>
        <v>AMA</v>
      </c>
      <c r="H30" s="12" t="str">
        <f>+VLOOKUP(E30,Participants!$A$1:$F$678,5,FALSE)</f>
        <v>Female</v>
      </c>
      <c r="I30" s="12">
        <f>+VLOOKUP(E30,Participants!$A$1:$F$678,3,FALSE)</f>
        <v>5</v>
      </c>
      <c r="J30" s="12" t="str">
        <f>+VLOOKUP(E30,Participants!$A$1:$G$678,7,FALSE)</f>
        <v>JV Girls</v>
      </c>
      <c r="K30" s="12">
        <f t="shared" ref="K30:K43" si="1">K29+1</f>
        <v>29</v>
      </c>
      <c r="L30" s="12"/>
    </row>
    <row r="31" spans="1:12" ht="14.25" customHeight="1" x14ac:dyDescent="0.35">
      <c r="A31" s="158" t="s">
        <v>528</v>
      </c>
      <c r="B31" s="58">
        <v>5</v>
      </c>
      <c r="C31" s="58">
        <v>39.58</v>
      </c>
      <c r="D31" s="58">
        <v>1</v>
      </c>
      <c r="E31" s="82">
        <v>64</v>
      </c>
      <c r="F31" s="12" t="str">
        <f>+VLOOKUP(E31,Participants!$A$1:$F$678,2,FALSE)</f>
        <v>Nicole Paschke</v>
      </c>
      <c r="G31" s="12" t="str">
        <f>+VLOOKUP(E31,Participants!$A$1:$F$678,4,FALSE)</f>
        <v>AMA</v>
      </c>
      <c r="H31" s="12" t="str">
        <f>+VLOOKUP(E31,Participants!$A$1:$F$678,5,FALSE)</f>
        <v>Female</v>
      </c>
      <c r="I31" s="12">
        <f>+VLOOKUP(E31,Participants!$A$1:$F$678,3,FALSE)</f>
        <v>5</v>
      </c>
      <c r="J31" s="12" t="str">
        <f>+VLOOKUP(E31,Participants!$A$1:$G$678,7,FALSE)</f>
        <v>JV Girls</v>
      </c>
      <c r="K31" s="12">
        <f t="shared" si="1"/>
        <v>30</v>
      </c>
      <c r="L31" s="12"/>
    </row>
    <row r="32" spans="1:12" ht="14.25" customHeight="1" x14ac:dyDescent="0.35">
      <c r="A32" s="158" t="s">
        <v>528</v>
      </c>
      <c r="B32" s="58">
        <v>6</v>
      </c>
      <c r="C32" s="58">
        <v>40.020000000000003</v>
      </c>
      <c r="D32" s="58">
        <v>5</v>
      </c>
      <c r="E32" s="82">
        <v>869</v>
      </c>
      <c r="F32" s="12" t="str">
        <f>+VLOOKUP(E32,Participants!$A$1:$F$678,2,FALSE)</f>
        <v>Mia Ledgerwood</v>
      </c>
      <c r="G32" s="12" t="str">
        <f>+VLOOKUP(E32,Participants!$A$1:$F$678,4,FALSE)</f>
        <v>AAG</v>
      </c>
      <c r="H32" s="12" t="str">
        <f>+VLOOKUP(E32,Participants!$A$1:$F$678,5,FALSE)</f>
        <v>Female</v>
      </c>
      <c r="I32" s="12">
        <f>+VLOOKUP(E32,Participants!$A$1:$F$678,3,FALSE)</f>
        <v>5</v>
      </c>
      <c r="J32" s="12" t="str">
        <f>+VLOOKUP(E32,Participants!$A$1:$G$678,7,FALSE)</f>
        <v>JV Girls</v>
      </c>
      <c r="K32" s="12">
        <f t="shared" si="1"/>
        <v>31</v>
      </c>
      <c r="L32" s="12"/>
    </row>
    <row r="33" spans="1:12" ht="14.25" customHeight="1" x14ac:dyDescent="0.35">
      <c r="A33" s="158" t="s">
        <v>528</v>
      </c>
      <c r="B33" s="58">
        <v>3</v>
      </c>
      <c r="C33" s="58">
        <v>40.43</v>
      </c>
      <c r="D33" s="58">
        <v>1</v>
      </c>
      <c r="E33" s="82">
        <v>1077</v>
      </c>
      <c r="F33" s="12" t="str">
        <f>+VLOOKUP(E33,Participants!$A$1:$F$678,2,FALSE)</f>
        <v>Cora Cole</v>
      </c>
      <c r="G33" s="12" t="str">
        <f>+VLOOKUP(E33,Participants!$A$1:$F$678,4,FALSE)</f>
        <v>KIL</v>
      </c>
      <c r="H33" s="12" t="str">
        <f>+VLOOKUP(E33,Participants!$A$1:$F$678,5,FALSE)</f>
        <v>Female</v>
      </c>
      <c r="I33" s="12">
        <f>+VLOOKUP(E33,Participants!$A$1:$F$678,3,FALSE)</f>
        <v>5</v>
      </c>
      <c r="J33" s="12" t="str">
        <f>+VLOOKUP(E33,Participants!$A$1:$G$678,7,FALSE)</f>
        <v>JV Girls</v>
      </c>
      <c r="K33" s="12">
        <f t="shared" si="1"/>
        <v>32</v>
      </c>
      <c r="L33" s="12"/>
    </row>
    <row r="34" spans="1:12" ht="14.25" customHeight="1" x14ac:dyDescent="0.35">
      <c r="A34" s="158" t="s">
        <v>528</v>
      </c>
      <c r="B34" s="58">
        <v>4</v>
      </c>
      <c r="C34" s="58">
        <v>40.69</v>
      </c>
      <c r="D34" s="58">
        <v>7</v>
      </c>
      <c r="E34" s="82">
        <v>165</v>
      </c>
      <c r="F34" s="12" t="str">
        <f>+VLOOKUP(E34,Participants!$A$1:$F$678,2,FALSE)</f>
        <v>Maggie Pyle</v>
      </c>
      <c r="G34" s="12" t="str">
        <f>+VLOOKUP(E34,Participants!$A$1:$F$678,4,FALSE)</f>
        <v>NCA</v>
      </c>
      <c r="H34" s="12" t="str">
        <f>+VLOOKUP(E34,Participants!$A$1:$F$678,5,FALSE)</f>
        <v>Female</v>
      </c>
      <c r="I34" s="12">
        <f>+VLOOKUP(E34,Participants!$A$1:$F$678,3,FALSE)</f>
        <v>5</v>
      </c>
      <c r="J34" s="12" t="str">
        <f>+VLOOKUP(E34,Participants!$A$1:$G$678,7,FALSE)</f>
        <v>JV Girls</v>
      </c>
      <c r="K34" s="12">
        <f t="shared" si="1"/>
        <v>33</v>
      </c>
      <c r="L34" s="12"/>
    </row>
    <row r="35" spans="1:12" ht="14.25" customHeight="1" x14ac:dyDescent="0.35">
      <c r="A35" s="158" t="s">
        <v>528</v>
      </c>
      <c r="B35" s="58">
        <v>3</v>
      </c>
      <c r="C35" s="58">
        <v>42.09</v>
      </c>
      <c r="D35" s="58">
        <v>4</v>
      </c>
      <c r="E35" s="82">
        <v>1230</v>
      </c>
      <c r="F35" s="12" t="str">
        <f>+VLOOKUP(E35,Participants!$A$1:$F$678,2,FALSE)</f>
        <v>Londyn Daniel</v>
      </c>
      <c r="G35" s="12" t="str">
        <f>+VLOOKUP(E35,Participants!$A$1:$F$678,4,FALSE)</f>
        <v>OLF</v>
      </c>
      <c r="H35" s="12" t="str">
        <f>+VLOOKUP(E35,Participants!$A$1:$F$678,5,FALSE)</f>
        <v>Female</v>
      </c>
      <c r="I35" s="12">
        <f>+VLOOKUP(E35,Participants!$A$1:$F$678,3,FALSE)</f>
        <v>5</v>
      </c>
      <c r="J35" s="12" t="str">
        <f>+VLOOKUP(E35,Participants!$A$1:$G$678,7,FALSE)</f>
        <v>JV Girls</v>
      </c>
      <c r="K35" s="12">
        <f t="shared" si="1"/>
        <v>34</v>
      </c>
      <c r="L35" s="12"/>
    </row>
    <row r="36" spans="1:12" ht="14.25" customHeight="1" x14ac:dyDescent="0.35">
      <c r="A36" s="158" t="s">
        <v>528</v>
      </c>
      <c r="B36" s="58">
        <v>4</v>
      </c>
      <c r="C36" s="58">
        <v>42.66</v>
      </c>
      <c r="D36" s="58">
        <v>3</v>
      </c>
      <c r="E36" s="82">
        <v>1082</v>
      </c>
      <c r="F36" s="12" t="str">
        <f>+VLOOKUP(E36,Participants!$A$1:$F$678,2,FALSE)</f>
        <v>Gabriella McDonough</v>
      </c>
      <c r="G36" s="12" t="str">
        <f>+VLOOKUP(E36,Participants!$A$1:$F$678,4,FALSE)</f>
        <v>KIL</v>
      </c>
      <c r="H36" s="12" t="str">
        <f>+VLOOKUP(E36,Participants!$A$1:$F$678,5,FALSE)</f>
        <v>Female</v>
      </c>
      <c r="I36" s="12">
        <f>+VLOOKUP(E36,Participants!$A$1:$F$678,3,FALSE)</f>
        <v>5</v>
      </c>
      <c r="J36" s="12" t="str">
        <f>+VLOOKUP(E36,Participants!$A$1:$G$678,7,FALSE)</f>
        <v>JV Girls</v>
      </c>
      <c r="K36" s="12">
        <f t="shared" si="1"/>
        <v>35</v>
      </c>
      <c r="L36" s="12"/>
    </row>
    <row r="37" spans="1:12" ht="14.25" customHeight="1" x14ac:dyDescent="0.35">
      <c r="A37" s="158" t="s">
        <v>528</v>
      </c>
      <c r="B37" s="58">
        <v>6</v>
      </c>
      <c r="C37" s="58">
        <v>42.78</v>
      </c>
      <c r="D37" s="58">
        <v>3</v>
      </c>
      <c r="E37" s="82">
        <v>605</v>
      </c>
      <c r="F37" s="12" t="str">
        <f>+VLOOKUP(E37,Participants!$A$1:$F$678,2,FALSE)</f>
        <v>Daniella Julian</v>
      </c>
      <c r="G37" s="12" t="str">
        <f>+VLOOKUP(E37,Participants!$A$1:$F$678,4,FALSE)</f>
        <v>BFS</v>
      </c>
      <c r="H37" s="12" t="str">
        <f>+VLOOKUP(E37,Participants!$A$1:$F$678,5,FALSE)</f>
        <v>Female</v>
      </c>
      <c r="I37" s="12">
        <f>+VLOOKUP(E37,Participants!$A$1:$F$678,3,FALSE)</f>
        <v>6</v>
      </c>
      <c r="J37" s="12" t="str">
        <f>+VLOOKUP(E37,Participants!$A$1:$G$678,7,FALSE)</f>
        <v>JV GIRLS</v>
      </c>
      <c r="K37" s="12">
        <f t="shared" si="1"/>
        <v>36</v>
      </c>
      <c r="L37" s="12"/>
    </row>
    <row r="38" spans="1:12" ht="14.25" customHeight="1" x14ac:dyDescent="0.35">
      <c r="A38" s="158" t="s">
        <v>528</v>
      </c>
      <c r="B38" s="58">
        <v>4</v>
      </c>
      <c r="C38" s="58">
        <v>43.76</v>
      </c>
      <c r="D38" s="58">
        <v>8</v>
      </c>
      <c r="E38" s="82">
        <v>1089</v>
      </c>
      <c r="F38" s="12" t="str">
        <f>+VLOOKUP(E38,Participants!$A$1:$F$678,2,FALSE)</f>
        <v>Annalise Wyant</v>
      </c>
      <c r="G38" s="12" t="str">
        <f>+VLOOKUP(E38,Participants!$A$1:$F$678,4,FALSE)</f>
        <v>KIL</v>
      </c>
      <c r="H38" s="12" t="str">
        <f>+VLOOKUP(E38,Participants!$A$1:$F$678,5,FALSE)</f>
        <v>Female</v>
      </c>
      <c r="I38" s="12">
        <f>+VLOOKUP(E38,Participants!$A$1:$F$678,3,FALSE)</f>
        <v>6</v>
      </c>
      <c r="J38" s="12" t="str">
        <f>+VLOOKUP(E38,Participants!$A$1:$G$678,7,FALSE)</f>
        <v>JV Girls</v>
      </c>
      <c r="K38" s="12">
        <f t="shared" si="1"/>
        <v>37</v>
      </c>
      <c r="L38" s="12"/>
    </row>
    <row r="39" spans="1:12" ht="14.25" customHeight="1" x14ac:dyDescent="0.35">
      <c r="A39" s="158" t="s">
        <v>528</v>
      </c>
      <c r="B39" s="58">
        <v>5</v>
      </c>
      <c r="C39" s="58">
        <v>43.83</v>
      </c>
      <c r="D39" s="58">
        <v>5</v>
      </c>
      <c r="E39" s="82">
        <v>1168</v>
      </c>
      <c r="F39" s="12" t="str">
        <f>+VLOOKUP(E39,Participants!$A$1:$F$678,2,FALSE)</f>
        <v>Anna Estes</v>
      </c>
      <c r="G39" s="12" t="str">
        <f>+VLOOKUP(E39,Participants!$A$1:$F$678,4,FALSE)</f>
        <v>DMA</v>
      </c>
      <c r="H39" s="12" t="str">
        <f>+VLOOKUP(E39,Participants!$A$1:$F$678,5,FALSE)</f>
        <v>Female</v>
      </c>
      <c r="I39" s="12">
        <f>+VLOOKUP(E39,Participants!$A$1:$F$678,3,FALSE)</f>
        <v>5</v>
      </c>
      <c r="J39" s="12" t="str">
        <f>+VLOOKUP(E39,Participants!$A$1:$G$678,7,FALSE)</f>
        <v>JV Girls</v>
      </c>
      <c r="K39" s="12">
        <f t="shared" si="1"/>
        <v>38</v>
      </c>
      <c r="L39" s="12"/>
    </row>
    <row r="40" spans="1:12" ht="14.25" customHeight="1" x14ac:dyDescent="0.35">
      <c r="A40" s="158" t="s">
        <v>528</v>
      </c>
      <c r="B40" s="58">
        <v>3</v>
      </c>
      <c r="C40" s="58">
        <v>44</v>
      </c>
      <c r="D40" s="58">
        <v>8</v>
      </c>
      <c r="E40" s="82">
        <v>1074</v>
      </c>
      <c r="F40" s="12" t="str">
        <f>+VLOOKUP(E40,Participants!$A$1:$F$678,2,FALSE)</f>
        <v>Morgan Blevins</v>
      </c>
      <c r="G40" s="12" t="str">
        <f>+VLOOKUP(E40,Participants!$A$1:$F$678,4,FALSE)</f>
        <v>KIL</v>
      </c>
      <c r="H40" s="12" t="str">
        <f>+VLOOKUP(E40,Participants!$A$1:$F$678,5,FALSE)</f>
        <v>Female</v>
      </c>
      <c r="I40" s="12">
        <f>+VLOOKUP(E40,Participants!$A$1:$F$678,3,FALSE)</f>
        <v>5</v>
      </c>
      <c r="J40" s="12" t="str">
        <f>+VLOOKUP(E40,Participants!$A$1:$G$678,7,FALSE)</f>
        <v>JV Girls</v>
      </c>
      <c r="K40" s="12">
        <f t="shared" si="1"/>
        <v>39</v>
      </c>
      <c r="L40" s="12"/>
    </row>
    <row r="41" spans="1:12" ht="14.25" customHeight="1" x14ac:dyDescent="0.35">
      <c r="A41" s="158" t="s">
        <v>528</v>
      </c>
      <c r="B41" s="58">
        <v>5</v>
      </c>
      <c r="C41" s="58">
        <v>44.05</v>
      </c>
      <c r="D41" s="58">
        <v>3</v>
      </c>
      <c r="E41" s="82">
        <v>1079</v>
      </c>
      <c r="F41" s="12" t="str">
        <f>+VLOOKUP(E41,Participants!$A$1:$F$678,2,FALSE)</f>
        <v>Olivia Costigan</v>
      </c>
      <c r="G41" s="12" t="str">
        <f>+VLOOKUP(E41,Participants!$A$1:$F$678,4,FALSE)</f>
        <v>KIL</v>
      </c>
      <c r="H41" s="12" t="str">
        <f>+VLOOKUP(E41,Participants!$A$1:$F$678,5,FALSE)</f>
        <v>Female</v>
      </c>
      <c r="I41" s="12">
        <f>+VLOOKUP(E41,Participants!$A$1:$F$678,3,FALSE)</f>
        <v>6</v>
      </c>
      <c r="J41" s="12" t="str">
        <f>+VLOOKUP(E41,Participants!$A$1:$G$678,7,FALSE)</f>
        <v>JV Girls</v>
      </c>
      <c r="K41" s="12">
        <f t="shared" si="1"/>
        <v>40</v>
      </c>
      <c r="L41" s="12"/>
    </row>
    <row r="42" spans="1:12" ht="14.25" customHeight="1" x14ac:dyDescent="0.35">
      <c r="A42" s="158" t="s">
        <v>528</v>
      </c>
      <c r="B42" s="58">
        <v>4</v>
      </c>
      <c r="C42" s="58">
        <v>44.28</v>
      </c>
      <c r="D42" s="58">
        <v>6</v>
      </c>
      <c r="E42" s="82">
        <v>598</v>
      </c>
      <c r="F42" s="12" t="str">
        <f>+VLOOKUP(E42,Participants!$A$1:$F$678,2,FALSE)</f>
        <v>Sloane Masula</v>
      </c>
      <c r="G42" s="12" t="str">
        <f>+VLOOKUP(E42,Participants!$A$1:$F$678,4,FALSE)</f>
        <v>BFS</v>
      </c>
      <c r="H42" s="12" t="str">
        <f>+VLOOKUP(E42,Participants!$A$1:$F$678,5,FALSE)</f>
        <v>Female</v>
      </c>
      <c r="I42" s="12">
        <f>+VLOOKUP(E42,Participants!$A$1:$F$678,3,FALSE)</f>
        <v>5</v>
      </c>
      <c r="J42" s="12" t="str">
        <f>+VLOOKUP(E42,Participants!$A$1:$G$678,7,FALSE)</f>
        <v>JV GIRLS</v>
      </c>
      <c r="K42" s="12">
        <f t="shared" si="1"/>
        <v>41</v>
      </c>
      <c r="L42" s="12"/>
    </row>
    <row r="43" spans="1:12" ht="14.25" customHeight="1" x14ac:dyDescent="0.35">
      <c r="A43" s="158" t="s">
        <v>528</v>
      </c>
      <c r="B43" s="58">
        <v>6</v>
      </c>
      <c r="C43" s="58">
        <v>45.46</v>
      </c>
      <c r="D43" s="58">
        <v>1</v>
      </c>
      <c r="E43" s="82">
        <v>1078</v>
      </c>
      <c r="F43" s="12" t="str">
        <f>+VLOOKUP(E43,Participants!$A$1:$F$678,2,FALSE)</f>
        <v>Audrey Costigan</v>
      </c>
      <c r="G43" s="12" t="str">
        <f>+VLOOKUP(E43,Participants!$A$1:$F$678,4,FALSE)</f>
        <v>KIL</v>
      </c>
      <c r="H43" s="12" t="str">
        <f>+VLOOKUP(E43,Participants!$A$1:$F$678,5,FALSE)</f>
        <v>Female</v>
      </c>
      <c r="I43" s="12">
        <f>+VLOOKUP(E43,Participants!$A$1:$F$678,3,FALSE)</f>
        <v>6</v>
      </c>
      <c r="J43" s="12" t="str">
        <f>+VLOOKUP(E43,Participants!$A$1:$G$678,7,FALSE)</f>
        <v>JV Girls</v>
      </c>
      <c r="K43" s="12">
        <f t="shared" si="1"/>
        <v>42</v>
      </c>
      <c r="L43" s="12"/>
    </row>
    <row r="44" spans="1:12" ht="14.25" customHeight="1" x14ac:dyDescent="0.35">
      <c r="A44" s="158"/>
      <c r="B44" s="58"/>
      <c r="C44" s="58"/>
      <c r="D44" s="58"/>
      <c r="E44" s="82"/>
      <c r="F44" s="12"/>
      <c r="G44" s="12"/>
      <c r="H44" s="12"/>
      <c r="I44" s="12"/>
      <c r="J44" s="12"/>
      <c r="K44" s="12"/>
      <c r="L44" s="12"/>
    </row>
    <row r="45" spans="1:12" ht="14.25" customHeight="1" x14ac:dyDescent="0.35">
      <c r="A45" s="158" t="s">
        <v>528</v>
      </c>
      <c r="B45" s="58">
        <v>7</v>
      </c>
      <c r="C45" s="58">
        <v>30.06</v>
      </c>
      <c r="D45" s="58">
        <v>1</v>
      </c>
      <c r="E45" s="82">
        <v>1102</v>
      </c>
      <c r="F45" s="12" t="str">
        <f>+VLOOKUP(E45,Participants!$A$1:$F$678,2,FALSE)</f>
        <v>Robbie Singer</v>
      </c>
      <c r="G45" s="12" t="str">
        <f>+VLOOKUP(E45,Participants!$A$1:$F$678,4,FALSE)</f>
        <v>KIL</v>
      </c>
      <c r="H45" s="12" t="str">
        <f>+VLOOKUP(E45,Participants!$A$1:$F$678,5,FALSE)</f>
        <v>Male</v>
      </c>
      <c r="I45" s="12">
        <f>+VLOOKUP(E45,Participants!$A$1:$F$678,3,FALSE)</f>
        <v>5</v>
      </c>
      <c r="J45" s="12" t="str">
        <f>+VLOOKUP(E45,Participants!$A$1:$G$678,7,FALSE)</f>
        <v>JV Boys</v>
      </c>
      <c r="K45" s="12">
        <v>1</v>
      </c>
      <c r="L45" s="12">
        <v>10</v>
      </c>
    </row>
    <row r="46" spans="1:12" ht="14.25" customHeight="1" x14ac:dyDescent="0.35">
      <c r="A46" s="158" t="s">
        <v>528</v>
      </c>
      <c r="B46" s="58">
        <v>8</v>
      </c>
      <c r="C46" s="58">
        <v>30.84</v>
      </c>
      <c r="D46" s="58">
        <v>3</v>
      </c>
      <c r="E46" s="82">
        <v>259</v>
      </c>
      <c r="F46" s="12" t="str">
        <f>+VLOOKUP(E46,Participants!$A$1:$F$678,2,FALSE)</f>
        <v>Nicholas Rohrdanz</v>
      </c>
      <c r="G46" s="12" t="str">
        <f>+VLOOKUP(E46,Participants!$A$1:$F$678,4,FALSE)</f>
        <v>AGS</v>
      </c>
      <c r="H46" s="12" t="str">
        <f>+VLOOKUP(E46,Participants!$A$1:$F$678,5,FALSE)</f>
        <v>Male</v>
      </c>
      <c r="I46" s="12">
        <f>+VLOOKUP(E46,Participants!$A$1:$F$678,3,FALSE)</f>
        <v>6</v>
      </c>
      <c r="J46" s="12" t="str">
        <f>+VLOOKUP(E46,Participants!$A$1:$G$678,7,FALSE)</f>
        <v>JV Boys</v>
      </c>
      <c r="K46" s="12">
        <f>K45+1</f>
        <v>2</v>
      </c>
      <c r="L46" s="12">
        <v>8</v>
      </c>
    </row>
    <row r="47" spans="1:12" ht="14.25" customHeight="1" x14ac:dyDescent="0.35">
      <c r="A47" s="158" t="s">
        <v>528</v>
      </c>
      <c r="B47" s="58">
        <v>7</v>
      </c>
      <c r="C47" s="58">
        <v>31.37</v>
      </c>
      <c r="D47" s="58">
        <v>4</v>
      </c>
      <c r="E47" s="82">
        <v>620</v>
      </c>
      <c r="F47" s="12" t="str">
        <f>+VLOOKUP(E47,Participants!$A$1:$F$678,2,FALSE)</f>
        <v>Kolten Kumer</v>
      </c>
      <c r="G47" s="12" t="str">
        <f>+VLOOKUP(E47,Participants!$A$1:$F$678,4,FALSE)</f>
        <v>BFS</v>
      </c>
      <c r="H47" s="12" t="str">
        <f>+VLOOKUP(E47,Participants!$A$1:$F$678,5,FALSE)</f>
        <v>Male</v>
      </c>
      <c r="I47" s="12">
        <f>+VLOOKUP(E47,Participants!$A$1:$F$678,3,FALSE)</f>
        <v>6</v>
      </c>
      <c r="J47" s="12" t="str">
        <f>+VLOOKUP(E47,Participants!$A$1:$G$678,7,FALSE)</f>
        <v>JV BOYS</v>
      </c>
      <c r="K47" s="12">
        <f t="shared" ref="K47:K78" si="2">K46+1</f>
        <v>3</v>
      </c>
      <c r="L47" s="12">
        <v>6</v>
      </c>
    </row>
    <row r="48" spans="1:12" ht="14.25" customHeight="1" x14ac:dyDescent="0.35">
      <c r="A48" s="158" t="s">
        <v>528</v>
      </c>
      <c r="B48" s="58">
        <v>7</v>
      </c>
      <c r="C48" s="58">
        <v>31.78</v>
      </c>
      <c r="D48" s="58">
        <v>3</v>
      </c>
      <c r="E48" s="82">
        <v>978</v>
      </c>
      <c r="F48" s="12" t="str">
        <f>+VLOOKUP(E48,Participants!$A$1:$F$678,2,FALSE)</f>
        <v>Ian Hamilton</v>
      </c>
      <c r="G48" s="12" t="str">
        <f>+VLOOKUP(E48,Participants!$A$1:$F$678,4,FALSE)</f>
        <v>SJS</v>
      </c>
      <c r="H48" s="12" t="str">
        <f>+VLOOKUP(E48,Participants!$A$1:$F$678,5,FALSE)</f>
        <v>Male</v>
      </c>
      <c r="I48" s="12">
        <f>+VLOOKUP(E48,Participants!$A$1:$F$678,3,FALSE)</f>
        <v>5</v>
      </c>
      <c r="J48" s="12" t="str">
        <f>+VLOOKUP(E48,Participants!$A$1:$G$678,7,FALSE)</f>
        <v>JV Boys</v>
      </c>
      <c r="K48" s="12">
        <f t="shared" si="2"/>
        <v>4</v>
      </c>
      <c r="L48" s="12">
        <v>5</v>
      </c>
    </row>
    <row r="49" spans="1:12" ht="14.25" customHeight="1" x14ac:dyDescent="0.35">
      <c r="A49" s="158" t="s">
        <v>528</v>
      </c>
      <c r="B49" s="58">
        <v>7</v>
      </c>
      <c r="C49" s="58">
        <v>31.88</v>
      </c>
      <c r="D49" s="58">
        <v>2</v>
      </c>
      <c r="E49" s="82">
        <v>256</v>
      </c>
      <c r="F49" s="12" t="str">
        <f>+VLOOKUP(E49,Participants!$A$1:$F$678,2,FALSE)</f>
        <v>CJ Kacsur</v>
      </c>
      <c r="G49" s="12" t="str">
        <f>+VLOOKUP(E49,Participants!$A$1:$F$678,4,FALSE)</f>
        <v>AGS</v>
      </c>
      <c r="H49" s="12" t="str">
        <f>+VLOOKUP(E49,Participants!$A$1:$F$678,5,FALSE)</f>
        <v>Male</v>
      </c>
      <c r="I49" s="12">
        <f>+VLOOKUP(E49,Participants!$A$1:$F$678,3,FALSE)</f>
        <v>6</v>
      </c>
      <c r="J49" s="12" t="str">
        <f>+VLOOKUP(E49,Participants!$A$1:$G$678,7,FALSE)</f>
        <v>JV Boys</v>
      </c>
      <c r="K49" s="12">
        <f t="shared" si="2"/>
        <v>5</v>
      </c>
      <c r="L49" s="12">
        <v>4</v>
      </c>
    </row>
    <row r="50" spans="1:12" ht="14.25" customHeight="1" x14ac:dyDescent="0.35">
      <c r="A50" s="158" t="s">
        <v>528</v>
      </c>
      <c r="B50" s="58">
        <v>7</v>
      </c>
      <c r="C50" s="58">
        <v>32.78</v>
      </c>
      <c r="D50" s="58">
        <v>7</v>
      </c>
      <c r="E50" s="82">
        <v>1222</v>
      </c>
      <c r="F50" s="12" t="str">
        <f>+VLOOKUP(E50,Participants!$A$1:$F$678,2,FALSE)</f>
        <v>Landon Bell</v>
      </c>
      <c r="G50" s="12" t="str">
        <f>+VLOOKUP(E50,Participants!$A$1:$F$678,4,FALSE)</f>
        <v>OLF</v>
      </c>
      <c r="H50" s="12" t="str">
        <f>+VLOOKUP(E50,Participants!$A$1:$F$678,5,FALSE)</f>
        <v>Male</v>
      </c>
      <c r="I50" s="12">
        <f>+VLOOKUP(E50,Participants!$A$1:$F$678,3,FALSE)</f>
        <v>6</v>
      </c>
      <c r="J50" s="12" t="str">
        <f>+VLOOKUP(E50,Participants!$A$1:$G$678,7,FALSE)</f>
        <v>JV Boys</v>
      </c>
      <c r="K50" s="12">
        <f t="shared" si="2"/>
        <v>6</v>
      </c>
      <c r="L50" s="12">
        <v>3</v>
      </c>
    </row>
    <row r="51" spans="1:12" ht="14.25" customHeight="1" x14ac:dyDescent="0.35">
      <c r="A51" s="158" t="s">
        <v>528</v>
      </c>
      <c r="B51" s="58">
        <v>9</v>
      </c>
      <c r="C51" s="58">
        <v>32.94</v>
      </c>
      <c r="D51" s="58">
        <v>5</v>
      </c>
      <c r="E51" s="82">
        <v>1223</v>
      </c>
      <c r="F51" s="12" t="str">
        <f>+VLOOKUP(E51,Participants!$A$1:$F$678,2,FALSE)</f>
        <v>Tyler Poynar</v>
      </c>
      <c r="G51" s="12" t="str">
        <f>+VLOOKUP(E51,Participants!$A$1:$F$678,4,FALSE)</f>
        <v>OLF</v>
      </c>
      <c r="H51" s="12" t="str">
        <f>+VLOOKUP(E51,Participants!$A$1:$F$678,5,FALSE)</f>
        <v>Male</v>
      </c>
      <c r="I51" s="12">
        <f>+VLOOKUP(E51,Participants!$A$1:$F$678,3,FALSE)</f>
        <v>6</v>
      </c>
      <c r="J51" s="12" t="str">
        <f>+VLOOKUP(E51,Participants!$A$1:$G$678,7,FALSE)</f>
        <v>JV Boys</v>
      </c>
      <c r="K51" s="12">
        <f t="shared" si="2"/>
        <v>7</v>
      </c>
      <c r="L51" s="12">
        <v>2</v>
      </c>
    </row>
    <row r="52" spans="1:12" ht="14.25" customHeight="1" x14ac:dyDescent="0.35">
      <c r="A52" s="158" t="s">
        <v>528</v>
      </c>
      <c r="B52" s="58">
        <v>7</v>
      </c>
      <c r="C52" s="58">
        <v>33.840000000000003</v>
      </c>
      <c r="D52" s="58">
        <v>6</v>
      </c>
      <c r="E52" s="82">
        <v>865</v>
      </c>
      <c r="F52" s="12" t="str">
        <f>+VLOOKUP(E52,Participants!$A$1:$F$678,2,FALSE)</f>
        <v>Jayvon Clervil</v>
      </c>
      <c r="G52" s="12" t="str">
        <f>+VLOOKUP(E52,Participants!$A$1:$F$678,4,FALSE)</f>
        <v>AAG</v>
      </c>
      <c r="H52" s="12" t="str">
        <f>+VLOOKUP(E52,Participants!$A$1:$F$678,5,FALSE)</f>
        <v>Male</v>
      </c>
      <c r="I52" s="12">
        <f>+VLOOKUP(E52,Participants!$A$1:$F$678,3,FALSE)</f>
        <v>5</v>
      </c>
      <c r="J52" s="12" t="str">
        <f>+VLOOKUP(E52,Participants!$A$1:$G$678,7,FALSE)</f>
        <v>JV Boys</v>
      </c>
      <c r="K52" s="12">
        <f t="shared" si="2"/>
        <v>8</v>
      </c>
      <c r="L52" s="12">
        <v>1</v>
      </c>
    </row>
    <row r="53" spans="1:12" ht="14.25" customHeight="1" x14ac:dyDescent="0.35">
      <c r="A53" s="158" t="s">
        <v>528</v>
      </c>
      <c r="B53" s="58">
        <v>9</v>
      </c>
      <c r="C53" s="58">
        <v>33.880000000000003</v>
      </c>
      <c r="D53" s="58">
        <v>1</v>
      </c>
      <c r="E53" s="82">
        <v>255</v>
      </c>
      <c r="F53" s="12" t="str">
        <f>+VLOOKUP(E53,Participants!$A$1:$F$678,2,FALSE)</f>
        <v>Xavier Hess</v>
      </c>
      <c r="G53" s="12" t="str">
        <f>+VLOOKUP(E53,Participants!$A$1:$F$678,4,FALSE)</f>
        <v>AGS</v>
      </c>
      <c r="H53" s="12" t="str">
        <f>+VLOOKUP(E53,Participants!$A$1:$F$678,5,FALSE)</f>
        <v>Male</v>
      </c>
      <c r="I53" s="12">
        <f>+VLOOKUP(E53,Participants!$A$1:$F$678,3,FALSE)</f>
        <v>6</v>
      </c>
      <c r="J53" s="12" t="str">
        <f>+VLOOKUP(E53,Participants!$A$1:$G$678,7,FALSE)</f>
        <v>JV Boys</v>
      </c>
      <c r="K53" s="12">
        <f t="shared" si="2"/>
        <v>9</v>
      </c>
      <c r="L53" s="12"/>
    </row>
    <row r="54" spans="1:12" ht="14.25" customHeight="1" x14ac:dyDescent="0.35">
      <c r="A54" s="158" t="s">
        <v>528</v>
      </c>
      <c r="B54" s="58">
        <v>9</v>
      </c>
      <c r="C54" s="58">
        <v>34.47</v>
      </c>
      <c r="D54" s="58">
        <v>6</v>
      </c>
      <c r="E54" s="82">
        <v>875</v>
      </c>
      <c r="F54" s="12" t="str">
        <f>+VLOOKUP(E54,Participants!$A$1:$F$678,2,FALSE)</f>
        <v>Matthew Martino</v>
      </c>
      <c r="G54" s="12" t="str">
        <f>+VLOOKUP(E54,Participants!$A$1:$F$678,4,FALSE)</f>
        <v>AAG</v>
      </c>
      <c r="H54" s="12" t="str">
        <f>+VLOOKUP(E54,Participants!$A$1:$F$678,5,FALSE)</f>
        <v>Male</v>
      </c>
      <c r="I54" s="12">
        <f>+VLOOKUP(E54,Participants!$A$1:$F$678,3,FALSE)</f>
        <v>6</v>
      </c>
      <c r="J54" s="12" t="str">
        <f>+VLOOKUP(E54,Participants!$A$1:$G$678,7,FALSE)</f>
        <v>JV Boys</v>
      </c>
      <c r="K54" s="12">
        <f t="shared" si="2"/>
        <v>10</v>
      </c>
      <c r="L54" s="12"/>
    </row>
    <row r="55" spans="1:12" ht="14.25" customHeight="1" x14ac:dyDescent="0.35">
      <c r="A55" s="158" t="s">
        <v>528</v>
      </c>
      <c r="B55" s="58">
        <v>7</v>
      </c>
      <c r="C55" s="58">
        <v>34.840000000000003</v>
      </c>
      <c r="D55" s="58">
        <v>8</v>
      </c>
      <c r="E55" s="82">
        <v>976</v>
      </c>
      <c r="F55" s="12" t="str">
        <f>+VLOOKUP(E55,Participants!$A$1:$F$678,2,FALSE)</f>
        <v>Dominic Gauntner</v>
      </c>
      <c r="G55" s="12" t="str">
        <f>+VLOOKUP(E55,Participants!$A$1:$F$678,4,FALSE)</f>
        <v>SJS</v>
      </c>
      <c r="H55" s="12" t="str">
        <f>+VLOOKUP(E55,Participants!$A$1:$F$678,5,FALSE)</f>
        <v>Male</v>
      </c>
      <c r="I55" s="12">
        <f>+VLOOKUP(E55,Participants!$A$1:$F$678,3,FALSE)</f>
        <v>5</v>
      </c>
      <c r="J55" s="12" t="str">
        <f>+VLOOKUP(E55,Participants!$A$1:$G$678,7,FALSE)</f>
        <v>JV Boys</v>
      </c>
      <c r="K55" s="12">
        <f t="shared" si="2"/>
        <v>11</v>
      </c>
      <c r="L55" s="12"/>
    </row>
    <row r="56" spans="1:12" ht="14.25" customHeight="1" x14ac:dyDescent="0.35">
      <c r="A56" s="158" t="s">
        <v>528</v>
      </c>
      <c r="B56" s="58">
        <v>8</v>
      </c>
      <c r="C56" s="58">
        <v>34.9</v>
      </c>
      <c r="D56" s="58">
        <v>7</v>
      </c>
      <c r="E56" s="82">
        <v>922</v>
      </c>
      <c r="F56" s="12" t="str">
        <f>+VLOOKUP(E56,Participants!$A$1:$F$678,2,FALSE)</f>
        <v>Aidan Trettel</v>
      </c>
      <c r="G56" s="12" t="str">
        <f>+VLOOKUP(E56,Participants!$A$1:$F$678,4,FALSE)</f>
        <v>HFS</v>
      </c>
      <c r="H56" s="12" t="str">
        <f>+VLOOKUP(E56,Participants!$A$1:$F$678,5,FALSE)</f>
        <v>Male</v>
      </c>
      <c r="I56" s="12">
        <f>+VLOOKUP(E56,Participants!$A$1:$F$678,3,FALSE)</f>
        <v>6</v>
      </c>
      <c r="J56" s="12" t="str">
        <f>+VLOOKUP(E56,Participants!$A$1:$G$678,7,FALSE)</f>
        <v>JV Boys</v>
      </c>
      <c r="K56" s="12">
        <f t="shared" si="2"/>
        <v>12</v>
      </c>
      <c r="L56" s="12"/>
    </row>
    <row r="57" spans="1:12" ht="14.25" customHeight="1" x14ac:dyDescent="0.35">
      <c r="A57" s="158" t="s">
        <v>528</v>
      </c>
      <c r="B57" s="58">
        <v>8</v>
      </c>
      <c r="C57" s="58">
        <v>36.020000000000003</v>
      </c>
      <c r="D57" s="58">
        <v>6</v>
      </c>
      <c r="E57" s="82">
        <v>1229</v>
      </c>
      <c r="F57" s="12" t="str">
        <f>+VLOOKUP(E57,Participants!$A$1:$F$678,2,FALSE)</f>
        <v>Kalel Daniel</v>
      </c>
      <c r="G57" s="12" t="str">
        <f>+VLOOKUP(E57,Participants!$A$1:$F$678,4,FALSE)</f>
        <v>OLF</v>
      </c>
      <c r="H57" s="12" t="str">
        <f>+VLOOKUP(E57,Participants!$A$1:$F$678,5,FALSE)</f>
        <v>Male</v>
      </c>
      <c r="I57" s="12">
        <f>+VLOOKUP(E57,Participants!$A$1:$F$678,3,FALSE)</f>
        <v>6</v>
      </c>
      <c r="J57" s="12" t="str">
        <f>+VLOOKUP(E57,Participants!$A$1:$G$678,7,FALSE)</f>
        <v>JV Boys</v>
      </c>
      <c r="K57" s="12">
        <f t="shared" si="2"/>
        <v>13</v>
      </c>
      <c r="L57" s="12"/>
    </row>
    <row r="58" spans="1:12" ht="14.25" customHeight="1" x14ac:dyDescent="0.35">
      <c r="A58" s="158" t="s">
        <v>528</v>
      </c>
      <c r="B58" s="58">
        <v>10</v>
      </c>
      <c r="C58" s="58">
        <v>36.46</v>
      </c>
      <c r="D58" s="58">
        <v>4</v>
      </c>
      <c r="E58" s="82">
        <v>1172</v>
      </c>
      <c r="F58" s="12" t="str">
        <f>+VLOOKUP(E58,Participants!$A$1:$F$678,2,FALSE)</f>
        <v>Malachi McCoy</v>
      </c>
      <c r="G58" s="12" t="str">
        <f>+VLOOKUP(E58,Participants!$A$1:$F$678,4,FALSE)</f>
        <v>DMA</v>
      </c>
      <c r="H58" s="12" t="str">
        <f>+VLOOKUP(E58,Participants!$A$1:$F$678,5,FALSE)</f>
        <v>Male</v>
      </c>
      <c r="I58" s="12">
        <f>+VLOOKUP(E58,Participants!$A$1:$F$678,3,FALSE)</f>
        <v>6</v>
      </c>
      <c r="J58" s="12" t="str">
        <f>+VLOOKUP(E58,Participants!$A$1:$G$678,7,FALSE)</f>
        <v>JV Boys</v>
      </c>
      <c r="K58" s="12">
        <f t="shared" si="2"/>
        <v>14</v>
      </c>
      <c r="L58" s="12"/>
    </row>
    <row r="59" spans="1:12" ht="14.25" customHeight="1" x14ac:dyDescent="0.35">
      <c r="A59" s="158" t="s">
        <v>528</v>
      </c>
      <c r="B59" s="58">
        <v>8</v>
      </c>
      <c r="C59" s="58">
        <v>36.840000000000003</v>
      </c>
      <c r="D59" s="58">
        <v>8</v>
      </c>
      <c r="E59" s="82">
        <v>1094</v>
      </c>
      <c r="F59" s="12" t="str">
        <f>+VLOOKUP(E59,Participants!$A$1:$F$678,2,FALSE)</f>
        <v>Leonard Kurpeikis</v>
      </c>
      <c r="G59" s="12" t="str">
        <f>+VLOOKUP(E59,Participants!$A$1:$F$678,4,FALSE)</f>
        <v>KIL</v>
      </c>
      <c r="H59" s="12" t="str">
        <f>+VLOOKUP(E59,Participants!$A$1:$F$678,5,FALSE)</f>
        <v>Male</v>
      </c>
      <c r="I59" s="12">
        <f>+VLOOKUP(E59,Participants!$A$1:$F$678,3,FALSE)</f>
        <v>5</v>
      </c>
      <c r="J59" s="12" t="str">
        <f>+VLOOKUP(E59,Participants!$A$1:$G$678,7,FALSE)</f>
        <v>JV Boys</v>
      </c>
      <c r="K59" s="12">
        <f t="shared" si="2"/>
        <v>15</v>
      </c>
      <c r="L59" s="12"/>
    </row>
    <row r="60" spans="1:12" ht="14.25" customHeight="1" x14ac:dyDescent="0.35">
      <c r="A60" s="158" t="s">
        <v>528</v>
      </c>
      <c r="B60" s="58">
        <v>9</v>
      </c>
      <c r="C60" s="58">
        <v>37.03</v>
      </c>
      <c r="D60" s="58">
        <v>3</v>
      </c>
      <c r="E60" s="82">
        <v>1097</v>
      </c>
      <c r="F60" s="12" t="str">
        <f>+VLOOKUP(E60,Participants!$A$1:$F$678,2,FALSE)</f>
        <v>Jaxson Niemeier</v>
      </c>
      <c r="G60" s="12" t="str">
        <f>+VLOOKUP(E60,Participants!$A$1:$F$678,4,FALSE)</f>
        <v>KIL</v>
      </c>
      <c r="H60" s="12" t="str">
        <f>+VLOOKUP(E60,Participants!$A$1:$F$678,5,FALSE)</f>
        <v>Male</v>
      </c>
      <c r="I60" s="12">
        <f>+VLOOKUP(E60,Participants!$A$1:$F$678,3,FALSE)</f>
        <v>5</v>
      </c>
      <c r="J60" s="12" t="str">
        <f>+VLOOKUP(E60,Participants!$A$1:$G$678,7,FALSE)</f>
        <v>JV Boys</v>
      </c>
      <c r="K60" s="12">
        <f t="shared" si="2"/>
        <v>16</v>
      </c>
      <c r="L60" s="12"/>
    </row>
    <row r="61" spans="1:12" ht="14.25" customHeight="1" x14ac:dyDescent="0.35">
      <c r="A61" s="158" t="s">
        <v>528</v>
      </c>
      <c r="B61" s="58">
        <v>8</v>
      </c>
      <c r="C61" s="58">
        <v>37.5</v>
      </c>
      <c r="D61" s="58">
        <v>1</v>
      </c>
      <c r="E61" s="82">
        <v>167</v>
      </c>
      <c r="F61" s="12" t="str">
        <f>+VLOOKUP(E61,Participants!$A$1:$F$678,2,FALSE)</f>
        <v>Raymond Kelly</v>
      </c>
      <c r="G61" s="12" t="str">
        <f>+VLOOKUP(E61,Participants!$A$1:$F$678,4,FALSE)</f>
        <v>NCA</v>
      </c>
      <c r="H61" s="12" t="str">
        <f>+VLOOKUP(E61,Participants!$A$1:$F$678,5,FALSE)</f>
        <v>Male</v>
      </c>
      <c r="I61" s="12">
        <f>+VLOOKUP(E61,Participants!$A$1:$F$678,3,FALSE)</f>
        <v>6</v>
      </c>
      <c r="J61" s="12" t="str">
        <f>+VLOOKUP(E61,Participants!$A$1:$G$678,7,FALSE)</f>
        <v>JV Boys</v>
      </c>
      <c r="K61" s="12">
        <f t="shared" si="2"/>
        <v>17</v>
      </c>
      <c r="L61" s="12"/>
    </row>
    <row r="62" spans="1:12" ht="14.25" customHeight="1" x14ac:dyDescent="0.35">
      <c r="A62" s="158" t="s">
        <v>528</v>
      </c>
      <c r="B62" s="58">
        <v>8</v>
      </c>
      <c r="C62" s="58">
        <v>37.799999999999997</v>
      </c>
      <c r="D62" s="58">
        <v>2</v>
      </c>
      <c r="E62" s="82">
        <v>1091</v>
      </c>
      <c r="F62" s="12" t="str">
        <f>+VLOOKUP(E62,Participants!$A$1:$F$678,2,FALSE)</f>
        <v>Josh Conklin</v>
      </c>
      <c r="G62" s="12" t="str">
        <f>+VLOOKUP(E62,Participants!$A$1:$F$678,4,FALSE)</f>
        <v>KIL</v>
      </c>
      <c r="H62" s="12" t="str">
        <f>+VLOOKUP(E62,Participants!$A$1:$F$678,5,FALSE)</f>
        <v>Male</v>
      </c>
      <c r="I62" s="12">
        <f>+VLOOKUP(E62,Participants!$A$1:$F$678,3,FALSE)</f>
        <v>5</v>
      </c>
      <c r="J62" s="12" t="str">
        <f>+VLOOKUP(E62,Participants!$A$1:$G$678,7,FALSE)</f>
        <v>JV Boys</v>
      </c>
      <c r="K62" s="12">
        <f t="shared" si="2"/>
        <v>18</v>
      </c>
      <c r="L62" s="12"/>
    </row>
    <row r="63" spans="1:12" ht="14.25" customHeight="1" x14ac:dyDescent="0.35">
      <c r="A63" s="158" t="s">
        <v>528</v>
      </c>
      <c r="B63" s="58">
        <v>11</v>
      </c>
      <c r="C63" s="58">
        <v>37.81</v>
      </c>
      <c r="D63" s="58">
        <v>2</v>
      </c>
      <c r="E63" s="82">
        <v>1301</v>
      </c>
      <c r="F63" s="12" t="str">
        <f>+VLOOKUP(E63,Participants!$A$1:$F$678,2,FALSE)</f>
        <v>Lincoln McAllister</v>
      </c>
      <c r="G63" s="12" t="str">
        <f>+VLOOKUP(E63,Participants!$A$1:$F$678,4,FALSE)</f>
        <v>CDT</v>
      </c>
      <c r="H63" s="12" t="str">
        <f>+VLOOKUP(E63,Participants!$A$1:$F$678,5,FALSE)</f>
        <v>Male</v>
      </c>
      <c r="I63" s="12">
        <f>+VLOOKUP(E63,Participants!$A$1:$F$678,3,FALSE)</f>
        <v>5</v>
      </c>
      <c r="J63" s="12" t="str">
        <f>+VLOOKUP(E63,Participants!$A$1:$G$678,7,FALSE)</f>
        <v>JV Boys</v>
      </c>
      <c r="K63" s="12">
        <f t="shared" si="2"/>
        <v>19</v>
      </c>
      <c r="L63" s="12"/>
    </row>
    <row r="64" spans="1:12" ht="14.25" customHeight="1" x14ac:dyDescent="0.35">
      <c r="A64" s="158" t="s">
        <v>528</v>
      </c>
      <c r="B64" s="58">
        <v>9</v>
      </c>
      <c r="C64" s="58">
        <v>37.94</v>
      </c>
      <c r="D64" s="58">
        <v>4</v>
      </c>
      <c r="E64" s="82">
        <v>617</v>
      </c>
      <c r="F64" s="12" t="str">
        <f>+VLOOKUP(E64,Participants!$A$1:$F$678,2,FALSE)</f>
        <v>Liam Straub</v>
      </c>
      <c r="G64" s="12" t="str">
        <f>+VLOOKUP(E64,Participants!$A$1:$F$678,4,FALSE)</f>
        <v>BFS</v>
      </c>
      <c r="H64" s="12" t="str">
        <f>+VLOOKUP(E64,Participants!$A$1:$F$678,5,FALSE)</f>
        <v>Male</v>
      </c>
      <c r="I64" s="12">
        <f>+VLOOKUP(E64,Participants!$A$1:$F$678,3,FALSE)</f>
        <v>5</v>
      </c>
      <c r="J64" s="12" t="str">
        <f>+VLOOKUP(E64,Participants!$A$1:$G$678,7,FALSE)</f>
        <v>JV BOYS</v>
      </c>
      <c r="K64" s="12">
        <f t="shared" si="2"/>
        <v>20</v>
      </c>
      <c r="L64" s="12"/>
    </row>
    <row r="65" spans="1:12" ht="14.25" customHeight="1" x14ac:dyDescent="0.35">
      <c r="A65" s="158" t="s">
        <v>528</v>
      </c>
      <c r="B65" s="58">
        <v>10</v>
      </c>
      <c r="C65" s="58">
        <v>38.03</v>
      </c>
      <c r="D65" s="58">
        <v>3</v>
      </c>
      <c r="E65" s="82">
        <v>1101</v>
      </c>
      <c r="F65" s="12" t="str">
        <f>+VLOOKUP(E65,Participants!$A$1:$F$678,2,FALSE)</f>
        <v>Michael Scaltz</v>
      </c>
      <c r="G65" s="12" t="str">
        <f>+VLOOKUP(E65,Participants!$A$1:$F$678,4,FALSE)</f>
        <v>KIL</v>
      </c>
      <c r="H65" s="12" t="str">
        <f>+VLOOKUP(E65,Participants!$A$1:$F$678,5,FALSE)</f>
        <v>Male</v>
      </c>
      <c r="I65" s="12">
        <f>+VLOOKUP(E65,Participants!$A$1:$F$678,3,FALSE)</f>
        <v>5</v>
      </c>
      <c r="J65" s="12" t="str">
        <f>+VLOOKUP(E65,Participants!$A$1:$G$678,7,FALSE)</f>
        <v>JV Boys</v>
      </c>
      <c r="K65" s="12">
        <f t="shared" si="2"/>
        <v>21</v>
      </c>
      <c r="L65" s="12"/>
    </row>
    <row r="66" spans="1:12" ht="14.25" customHeight="1" x14ac:dyDescent="0.35">
      <c r="A66" s="158" t="s">
        <v>528</v>
      </c>
      <c r="B66" s="58">
        <v>7</v>
      </c>
      <c r="C66" s="58">
        <v>38.340000000000003</v>
      </c>
      <c r="D66" s="58">
        <v>5</v>
      </c>
      <c r="E66" s="82">
        <v>1249</v>
      </c>
      <c r="F66" s="12" t="str">
        <f>+VLOOKUP(E66,Participants!$A$1:$F$678,2,FALSE)</f>
        <v>Luke Martin</v>
      </c>
      <c r="G66" s="12" t="str">
        <f>+VLOOKUP(E66,Participants!$A$1:$F$678,4,FALSE)</f>
        <v>SSPP</v>
      </c>
      <c r="H66" s="12" t="str">
        <f>+VLOOKUP(E66,Participants!$A$1:$F$678,5,FALSE)</f>
        <v>Male</v>
      </c>
      <c r="I66" s="12">
        <f>+VLOOKUP(E66,Participants!$A$1:$F$678,3,FALSE)</f>
        <v>6</v>
      </c>
      <c r="J66" s="12" t="str">
        <f>+VLOOKUP(E66,Participants!$A$1:$G$678,7,FALSE)</f>
        <v>JV Boys</v>
      </c>
      <c r="K66" s="12">
        <f t="shared" si="2"/>
        <v>22</v>
      </c>
      <c r="L66" s="12"/>
    </row>
    <row r="67" spans="1:12" ht="14.25" customHeight="1" x14ac:dyDescent="0.35">
      <c r="A67" s="158" t="s">
        <v>528</v>
      </c>
      <c r="B67" s="58">
        <v>11</v>
      </c>
      <c r="C67" s="58">
        <v>38.369999999999997</v>
      </c>
      <c r="D67" s="58">
        <v>1</v>
      </c>
      <c r="E67" s="82">
        <v>624</v>
      </c>
      <c r="F67" s="12" t="str">
        <f>+VLOOKUP(E67,Participants!$A$1:$F$678,2,FALSE)</f>
        <v>Enzo Urso</v>
      </c>
      <c r="G67" s="12" t="str">
        <f>+VLOOKUP(E67,Participants!$A$1:$F$678,4,FALSE)</f>
        <v>BFS</v>
      </c>
      <c r="H67" s="12" t="str">
        <f>+VLOOKUP(E67,Participants!$A$1:$F$678,5,FALSE)</f>
        <v>Male</v>
      </c>
      <c r="I67" s="12">
        <f>+VLOOKUP(E67,Participants!$A$1:$F$678,3,FALSE)</f>
        <v>6</v>
      </c>
      <c r="J67" s="12" t="str">
        <f>+VLOOKUP(E67,Participants!$A$1:$G$678,7,FALSE)</f>
        <v>JV BOYS</v>
      </c>
      <c r="K67" s="12">
        <f t="shared" si="2"/>
        <v>23</v>
      </c>
      <c r="L67" s="12"/>
    </row>
    <row r="68" spans="1:12" ht="14.25" customHeight="1" x14ac:dyDescent="0.35">
      <c r="A68" s="158" t="s">
        <v>528</v>
      </c>
      <c r="B68" s="58">
        <v>10</v>
      </c>
      <c r="C68" s="58">
        <v>38.47</v>
      </c>
      <c r="D68" s="58">
        <v>5</v>
      </c>
      <c r="E68" s="82">
        <v>87</v>
      </c>
      <c r="F68" s="12" t="str">
        <f>+VLOOKUP(E68,Participants!$A$1:$F$678,2,FALSE)</f>
        <v>Dylan Conroy</v>
      </c>
      <c r="G68" s="12" t="str">
        <f>+VLOOKUP(E68,Participants!$A$1:$F$678,4,FALSE)</f>
        <v>AMA</v>
      </c>
      <c r="H68" s="12" t="str">
        <f>+VLOOKUP(E68,Participants!$A$1:$F$678,5,FALSE)</f>
        <v>Male</v>
      </c>
      <c r="I68" s="12">
        <f>+VLOOKUP(E68,Participants!$A$1:$F$678,3,FALSE)</f>
        <v>6</v>
      </c>
      <c r="J68" s="12" t="str">
        <f>+VLOOKUP(E68,Participants!$A$1:$G$678,7,FALSE)</f>
        <v>JV Boys</v>
      </c>
      <c r="K68" s="12">
        <f t="shared" si="2"/>
        <v>24</v>
      </c>
      <c r="L68" s="12"/>
    </row>
    <row r="69" spans="1:12" ht="14.25" customHeight="1" x14ac:dyDescent="0.35">
      <c r="A69" s="158" t="s">
        <v>528</v>
      </c>
      <c r="B69" s="58">
        <v>9</v>
      </c>
      <c r="C69" s="58">
        <v>38.659999999999997</v>
      </c>
      <c r="D69" s="58">
        <v>2</v>
      </c>
      <c r="E69" s="82">
        <v>975</v>
      </c>
      <c r="F69" s="12" t="str">
        <f>+VLOOKUP(E69,Participants!$A$1:$F$678,2,FALSE)</f>
        <v>Thomas Feczko</v>
      </c>
      <c r="G69" s="12" t="str">
        <f>+VLOOKUP(E69,Participants!$A$1:$F$678,4,FALSE)</f>
        <v>SJS</v>
      </c>
      <c r="H69" s="12" t="str">
        <f>+VLOOKUP(E69,Participants!$A$1:$F$678,5,FALSE)</f>
        <v>Male</v>
      </c>
      <c r="I69" s="12">
        <f>+VLOOKUP(E69,Participants!$A$1:$F$678,3,FALSE)</f>
        <v>5</v>
      </c>
      <c r="J69" s="12" t="str">
        <f>+VLOOKUP(E69,Participants!$A$1:$G$678,7,FALSE)</f>
        <v>JV Boys</v>
      </c>
      <c r="K69" s="12">
        <f t="shared" si="2"/>
        <v>25</v>
      </c>
      <c r="L69" s="12"/>
    </row>
    <row r="70" spans="1:12" ht="14.25" customHeight="1" x14ac:dyDescent="0.35">
      <c r="A70" s="158" t="s">
        <v>528</v>
      </c>
      <c r="B70" s="58">
        <v>11</v>
      </c>
      <c r="C70" s="58">
        <v>38.869999999999997</v>
      </c>
      <c r="D70" s="58">
        <v>4</v>
      </c>
      <c r="E70" s="82">
        <v>73</v>
      </c>
      <c r="F70" s="12" t="str">
        <f>+VLOOKUP(E70,Participants!$A$1:$F$678,2,FALSE)</f>
        <v>Maximus Gerber</v>
      </c>
      <c r="G70" s="12" t="str">
        <f>+VLOOKUP(E70,Participants!$A$1:$F$678,4,FALSE)</f>
        <v>AMA</v>
      </c>
      <c r="H70" s="12" t="str">
        <f>+VLOOKUP(E70,Participants!$A$1:$F$678,5,FALSE)</f>
        <v>Male</v>
      </c>
      <c r="I70" s="12">
        <f>+VLOOKUP(E70,Participants!$A$1:$F$678,3,FALSE)</f>
        <v>5</v>
      </c>
      <c r="J70" s="12" t="str">
        <f>+VLOOKUP(E70,Participants!$A$1:$G$678,7,FALSE)</f>
        <v>JV Boys</v>
      </c>
      <c r="K70" s="12">
        <f t="shared" si="2"/>
        <v>26</v>
      </c>
      <c r="L70" s="12"/>
    </row>
    <row r="71" spans="1:12" ht="14.25" customHeight="1" x14ac:dyDescent="0.35">
      <c r="A71" s="158" t="s">
        <v>528</v>
      </c>
      <c r="B71" s="58">
        <v>9</v>
      </c>
      <c r="C71" s="58">
        <v>39.78</v>
      </c>
      <c r="D71" s="58">
        <v>8</v>
      </c>
      <c r="E71" s="82">
        <v>611</v>
      </c>
      <c r="F71" s="12" t="str">
        <f>+VLOOKUP(E71,Participants!$A$1:$F$678,2,FALSE)</f>
        <v>Liam Greene</v>
      </c>
      <c r="G71" s="12" t="str">
        <f>+VLOOKUP(E71,Participants!$A$1:$F$678,4,FALSE)</f>
        <v>BFS</v>
      </c>
      <c r="H71" s="12" t="str">
        <f>+VLOOKUP(E71,Participants!$A$1:$F$678,5,FALSE)</f>
        <v>Male</v>
      </c>
      <c r="I71" s="12">
        <f>+VLOOKUP(E71,Participants!$A$1:$F$678,3,FALSE)</f>
        <v>5</v>
      </c>
      <c r="J71" s="12" t="str">
        <f>+VLOOKUP(E71,Participants!$A$1:$G$678,7,FALSE)</f>
        <v>JV BOYS</v>
      </c>
      <c r="K71" s="12">
        <f t="shared" si="2"/>
        <v>27</v>
      </c>
      <c r="L71" s="12"/>
    </row>
    <row r="72" spans="1:12" ht="14.25" customHeight="1" x14ac:dyDescent="0.35">
      <c r="A72" s="158" t="s">
        <v>528</v>
      </c>
      <c r="B72" s="58">
        <v>10</v>
      </c>
      <c r="C72" s="58">
        <v>40.94</v>
      </c>
      <c r="D72" s="58">
        <v>6</v>
      </c>
      <c r="E72" s="82">
        <v>1300</v>
      </c>
      <c r="F72" s="12" t="str">
        <f>+VLOOKUP(E72,Participants!$A$1:$F$678,2,FALSE)</f>
        <v>Maximo Macerelli</v>
      </c>
      <c r="G72" s="12" t="str">
        <f>+VLOOKUP(E72,Participants!$A$1:$F$678,4,FALSE)</f>
        <v>CDT</v>
      </c>
      <c r="H72" s="12" t="str">
        <f>+VLOOKUP(E72,Participants!$A$1:$F$678,5,FALSE)</f>
        <v>Male</v>
      </c>
      <c r="I72" s="12">
        <f>+VLOOKUP(E72,Participants!$A$1:$F$678,3,FALSE)</f>
        <v>5</v>
      </c>
      <c r="J72" s="12" t="str">
        <f>+VLOOKUP(E72,Participants!$A$1:$G$678,7,FALSE)</f>
        <v>JV Boys</v>
      </c>
      <c r="K72" s="12">
        <f t="shared" si="2"/>
        <v>28</v>
      </c>
      <c r="L72" s="12"/>
    </row>
    <row r="73" spans="1:12" ht="14.25" customHeight="1" x14ac:dyDescent="0.35">
      <c r="A73" s="158" t="s">
        <v>528</v>
      </c>
      <c r="B73" s="58">
        <v>10</v>
      </c>
      <c r="C73" s="58">
        <v>41.19</v>
      </c>
      <c r="D73" s="58">
        <v>2</v>
      </c>
      <c r="E73" s="82">
        <v>612</v>
      </c>
      <c r="F73" s="12" t="str">
        <f>+VLOOKUP(E73,Participants!$A$1:$F$678,2,FALSE)</f>
        <v>Jackson Hawes</v>
      </c>
      <c r="G73" s="12" t="str">
        <f>+VLOOKUP(E73,Participants!$A$1:$F$678,4,FALSE)</f>
        <v>BFS</v>
      </c>
      <c r="H73" s="12" t="str">
        <f>+VLOOKUP(E73,Participants!$A$1:$F$678,5,FALSE)</f>
        <v>Male</v>
      </c>
      <c r="I73" s="12">
        <f>+VLOOKUP(E73,Participants!$A$1:$F$678,3,FALSE)</f>
        <v>5</v>
      </c>
      <c r="J73" s="12" t="str">
        <f>+VLOOKUP(E73,Participants!$A$1:$G$678,7,FALSE)</f>
        <v>JV BOYS</v>
      </c>
      <c r="K73" s="12">
        <f t="shared" si="2"/>
        <v>29</v>
      </c>
      <c r="L73" s="12"/>
    </row>
    <row r="74" spans="1:12" ht="14.25" customHeight="1" x14ac:dyDescent="0.35">
      <c r="A74" s="158" t="s">
        <v>528</v>
      </c>
      <c r="B74" s="58">
        <v>10</v>
      </c>
      <c r="C74" s="58">
        <v>41.4</v>
      </c>
      <c r="D74" s="58">
        <v>1</v>
      </c>
      <c r="E74" s="82">
        <v>923</v>
      </c>
      <c r="F74" s="12" t="str">
        <f>+VLOOKUP(E74,Participants!$A$1:$F$678,2,FALSE)</f>
        <v>James Fettis</v>
      </c>
      <c r="G74" s="12" t="str">
        <f>+VLOOKUP(E74,Participants!$A$1:$F$678,4,FALSE)</f>
        <v>HFS</v>
      </c>
      <c r="H74" s="12" t="str">
        <f>+VLOOKUP(E74,Participants!$A$1:$F$678,5,FALSE)</f>
        <v>Male</v>
      </c>
      <c r="I74" s="12">
        <f>+VLOOKUP(E74,Participants!$A$1:$F$678,3,FALSE)</f>
        <v>6</v>
      </c>
      <c r="J74" s="12" t="str">
        <f>+VLOOKUP(E74,Participants!$A$1:$G$678,7,FALSE)</f>
        <v>JV Boys</v>
      </c>
      <c r="K74" s="12">
        <f t="shared" si="2"/>
        <v>30</v>
      </c>
      <c r="L74" s="12"/>
    </row>
    <row r="75" spans="1:12" ht="14.25" customHeight="1" x14ac:dyDescent="0.35">
      <c r="A75" s="158" t="s">
        <v>528</v>
      </c>
      <c r="B75" s="58">
        <v>11</v>
      </c>
      <c r="C75" s="58">
        <v>42.08</v>
      </c>
      <c r="D75" s="58">
        <v>3</v>
      </c>
      <c r="E75" s="82">
        <v>1093</v>
      </c>
      <c r="F75" s="12" t="str">
        <f>+VLOOKUP(E75,Participants!$A$1:$F$678,2,FALSE)</f>
        <v>Blake DiLoreto</v>
      </c>
      <c r="G75" s="12" t="str">
        <f>+VLOOKUP(E75,Participants!$A$1:$F$678,4,FALSE)</f>
        <v>KIL</v>
      </c>
      <c r="H75" s="12" t="str">
        <f>+VLOOKUP(E75,Participants!$A$1:$F$678,5,FALSE)</f>
        <v>Male</v>
      </c>
      <c r="I75" s="12">
        <f>+VLOOKUP(E75,Participants!$A$1:$F$678,3,FALSE)</f>
        <v>5</v>
      </c>
      <c r="J75" s="12" t="str">
        <f>+VLOOKUP(E75,Participants!$A$1:$G$678,7,FALSE)</f>
        <v>JV Boys</v>
      </c>
      <c r="K75" s="12">
        <f t="shared" si="2"/>
        <v>31</v>
      </c>
      <c r="L75" s="12"/>
    </row>
    <row r="76" spans="1:12" ht="14.25" customHeight="1" x14ac:dyDescent="0.35">
      <c r="A76" s="158" t="s">
        <v>528</v>
      </c>
      <c r="B76" s="58">
        <v>9</v>
      </c>
      <c r="C76" s="58">
        <v>42.63</v>
      </c>
      <c r="D76" s="58">
        <v>7</v>
      </c>
      <c r="E76" s="82">
        <v>1092</v>
      </c>
      <c r="F76" s="12" t="str">
        <f>+VLOOKUP(E76,Participants!$A$1:$F$678,2,FALSE)</f>
        <v>Fionn Degnan</v>
      </c>
      <c r="G76" s="12" t="str">
        <f>+VLOOKUP(E76,Participants!$A$1:$F$678,4,FALSE)</f>
        <v>KIL</v>
      </c>
      <c r="H76" s="12" t="str">
        <f>+VLOOKUP(E76,Participants!$A$1:$F$678,5,FALSE)</f>
        <v>Male</v>
      </c>
      <c r="I76" s="12">
        <f>+VLOOKUP(E76,Participants!$A$1:$F$678,3,FALSE)</f>
        <v>5</v>
      </c>
      <c r="J76" s="12" t="str">
        <f>+VLOOKUP(E76,Participants!$A$1:$G$678,7,FALSE)</f>
        <v>JV Boys</v>
      </c>
      <c r="K76" s="12">
        <f t="shared" si="2"/>
        <v>32</v>
      </c>
      <c r="L76" s="12"/>
    </row>
    <row r="77" spans="1:12" ht="14.25" customHeight="1" x14ac:dyDescent="0.35">
      <c r="A77" s="158" t="s">
        <v>528</v>
      </c>
      <c r="B77" s="58">
        <v>8</v>
      </c>
      <c r="C77" s="58">
        <v>42.84</v>
      </c>
      <c r="D77" s="58">
        <v>4</v>
      </c>
      <c r="E77" s="82">
        <v>217</v>
      </c>
      <c r="F77" s="12" t="str">
        <f>+VLOOKUP(E77,Participants!$A$1:$F$678,2,FALSE)</f>
        <v>Isaac Townsend</v>
      </c>
      <c r="G77" s="12" t="str">
        <f>+VLOOKUP(E77,Participants!$A$1:$F$678,4,FALSE)</f>
        <v>MQA</v>
      </c>
      <c r="H77" s="12" t="str">
        <f>+VLOOKUP(E77,Participants!$A$1:$F$678,5,FALSE)</f>
        <v>Male</v>
      </c>
      <c r="I77" s="12">
        <f>+VLOOKUP(E77,Participants!$A$1:$F$678,3,FALSE)</f>
        <v>5</v>
      </c>
      <c r="J77" s="12" t="str">
        <f>+VLOOKUP(E77,Participants!$A$1:$G$678,7,FALSE)</f>
        <v>JV Boys</v>
      </c>
      <c r="K77" s="12">
        <f t="shared" si="2"/>
        <v>33</v>
      </c>
      <c r="L77" s="12"/>
    </row>
    <row r="78" spans="1:12" ht="14.25" customHeight="1" x14ac:dyDescent="0.35">
      <c r="A78" s="158" t="s">
        <v>528</v>
      </c>
      <c r="B78" s="58">
        <v>8</v>
      </c>
      <c r="C78" s="58">
        <v>43.06</v>
      </c>
      <c r="D78" s="58">
        <v>5</v>
      </c>
      <c r="E78" s="82">
        <v>1165</v>
      </c>
      <c r="F78" s="12" t="str">
        <f>+VLOOKUP(E78,Participants!$A$1:$F$678,2,FALSE)</f>
        <v>Jude Pazuchanics</v>
      </c>
      <c r="G78" s="12" t="str">
        <f>+VLOOKUP(E78,Participants!$A$1:$F$678,4,FALSE)</f>
        <v>DMA</v>
      </c>
      <c r="H78" s="12" t="str">
        <f>+VLOOKUP(E78,Participants!$A$1:$F$678,5,FALSE)</f>
        <v>Male</v>
      </c>
      <c r="I78" s="12">
        <f>+VLOOKUP(E78,Participants!$A$1:$F$678,3,FALSE)</f>
        <v>5</v>
      </c>
      <c r="J78" s="12" t="str">
        <f>+VLOOKUP(E78,Participants!$A$1:$G$678,7,FALSE)</f>
        <v>JV Boys</v>
      </c>
      <c r="K78" s="12">
        <f t="shared" si="2"/>
        <v>34</v>
      </c>
      <c r="L78" s="12"/>
    </row>
    <row r="79" spans="1:12" ht="14.25" customHeight="1" x14ac:dyDescent="0.35">
      <c r="A79" s="158"/>
      <c r="B79" s="58"/>
      <c r="C79" s="58"/>
      <c r="D79" s="58"/>
      <c r="E79" s="82"/>
      <c r="F79" s="12"/>
      <c r="G79" s="12"/>
      <c r="H79" s="12"/>
      <c r="I79" s="12"/>
      <c r="J79" s="12"/>
      <c r="K79" s="12"/>
      <c r="L79" s="12"/>
    </row>
    <row r="80" spans="1:12" ht="14.25" customHeight="1" x14ac:dyDescent="0.35">
      <c r="A80" s="158"/>
      <c r="B80" s="58"/>
      <c r="C80" s="58"/>
      <c r="D80" s="58"/>
      <c r="E80" s="82"/>
      <c r="F80" s="12"/>
      <c r="G80" s="12"/>
      <c r="H80" s="12"/>
      <c r="I80" s="12"/>
      <c r="J80" s="12"/>
      <c r="K80" s="12"/>
      <c r="L80" s="12"/>
    </row>
    <row r="81" spans="1:12" ht="14.25" customHeight="1" x14ac:dyDescent="0.35">
      <c r="A81" s="158" t="s">
        <v>528</v>
      </c>
      <c r="B81" s="58">
        <v>12</v>
      </c>
      <c r="C81" s="58">
        <v>28.18</v>
      </c>
      <c r="D81" s="58">
        <v>5</v>
      </c>
      <c r="E81" s="82">
        <v>1182</v>
      </c>
      <c r="F81" s="12" t="str">
        <f>+VLOOKUP(E81,Participants!$A$1:$F$678,2,FALSE)</f>
        <v>Kennedy Williams</v>
      </c>
      <c r="G81" s="12" t="str">
        <f>+VLOOKUP(E81,Participants!$A$1:$F$678,4,FALSE)</f>
        <v>DMA</v>
      </c>
      <c r="H81" s="12" t="str">
        <f>+VLOOKUP(E81,Participants!$A$1:$F$678,5,FALSE)</f>
        <v>Female</v>
      </c>
      <c r="I81" s="12">
        <f>+VLOOKUP(E81,Participants!$A$1:$F$678,3,FALSE)</f>
        <v>7</v>
      </c>
      <c r="J81" s="12" t="str">
        <f>+VLOOKUP(E81,Participants!$A$1:$G$678,7,FALSE)</f>
        <v>Varsity Girls</v>
      </c>
      <c r="K81" s="12">
        <v>1</v>
      </c>
      <c r="L81" s="12">
        <v>10</v>
      </c>
    </row>
    <row r="82" spans="1:12" ht="14.25" customHeight="1" x14ac:dyDescent="0.35">
      <c r="A82" s="158" t="s">
        <v>528</v>
      </c>
      <c r="B82" s="58">
        <v>12</v>
      </c>
      <c r="C82" s="58">
        <v>29.05</v>
      </c>
      <c r="D82" s="58">
        <v>4</v>
      </c>
      <c r="E82" s="82">
        <v>286</v>
      </c>
      <c r="F82" s="12" t="str">
        <f>+VLOOKUP(E82,Participants!$A$1:$F$678,2,FALSE)</f>
        <v>Eva Crofford</v>
      </c>
      <c r="G82" s="12" t="str">
        <f>+VLOOKUP(E82,Participants!$A$1:$F$678,4,FALSE)</f>
        <v>AGS</v>
      </c>
      <c r="H82" s="12" t="str">
        <f>+VLOOKUP(E82,Participants!$A$1:$F$678,5,FALSE)</f>
        <v>Female</v>
      </c>
      <c r="I82" s="12">
        <f>+VLOOKUP(E82,Participants!$A$1:$F$678,3,FALSE)</f>
        <v>8</v>
      </c>
      <c r="J82" s="12" t="str">
        <f>+VLOOKUP(E82,Participants!$A$1:$G$678,7,FALSE)</f>
        <v>VARSITY Girls</v>
      </c>
      <c r="K82" s="12">
        <f>K81+1</f>
        <v>2</v>
      </c>
      <c r="L82" s="12">
        <v>8</v>
      </c>
    </row>
    <row r="83" spans="1:12" ht="14.25" customHeight="1" x14ac:dyDescent="0.35">
      <c r="A83" s="158" t="s">
        <v>528</v>
      </c>
      <c r="B83" s="58">
        <v>12</v>
      </c>
      <c r="C83" s="58">
        <v>30.05</v>
      </c>
      <c r="D83" s="58">
        <v>7</v>
      </c>
      <c r="E83" s="82">
        <v>285</v>
      </c>
      <c r="F83" s="12" t="str">
        <f>+VLOOKUP(E83,Participants!$A$1:$F$678,2,FALSE)</f>
        <v>Ava Ziemniak</v>
      </c>
      <c r="G83" s="12" t="str">
        <f>+VLOOKUP(E83,Participants!$A$1:$F$678,4,FALSE)</f>
        <v>AGS</v>
      </c>
      <c r="H83" s="12" t="str">
        <f>+VLOOKUP(E83,Participants!$A$1:$F$678,5,FALSE)</f>
        <v>Female</v>
      </c>
      <c r="I83" s="12">
        <f>+VLOOKUP(E83,Participants!$A$1:$F$678,3,FALSE)</f>
        <v>8</v>
      </c>
      <c r="J83" s="12" t="str">
        <f>+VLOOKUP(E83,Participants!$A$1:$G$678,7,FALSE)</f>
        <v>VARSITY Girls</v>
      </c>
      <c r="K83" s="12">
        <f t="shared" ref="K83:K88" si="3">K82+1</f>
        <v>3</v>
      </c>
      <c r="L83" s="12">
        <v>6</v>
      </c>
    </row>
    <row r="84" spans="1:12" ht="14.25" customHeight="1" x14ac:dyDescent="0.35">
      <c r="A84" s="158" t="s">
        <v>528</v>
      </c>
      <c r="B84" s="58">
        <v>12</v>
      </c>
      <c r="C84" s="58">
        <v>30.33</v>
      </c>
      <c r="D84" s="58">
        <v>8</v>
      </c>
      <c r="E84" s="82">
        <v>99</v>
      </c>
      <c r="F84" s="12" t="str">
        <f>+VLOOKUP(E84,Participants!$A$1:$F$678,2,FALSE)</f>
        <v>Molly McGrath</v>
      </c>
      <c r="G84" s="12" t="str">
        <f>+VLOOKUP(E84,Participants!$A$1:$F$678,4,FALSE)</f>
        <v>AMA</v>
      </c>
      <c r="H84" s="12" t="str">
        <f>+VLOOKUP(E84,Participants!$A$1:$F$678,5,FALSE)</f>
        <v>Female</v>
      </c>
      <c r="I84" s="12">
        <f>+VLOOKUP(E84,Participants!$A$1:$F$678,3,FALSE)</f>
        <v>7</v>
      </c>
      <c r="J84" s="12" t="str">
        <f>+VLOOKUP(E84,Participants!$A$1:$G$678,7,FALSE)</f>
        <v>VARSITY Girls</v>
      </c>
      <c r="K84" s="12">
        <f t="shared" si="3"/>
        <v>4</v>
      </c>
      <c r="L84" s="12">
        <v>5</v>
      </c>
    </row>
    <row r="85" spans="1:12" ht="14.25" customHeight="1" x14ac:dyDescent="0.35">
      <c r="A85" s="158" t="s">
        <v>528</v>
      </c>
      <c r="B85" s="58">
        <v>12</v>
      </c>
      <c r="C85" s="58">
        <v>30.64</v>
      </c>
      <c r="D85" s="58">
        <v>2</v>
      </c>
      <c r="E85" s="82">
        <v>634</v>
      </c>
      <c r="F85" s="12" t="str">
        <f>+VLOOKUP(E85,Participants!$A$1:$F$678,2,FALSE)</f>
        <v>Tessa Liberati</v>
      </c>
      <c r="G85" s="12" t="str">
        <f>+VLOOKUP(E85,Participants!$A$1:$F$678,4,FALSE)</f>
        <v>BFS</v>
      </c>
      <c r="H85" s="12" t="str">
        <f>+VLOOKUP(E85,Participants!$A$1:$F$678,5,FALSE)</f>
        <v>Female</v>
      </c>
      <c r="I85" s="12">
        <f>+VLOOKUP(E85,Participants!$A$1:$F$678,3,FALSE)</f>
        <v>7</v>
      </c>
      <c r="J85" s="12" t="str">
        <f>+VLOOKUP(E85,Participants!$A$1:$G$678,7,FALSE)</f>
        <v>VARSITY GIRLS</v>
      </c>
      <c r="K85" s="12">
        <f t="shared" si="3"/>
        <v>5</v>
      </c>
      <c r="L85" s="12">
        <v>4</v>
      </c>
    </row>
    <row r="86" spans="1:12" ht="14.25" customHeight="1" x14ac:dyDescent="0.35">
      <c r="A86" s="158" t="s">
        <v>528</v>
      </c>
      <c r="B86" s="58">
        <v>13</v>
      </c>
      <c r="C86" s="58">
        <v>30.65</v>
      </c>
      <c r="D86" s="58">
        <v>4</v>
      </c>
      <c r="E86" s="82">
        <v>1114</v>
      </c>
      <c r="F86" s="12" t="str">
        <f>+VLOOKUP(E86,Participants!$A$1:$F$678,2,FALSE)</f>
        <v>Payton McElravy</v>
      </c>
      <c r="G86" s="12" t="str">
        <f>+VLOOKUP(E86,Participants!$A$1:$F$678,4,FALSE)</f>
        <v>KIL</v>
      </c>
      <c r="H86" s="12" t="str">
        <f>+VLOOKUP(E86,Participants!$A$1:$F$678,5,FALSE)</f>
        <v>Female</v>
      </c>
      <c r="I86" s="12">
        <f>+VLOOKUP(E86,Participants!$A$1:$F$678,3,FALSE)</f>
        <v>7</v>
      </c>
      <c r="J86" s="12" t="str">
        <f>+VLOOKUP(E86,Participants!$A$1:$G$678,7,FALSE)</f>
        <v>Varsity Girls</v>
      </c>
      <c r="K86" s="12">
        <f t="shared" si="3"/>
        <v>6</v>
      </c>
      <c r="L86" s="12">
        <v>3</v>
      </c>
    </row>
    <row r="87" spans="1:12" ht="14.25" customHeight="1" x14ac:dyDescent="0.35">
      <c r="A87" s="158" t="s">
        <v>528</v>
      </c>
      <c r="B87" s="58">
        <v>13</v>
      </c>
      <c r="C87" s="58">
        <v>30.86</v>
      </c>
      <c r="D87" s="58">
        <v>2</v>
      </c>
      <c r="E87" s="82">
        <v>637</v>
      </c>
      <c r="F87" s="12" t="str">
        <f>+VLOOKUP(E87,Participants!$A$1:$F$678,2,FALSE)</f>
        <v>Kate Mulzet</v>
      </c>
      <c r="G87" s="12" t="str">
        <f>+VLOOKUP(E87,Participants!$A$1:$F$678,4,FALSE)</f>
        <v>BFS</v>
      </c>
      <c r="H87" s="12" t="str">
        <f>+VLOOKUP(E87,Participants!$A$1:$F$678,5,FALSE)</f>
        <v>Female</v>
      </c>
      <c r="I87" s="12">
        <f>+VLOOKUP(E87,Participants!$A$1:$F$678,3,FALSE)</f>
        <v>7</v>
      </c>
      <c r="J87" s="12" t="str">
        <f>+VLOOKUP(E87,Participants!$A$1:$G$678,7,FALSE)</f>
        <v>VARSITY GIRLS</v>
      </c>
      <c r="K87" s="12">
        <f t="shared" si="3"/>
        <v>7</v>
      </c>
      <c r="L87" s="12">
        <v>2</v>
      </c>
    </row>
    <row r="88" spans="1:12" ht="14.25" customHeight="1" x14ac:dyDescent="0.35">
      <c r="A88" s="158" t="s">
        <v>528</v>
      </c>
      <c r="B88" s="58">
        <v>16</v>
      </c>
      <c r="C88" s="58">
        <v>31.4</v>
      </c>
      <c r="D88" s="58">
        <v>3</v>
      </c>
      <c r="E88" s="82">
        <v>626</v>
      </c>
      <c r="F88" s="12" t="str">
        <f>+VLOOKUP(E88,Participants!$A$1:$F$678,2,FALSE)</f>
        <v>Olivia Chimenti</v>
      </c>
      <c r="G88" s="12" t="str">
        <f>+VLOOKUP(E88,Participants!$A$1:$F$678,4,FALSE)</f>
        <v>BFS</v>
      </c>
      <c r="H88" s="12" t="str">
        <f>+VLOOKUP(E88,Participants!$A$1:$F$678,5,FALSE)</f>
        <v>Female</v>
      </c>
      <c r="I88" s="12">
        <f>+VLOOKUP(E88,Participants!$A$1:$F$678,3,FALSE)</f>
        <v>7</v>
      </c>
      <c r="J88" s="12" t="str">
        <f>+VLOOKUP(E88,Participants!$A$1:$G$678,7,FALSE)</f>
        <v>VARSITY GIRLS</v>
      </c>
      <c r="K88" s="12">
        <f t="shared" si="3"/>
        <v>8</v>
      </c>
      <c r="L88" s="12">
        <v>1</v>
      </c>
    </row>
    <row r="89" spans="1:12" ht="14.25" customHeight="1" x14ac:dyDescent="0.35">
      <c r="A89" s="158" t="s">
        <v>528</v>
      </c>
      <c r="B89" s="58">
        <v>14</v>
      </c>
      <c r="C89" s="58">
        <v>31.5</v>
      </c>
      <c r="D89" s="58">
        <v>6</v>
      </c>
      <c r="E89" s="82">
        <v>640</v>
      </c>
      <c r="F89" s="12" t="str">
        <f>+VLOOKUP(E89,Participants!$A$1:$F$678,2,FALSE)</f>
        <v>Alexandra Wagner</v>
      </c>
      <c r="G89" s="12" t="str">
        <f>+VLOOKUP(E89,Participants!$A$1:$F$678,4,FALSE)</f>
        <v>BFS</v>
      </c>
      <c r="H89" s="12" t="str">
        <f>+VLOOKUP(E89,Participants!$A$1:$F$678,5,FALSE)</f>
        <v>Female</v>
      </c>
      <c r="I89" s="12">
        <f>+VLOOKUP(E89,Participants!$A$1:$F$678,3,FALSE)</f>
        <v>7</v>
      </c>
      <c r="J89" s="12" t="str">
        <f>+VLOOKUP(E89,Participants!$A$1:$G$678,7,FALSE)</f>
        <v>VARSITY GIRLS</v>
      </c>
      <c r="K89" s="12"/>
      <c r="L89" s="12"/>
    </row>
    <row r="90" spans="1:12" ht="14.25" customHeight="1" x14ac:dyDescent="0.35">
      <c r="A90" s="158" t="s">
        <v>528</v>
      </c>
      <c r="B90" s="58">
        <v>12</v>
      </c>
      <c r="C90" s="58">
        <v>31.65</v>
      </c>
      <c r="D90" s="58">
        <v>1</v>
      </c>
      <c r="E90" s="82">
        <v>1106</v>
      </c>
      <c r="F90" s="12" t="str">
        <f>+VLOOKUP(E90,Participants!$A$1:$F$678,2,FALSE)</f>
        <v>Gigi Colafella</v>
      </c>
      <c r="G90" s="12" t="str">
        <f>+VLOOKUP(E90,Participants!$A$1:$F$678,4,FALSE)</f>
        <v>KIL</v>
      </c>
      <c r="H90" s="12" t="str">
        <f>+VLOOKUP(E90,Participants!$A$1:$F$678,5,FALSE)</f>
        <v>Female</v>
      </c>
      <c r="I90" s="12">
        <f>+VLOOKUP(E90,Participants!$A$1:$F$678,3,FALSE)</f>
        <v>8</v>
      </c>
      <c r="J90" s="12" t="str">
        <f>+VLOOKUP(E90,Participants!$A$1:$G$678,7,FALSE)</f>
        <v>Varsity Girls</v>
      </c>
      <c r="K90" s="12"/>
      <c r="L90" s="12"/>
    </row>
    <row r="91" spans="1:12" ht="14.25" customHeight="1" x14ac:dyDescent="0.35">
      <c r="A91" s="158" t="s">
        <v>528</v>
      </c>
      <c r="B91" s="58">
        <v>12</v>
      </c>
      <c r="C91" s="58">
        <v>32.68</v>
      </c>
      <c r="D91" s="58">
        <v>6</v>
      </c>
      <c r="E91" s="82">
        <v>891</v>
      </c>
      <c r="F91" s="12" t="str">
        <f>+VLOOKUP(E91,Participants!$A$1:$F$678,2,FALSE)</f>
        <v>Sabrina Donald</v>
      </c>
      <c r="G91" s="12" t="str">
        <f>+VLOOKUP(E91,Participants!$A$1:$F$678,4,FALSE)</f>
        <v>MOSS</v>
      </c>
      <c r="H91" s="12" t="str">
        <f>+VLOOKUP(E91,Participants!$A$1:$F$678,5,FALSE)</f>
        <v>Female</v>
      </c>
      <c r="I91" s="12">
        <f>+VLOOKUP(E91,Participants!$A$1:$F$678,3,FALSE)</f>
        <v>7</v>
      </c>
      <c r="J91" s="12" t="str">
        <f>+VLOOKUP(E91,Participants!$A$1:$G$678,7,FALSE)</f>
        <v>VARSITY Girls</v>
      </c>
      <c r="K91" s="12"/>
      <c r="L91" s="12"/>
    </row>
    <row r="92" spans="1:12" ht="14.25" customHeight="1" x14ac:dyDescent="0.35">
      <c r="A92" s="158" t="s">
        <v>528</v>
      </c>
      <c r="B92" s="58">
        <v>15</v>
      </c>
      <c r="C92" s="58">
        <v>33.03</v>
      </c>
      <c r="D92" s="58">
        <v>5</v>
      </c>
      <c r="E92" s="82">
        <v>281</v>
      </c>
      <c r="F92" s="12" t="str">
        <f>+VLOOKUP(E92,Participants!$A$1:$F$678,2,FALSE)</f>
        <v>Anna Cicchino</v>
      </c>
      <c r="G92" s="12" t="str">
        <f>+VLOOKUP(E92,Participants!$A$1:$F$678,4,FALSE)</f>
        <v>AGS</v>
      </c>
      <c r="H92" s="12" t="str">
        <f>+VLOOKUP(E92,Participants!$A$1:$F$678,5,FALSE)</f>
        <v>Female</v>
      </c>
      <c r="I92" s="12">
        <f>+VLOOKUP(E92,Participants!$A$1:$F$678,3,FALSE)</f>
        <v>8</v>
      </c>
      <c r="J92" s="12" t="str">
        <f>+VLOOKUP(E92,Participants!$A$1:$G$678,7,FALSE)</f>
        <v>VARSITY Girls</v>
      </c>
      <c r="K92" s="12"/>
      <c r="L92" s="12"/>
    </row>
    <row r="93" spans="1:12" ht="14.25" customHeight="1" x14ac:dyDescent="0.35">
      <c r="A93" s="158" t="s">
        <v>528</v>
      </c>
      <c r="B93" s="58">
        <v>14</v>
      </c>
      <c r="C93" s="58">
        <v>33.18</v>
      </c>
      <c r="D93" s="58">
        <v>2</v>
      </c>
      <c r="E93" s="82">
        <v>226</v>
      </c>
      <c r="F93" s="12" t="str">
        <f>+VLOOKUP(E93,Participants!$A$1:$F$678,2,FALSE)</f>
        <v>Ava Shumaker</v>
      </c>
      <c r="G93" s="12" t="str">
        <f>+VLOOKUP(E93,Participants!$A$1:$F$678,4,FALSE)</f>
        <v>MQA</v>
      </c>
      <c r="H93" s="12" t="str">
        <f>+VLOOKUP(E93,Participants!$A$1:$F$678,5,FALSE)</f>
        <v>Female</v>
      </c>
      <c r="I93" s="12">
        <f>+VLOOKUP(E93,Participants!$A$1:$F$678,3,FALSE)</f>
        <v>8</v>
      </c>
      <c r="J93" s="12" t="str">
        <f>+VLOOKUP(E93,Participants!$A$1:$G$678,7,FALSE)</f>
        <v>VARSITY Girls</v>
      </c>
      <c r="K93" s="12"/>
      <c r="L93" s="12"/>
    </row>
    <row r="94" spans="1:12" ht="14.25" customHeight="1" x14ac:dyDescent="0.35">
      <c r="A94" s="158" t="s">
        <v>528</v>
      </c>
      <c r="B94" s="58">
        <v>13</v>
      </c>
      <c r="C94" s="58">
        <v>33.340000000000003</v>
      </c>
      <c r="D94" s="58">
        <v>5</v>
      </c>
      <c r="E94" s="82">
        <v>655</v>
      </c>
      <c r="F94" s="12" t="str">
        <f>+VLOOKUP(E94,Participants!$A$1:$F$678,2,FALSE)</f>
        <v>Madeline Sell</v>
      </c>
      <c r="G94" s="12" t="str">
        <f>+VLOOKUP(E94,Participants!$A$1:$F$678,4,FALSE)</f>
        <v>BFS</v>
      </c>
      <c r="H94" s="12" t="str">
        <f>+VLOOKUP(E94,Participants!$A$1:$F$678,5,FALSE)</f>
        <v>Female</v>
      </c>
      <c r="I94" s="12">
        <f>+VLOOKUP(E94,Participants!$A$1:$F$678,3,FALSE)</f>
        <v>8</v>
      </c>
      <c r="J94" s="12" t="str">
        <f>+VLOOKUP(E94,Participants!$A$1:$G$678,7,FALSE)</f>
        <v>VARSITY GIRLS</v>
      </c>
      <c r="K94" s="12"/>
      <c r="L94" s="12"/>
    </row>
    <row r="95" spans="1:12" ht="14.25" customHeight="1" x14ac:dyDescent="0.35">
      <c r="A95" s="158" t="s">
        <v>528</v>
      </c>
      <c r="B95" s="58">
        <v>12</v>
      </c>
      <c r="C95" s="58">
        <v>33.46</v>
      </c>
      <c r="D95" s="58">
        <v>3</v>
      </c>
      <c r="E95" s="82">
        <v>103</v>
      </c>
      <c r="F95" s="12" t="str">
        <f>+VLOOKUP(E95,Participants!$A$1:$F$678,2,FALSE)</f>
        <v>Arianna Gaudelli</v>
      </c>
      <c r="G95" s="12" t="str">
        <f>+VLOOKUP(E95,Participants!$A$1:$F$678,4,FALSE)</f>
        <v>AMA</v>
      </c>
      <c r="H95" s="12" t="str">
        <f>+VLOOKUP(E95,Participants!$A$1:$F$678,5,FALSE)</f>
        <v>Female</v>
      </c>
      <c r="I95" s="12">
        <f>+VLOOKUP(E95,Participants!$A$1:$F$678,3,FALSE)</f>
        <v>7</v>
      </c>
      <c r="J95" s="12" t="str">
        <f>+VLOOKUP(E95,Participants!$A$1:$G$678,7,FALSE)</f>
        <v>VARSITY Girls</v>
      </c>
      <c r="K95" s="12"/>
      <c r="L95" s="12"/>
    </row>
    <row r="96" spans="1:12" ht="14.25" customHeight="1" x14ac:dyDescent="0.35">
      <c r="A96" s="158" t="s">
        <v>528</v>
      </c>
      <c r="B96" s="58">
        <v>14</v>
      </c>
      <c r="C96" s="58">
        <v>33.840000000000003</v>
      </c>
      <c r="D96" s="58">
        <v>7</v>
      </c>
      <c r="E96" s="82">
        <v>119</v>
      </c>
      <c r="F96" s="12" t="str">
        <f>+VLOOKUP(E96,Participants!$A$1:$F$678,2,FALSE)</f>
        <v>Caroline Jesso</v>
      </c>
      <c r="G96" s="12" t="str">
        <f>+VLOOKUP(E96,Participants!$A$1:$F$678,4,FALSE)</f>
        <v>AMA</v>
      </c>
      <c r="H96" s="12" t="str">
        <f>+VLOOKUP(E96,Participants!$A$1:$F$678,5,FALSE)</f>
        <v>Female</v>
      </c>
      <c r="I96" s="12">
        <f>+VLOOKUP(E96,Participants!$A$1:$F$678,3,FALSE)</f>
        <v>8</v>
      </c>
      <c r="J96" s="12" t="str">
        <f>+VLOOKUP(E96,Participants!$A$1:$G$678,7,FALSE)</f>
        <v>VARSITY Girls</v>
      </c>
      <c r="K96" s="12"/>
      <c r="L96" s="12"/>
    </row>
    <row r="97" spans="1:13" ht="14.25" customHeight="1" x14ac:dyDescent="0.35">
      <c r="A97" s="158" t="s">
        <v>528</v>
      </c>
      <c r="B97" s="58">
        <v>15</v>
      </c>
      <c r="C97" s="58">
        <v>34.24</v>
      </c>
      <c r="D97" s="58">
        <v>3</v>
      </c>
      <c r="E97" s="82">
        <v>890</v>
      </c>
      <c r="F97" s="12" t="str">
        <f>+VLOOKUP(E97,Participants!$A$1:$F$678,2,FALSE)</f>
        <v>Macie Dobrinski</v>
      </c>
      <c r="G97" s="12" t="str">
        <f>+VLOOKUP(E97,Participants!$A$1:$F$678,4,FALSE)</f>
        <v>MOSS</v>
      </c>
      <c r="H97" s="12" t="str">
        <f>+VLOOKUP(E97,Participants!$A$1:$F$678,5,FALSE)</f>
        <v>Female</v>
      </c>
      <c r="I97" s="12">
        <f>+VLOOKUP(E97,Participants!$A$1:$F$678,3,FALSE)</f>
        <v>7</v>
      </c>
      <c r="J97" s="12" t="str">
        <f>+VLOOKUP(E97,Participants!$A$1:$G$678,7,FALSE)</f>
        <v>VARSITY Girls</v>
      </c>
      <c r="K97" s="12"/>
      <c r="L97" s="12"/>
    </row>
    <row r="98" spans="1:13" ht="14.25" customHeight="1" x14ac:dyDescent="0.35">
      <c r="A98" s="158" t="s">
        <v>528</v>
      </c>
      <c r="B98" s="58">
        <v>13</v>
      </c>
      <c r="C98" s="58">
        <v>34.42</v>
      </c>
      <c r="D98" s="58">
        <v>7</v>
      </c>
      <c r="E98" s="82">
        <v>1117</v>
      </c>
      <c r="F98" s="12" t="str">
        <f>+VLOOKUP(E98,Participants!$A$1:$F$678,2,FALSE)</f>
        <v>Sofie Rentz</v>
      </c>
      <c r="G98" s="12" t="str">
        <f>+VLOOKUP(E98,Participants!$A$1:$F$678,4,FALSE)</f>
        <v>KIL</v>
      </c>
      <c r="H98" s="12" t="str">
        <f>+VLOOKUP(E98,Participants!$A$1:$F$678,5,FALSE)</f>
        <v>Female</v>
      </c>
      <c r="I98" s="12">
        <f>+VLOOKUP(E98,Participants!$A$1:$F$678,3,FALSE)</f>
        <v>7</v>
      </c>
      <c r="J98" s="12" t="str">
        <f>+VLOOKUP(E98,Participants!$A$1:$G$678,7,FALSE)</f>
        <v>Varsity Girls</v>
      </c>
      <c r="K98" s="12"/>
      <c r="L98" s="12"/>
    </row>
    <row r="99" spans="1:13" ht="14.25" customHeight="1" x14ac:dyDescent="0.35">
      <c r="A99" s="158" t="s">
        <v>528</v>
      </c>
      <c r="B99" s="58">
        <v>16</v>
      </c>
      <c r="C99" s="58">
        <v>34.78</v>
      </c>
      <c r="D99" s="58">
        <v>5</v>
      </c>
      <c r="E99" s="82">
        <v>291</v>
      </c>
      <c r="F99" s="12" t="str">
        <f>+VLOOKUP(E99,Participants!$A$1:$F$678,2,FALSE)</f>
        <v>Ashlyn Curry</v>
      </c>
      <c r="G99" s="12" t="str">
        <f>+VLOOKUP(E99,Participants!$A$1:$F$678,4,FALSE)</f>
        <v>AGS</v>
      </c>
      <c r="H99" s="12" t="str">
        <f>+VLOOKUP(E99,Participants!$A$1:$F$678,5,FALSE)</f>
        <v>Female</v>
      </c>
      <c r="I99" s="12">
        <f>+VLOOKUP(E99,Participants!$A$1:$F$678,3,FALSE)</f>
        <v>7</v>
      </c>
      <c r="J99" s="12" t="str">
        <f>+VLOOKUP(E99,Participants!$A$1:$G$678,7,FALSE)</f>
        <v>VARSITY Girls</v>
      </c>
      <c r="K99" s="12"/>
      <c r="L99" s="12"/>
    </row>
    <row r="100" spans="1:13" ht="14.25" customHeight="1" x14ac:dyDescent="0.35">
      <c r="A100" s="158" t="s">
        <v>528</v>
      </c>
      <c r="B100" s="58">
        <v>14</v>
      </c>
      <c r="C100" s="58">
        <v>34.99</v>
      </c>
      <c r="D100" s="58">
        <v>5</v>
      </c>
      <c r="E100" s="82">
        <v>100</v>
      </c>
      <c r="F100" s="12" t="str">
        <f>+VLOOKUP(E100,Participants!$A$1:$F$678,2,FALSE)</f>
        <v>Hannah Ripley</v>
      </c>
      <c r="G100" s="12" t="str">
        <f>+VLOOKUP(E100,Participants!$A$1:$F$678,4,FALSE)</f>
        <v>AMA</v>
      </c>
      <c r="H100" s="12" t="str">
        <f>+VLOOKUP(E100,Participants!$A$1:$F$678,5,FALSE)</f>
        <v>Female</v>
      </c>
      <c r="I100" s="12">
        <f>+VLOOKUP(E100,Participants!$A$1:$F$678,3,FALSE)</f>
        <v>7</v>
      </c>
      <c r="J100" s="12" t="str">
        <f>+VLOOKUP(E100,Participants!$A$1:$G$678,7,FALSE)</f>
        <v>VARSITY Girls</v>
      </c>
      <c r="K100" s="12"/>
      <c r="L100" s="12"/>
    </row>
    <row r="101" spans="1:13" ht="14.25" customHeight="1" x14ac:dyDescent="0.35">
      <c r="A101" s="158" t="s">
        <v>528</v>
      </c>
      <c r="B101" s="58">
        <v>14</v>
      </c>
      <c r="C101" s="58">
        <v>35.340000000000003</v>
      </c>
      <c r="D101" s="58">
        <v>4</v>
      </c>
      <c r="E101" s="82">
        <v>1308</v>
      </c>
      <c r="F101" s="12" t="str">
        <f>+VLOOKUP(E101,Participants!$A$1:$F$678,2,FALSE)</f>
        <v>McKenzie Grissom</v>
      </c>
      <c r="G101" s="12" t="str">
        <f>+VLOOKUP(E101,Participants!$A$1:$F$678,4,FALSE)</f>
        <v>CDT</v>
      </c>
      <c r="H101" s="12" t="str">
        <f>+VLOOKUP(E101,Participants!$A$1:$F$678,5,FALSE)</f>
        <v>Female</v>
      </c>
      <c r="I101" s="12">
        <f>+VLOOKUP(E101,Participants!$A$1:$F$678,3,FALSE)</f>
        <v>7</v>
      </c>
      <c r="J101" s="12" t="str">
        <f>+VLOOKUP(E101,Participants!$A$1:$G$678,7,FALSE)</f>
        <v>Varsity Girls</v>
      </c>
      <c r="K101" s="12"/>
      <c r="L101" s="12"/>
    </row>
    <row r="102" spans="1:13" ht="14.25" customHeight="1" x14ac:dyDescent="0.35">
      <c r="A102" s="158" t="s">
        <v>528</v>
      </c>
      <c r="B102" s="58">
        <v>13</v>
      </c>
      <c r="C102" s="58">
        <v>35.619999999999997</v>
      </c>
      <c r="D102" s="58">
        <v>1</v>
      </c>
      <c r="E102" s="82">
        <v>288</v>
      </c>
      <c r="F102" s="12" t="str">
        <f>+VLOOKUP(E102,Participants!$A$1:$F$678,2,FALSE)</f>
        <v>Elizabeth Tokarczyk</v>
      </c>
      <c r="G102" s="12" t="str">
        <f>+VLOOKUP(E102,Participants!$A$1:$F$678,4,FALSE)</f>
        <v>AGS</v>
      </c>
      <c r="H102" s="12" t="str">
        <f>+VLOOKUP(E102,Participants!$A$1:$F$678,5,FALSE)</f>
        <v>Female</v>
      </c>
      <c r="I102" s="12">
        <f>+VLOOKUP(E102,Participants!$A$1:$F$678,3,FALSE)</f>
        <v>8</v>
      </c>
      <c r="J102" s="12" t="str">
        <f>+VLOOKUP(E102,Participants!$A$1:$G$678,7,FALSE)</f>
        <v>VARSITY Girls</v>
      </c>
      <c r="K102" s="12"/>
      <c r="L102" s="12"/>
    </row>
    <row r="103" spans="1:13" ht="14.25" customHeight="1" x14ac:dyDescent="0.35">
      <c r="A103" s="158" t="s">
        <v>528</v>
      </c>
      <c r="B103" s="58">
        <v>13</v>
      </c>
      <c r="C103" s="58">
        <v>35.65</v>
      </c>
      <c r="D103" s="58">
        <v>8</v>
      </c>
      <c r="E103" s="82">
        <v>107</v>
      </c>
      <c r="F103" s="12" t="str">
        <f>+VLOOKUP(E103,Participants!$A$1:$F$678,2,FALSE)</f>
        <v>Lidia Cortes</v>
      </c>
      <c r="G103" s="12" t="str">
        <f>+VLOOKUP(E103,Participants!$A$1:$F$678,4,FALSE)</f>
        <v>AMA</v>
      </c>
      <c r="H103" s="12" t="str">
        <f>+VLOOKUP(E103,Participants!$A$1:$F$678,5,FALSE)</f>
        <v>Female</v>
      </c>
      <c r="I103" s="12">
        <f>+VLOOKUP(E103,Participants!$A$1:$F$678,3,FALSE)</f>
        <v>7</v>
      </c>
      <c r="J103" s="12" t="str">
        <f>+VLOOKUP(E103,Participants!$A$1:$G$678,7,FALSE)</f>
        <v>VARSITY Girls</v>
      </c>
      <c r="K103" s="12"/>
      <c r="L103" s="12"/>
    </row>
    <row r="104" spans="1:13" ht="14.25" customHeight="1" x14ac:dyDescent="0.35">
      <c r="A104" s="158" t="s">
        <v>528</v>
      </c>
      <c r="B104" s="58">
        <v>14</v>
      </c>
      <c r="C104" s="58">
        <v>35.65</v>
      </c>
      <c r="D104" s="58">
        <v>8</v>
      </c>
      <c r="E104" s="82">
        <v>653</v>
      </c>
      <c r="F104" s="12" t="str">
        <f>+VLOOKUP(E104,Participants!$A$1:$F$678,2,FALSE)</f>
        <v>Carolyn Sarknas</v>
      </c>
      <c r="G104" s="12" t="str">
        <f>+VLOOKUP(E104,Participants!$A$1:$F$678,4,FALSE)</f>
        <v>BFS</v>
      </c>
      <c r="H104" s="12" t="str">
        <f>+VLOOKUP(E104,Participants!$A$1:$F$678,5,FALSE)</f>
        <v>Female</v>
      </c>
      <c r="I104" s="12">
        <f>+VLOOKUP(E104,Participants!$A$1:$F$678,3,FALSE)</f>
        <v>8</v>
      </c>
      <c r="J104" s="12" t="str">
        <f>+VLOOKUP(E104,Participants!$A$1:$G$678,7,FALSE)</f>
        <v>VARSITY GIRLS</v>
      </c>
      <c r="K104" s="12"/>
      <c r="L104" s="12"/>
    </row>
    <row r="105" spans="1:13" ht="14.25" customHeight="1" x14ac:dyDescent="0.35">
      <c r="A105" s="158" t="s">
        <v>528</v>
      </c>
      <c r="B105" s="58">
        <v>14</v>
      </c>
      <c r="C105" s="58">
        <v>35.869999999999997</v>
      </c>
      <c r="D105" s="58">
        <v>1</v>
      </c>
      <c r="E105" s="82">
        <v>1587</v>
      </c>
      <c r="F105" s="12" t="str">
        <f>+VLOOKUP(E105,Participants!$A$1:$F$678,2,FALSE)</f>
        <v>Madison Krahe</v>
      </c>
      <c r="G105" s="12" t="str">
        <f>+VLOOKUP(E105,Participants!$A$1:$F$678,4,FALSE)</f>
        <v>BCS</v>
      </c>
      <c r="H105" s="12" t="str">
        <f>+VLOOKUP(E105,Participants!$A$1:$F$678,5,FALSE)</f>
        <v>Female</v>
      </c>
      <c r="I105" s="12">
        <f>+VLOOKUP(E105,Participants!$A$1:$F$678,3,FALSE)</f>
        <v>8</v>
      </c>
      <c r="J105" s="12" t="str">
        <f>+VLOOKUP(E105,Participants!$A$1:$G$678,7,FALSE)</f>
        <v>Varsity Girls</v>
      </c>
      <c r="K105" s="12"/>
      <c r="L105" s="12"/>
    </row>
    <row r="106" spans="1:13" ht="14.25" customHeight="1" x14ac:dyDescent="0.35">
      <c r="A106" s="158" t="s">
        <v>528</v>
      </c>
      <c r="B106" s="58">
        <v>14</v>
      </c>
      <c r="C106" s="58">
        <v>36</v>
      </c>
      <c r="D106" s="58">
        <v>3</v>
      </c>
      <c r="E106" s="82">
        <v>942</v>
      </c>
      <c r="F106" s="12" t="str">
        <f>+VLOOKUP(E106,Participants!$A$1:$F$678,2,FALSE)</f>
        <v>Kiley Fettis</v>
      </c>
      <c r="G106" s="12" t="str">
        <f>+VLOOKUP(E106,Participants!$A$1:$F$678,4,FALSE)</f>
        <v>HFS</v>
      </c>
      <c r="H106" s="12" t="str">
        <f>+VLOOKUP(E106,Participants!$A$1:$F$678,5,FALSE)</f>
        <v>Female</v>
      </c>
      <c r="I106" s="12">
        <f>+VLOOKUP(E106,Participants!$A$1:$F$678,3,FALSE)</f>
        <v>8</v>
      </c>
      <c r="J106" s="12" t="str">
        <f>+VLOOKUP(E106,Participants!$A$1:$G$678,7,FALSE)</f>
        <v>Varsity Girls</v>
      </c>
      <c r="K106" s="12"/>
      <c r="L106" s="12"/>
      <c r="M106" s="131"/>
    </row>
    <row r="107" spans="1:13" ht="14.25" customHeight="1" x14ac:dyDescent="0.35">
      <c r="A107" s="158" t="s">
        <v>528</v>
      </c>
      <c r="B107" s="58">
        <v>13</v>
      </c>
      <c r="C107" s="58">
        <v>37.04</v>
      </c>
      <c r="D107" s="58">
        <v>3</v>
      </c>
      <c r="E107" s="82">
        <v>97</v>
      </c>
      <c r="F107" s="12" t="str">
        <f>+VLOOKUP(E107,Participants!$A$1:$F$678,2,FALSE)</f>
        <v>Caroline Howell</v>
      </c>
      <c r="G107" s="12" t="str">
        <f>+VLOOKUP(E107,Participants!$A$1:$F$678,4,FALSE)</f>
        <v>AMA</v>
      </c>
      <c r="H107" s="12" t="str">
        <f>+VLOOKUP(E107,Participants!$A$1:$F$678,5,FALSE)</f>
        <v>Female</v>
      </c>
      <c r="I107" s="12">
        <f>+VLOOKUP(E107,Participants!$A$1:$F$678,3,FALSE)</f>
        <v>7</v>
      </c>
      <c r="J107" s="12" t="str">
        <f>+VLOOKUP(E107,Participants!$A$1:$G$678,7,FALSE)</f>
        <v>VARSITY Girls</v>
      </c>
      <c r="K107" s="12"/>
      <c r="L107" s="12"/>
    </row>
    <row r="108" spans="1:13" ht="14.25" customHeight="1" x14ac:dyDescent="0.35">
      <c r="A108" s="158" t="s">
        <v>528</v>
      </c>
      <c r="B108" s="58">
        <v>13</v>
      </c>
      <c r="C108" s="58">
        <v>38</v>
      </c>
      <c r="D108" s="58">
        <v>6</v>
      </c>
      <c r="E108" s="82">
        <v>101</v>
      </c>
      <c r="F108" s="12" t="str">
        <f>+VLOOKUP(E108,Participants!$A$1:$F$678,2,FALSE)</f>
        <v>Samantha Hinkofer</v>
      </c>
      <c r="G108" s="12" t="str">
        <f>+VLOOKUP(E108,Participants!$A$1:$F$678,4,FALSE)</f>
        <v>AMA</v>
      </c>
      <c r="H108" s="12" t="str">
        <f>+VLOOKUP(E108,Participants!$A$1:$F$678,5,FALSE)</f>
        <v>Female</v>
      </c>
      <c r="I108" s="12">
        <f>+VLOOKUP(E108,Participants!$A$1:$F$678,3,FALSE)</f>
        <v>7</v>
      </c>
      <c r="J108" s="12" t="str">
        <f>+VLOOKUP(E108,Participants!$A$1:$G$678,7,FALSE)</f>
        <v>VARSITY Girls</v>
      </c>
      <c r="K108" s="12"/>
      <c r="L108" s="12"/>
    </row>
    <row r="109" spans="1:13" ht="14.25" customHeight="1" x14ac:dyDescent="0.35">
      <c r="A109" s="158" t="s">
        <v>528</v>
      </c>
      <c r="B109" s="58">
        <v>15</v>
      </c>
      <c r="C109" s="58">
        <v>38.03</v>
      </c>
      <c r="D109" s="58">
        <v>8</v>
      </c>
      <c r="E109" s="82">
        <v>91</v>
      </c>
      <c r="F109" s="12" t="str">
        <f>+VLOOKUP(E109,Participants!$A$1:$F$678,2,FALSE)</f>
        <v>Katherine Pisani</v>
      </c>
      <c r="G109" s="12" t="str">
        <f>+VLOOKUP(E109,Participants!$A$1:$F$678,4,FALSE)</f>
        <v>AMA</v>
      </c>
      <c r="H109" s="12" t="str">
        <f>+VLOOKUP(E109,Participants!$A$1:$F$678,5,FALSE)</f>
        <v>Female</v>
      </c>
      <c r="I109" s="12">
        <f>+VLOOKUP(E109,Participants!$A$1:$F$678,3,FALSE)</f>
        <v>7</v>
      </c>
      <c r="J109" s="12" t="str">
        <f>+VLOOKUP(E109,Participants!$A$1:$G$678,7,FALSE)</f>
        <v>VARSITY Girls</v>
      </c>
      <c r="K109" s="12"/>
      <c r="L109" s="12"/>
    </row>
    <row r="110" spans="1:13" ht="14.25" customHeight="1" x14ac:dyDescent="0.35">
      <c r="A110" s="158" t="s">
        <v>528</v>
      </c>
      <c r="B110" s="58">
        <v>16</v>
      </c>
      <c r="C110" s="58">
        <v>38.28</v>
      </c>
      <c r="D110" s="58">
        <v>4</v>
      </c>
      <c r="E110" s="82">
        <v>127</v>
      </c>
      <c r="F110" s="12" t="str">
        <f>+VLOOKUP(E110,Participants!$A$1:$F$678,2,FALSE)</f>
        <v>Jennifer Wilson</v>
      </c>
      <c r="G110" s="12" t="str">
        <f>+VLOOKUP(E110,Participants!$A$1:$F$678,4,FALSE)</f>
        <v>AMA</v>
      </c>
      <c r="H110" s="12" t="str">
        <f>+VLOOKUP(E110,Participants!$A$1:$F$678,5,FALSE)</f>
        <v>Female</v>
      </c>
      <c r="I110" s="12">
        <f>+VLOOKUP(E110,Participants!$A$1:$F$678,3,FALSE)</f>
        <v>8</v>
      </c>
      <c r="J110" s="12" t="str">
        <f>+VLOOKUP(E110,Participants!$A$1:$G$678,7,FALSE)</f>
        <v>VARSITY Girls</v>
      </c>
      <c r="K110" s="12"/>
      <c r="L110" s="12"/>
    </row>
    <row r="111" spans="1:13" ht="14.25" customHeight="1" x14ac:dyDescent="0.35">
      <c r="A111" s="158" t="s">
        <v>528</v>
      </c>
      <c r="B111" s="58">
        <v>15</v>
      </c>
      <c r="C111" s="58">
        <v>39.19</v>
      </c>
      <c r="D111" s="58">
        <v>1</v>
      </c>
      <c r="E111" s="82">
        <v>645</v>
      </c>
      <c r="F111" s="12" t="str">
        <f>+VLOOKUP(E111,Participants!$A$1:$F$678,2,FALSE)</f>
        <v>Alina jaras</v>
      </c>
      <c r="G111" s="12" t="str">
        <f>+VLOOKUP(E111,Participants!$A$1:$F$678,4,FALSE)</f>
        <v>BFS</v>
      </c>
      <c r="H111" s="12" t="str">
        <f>+VLOOKUP(E111,Participants!$A$1:$F$678,5,FALSE)</f>
        <v>Female</v>
      </c>
      <c r="I111" s="12">
        <f>+VLOOKUP(E111,Participants!$A$1:$F$678,3,FALSE)</f>
        <v>8</v>
      </c>
      <c r="J111" s="12" t="str">
        <f>+VLOOKUP(E111,Participants!$A$1:$G$678,7,FALSE)</f>
        <v>VARSITY GIRLS</v>
      </c>
      <c r="K111" s="12"/>
      <c r="L111" s="12"/>
    </row>
    <row r="112" spans="1:13" ht="14.25" customHeight="1" x14ac:dyDescent="0.35">
      <c r="A112" s="158" t="s">
        <v>528</v>
      </c>
      <c r="B112" s="58">
        <v>15</v>
      </c>
      <c r="C112" s="58">
        <v>39.75</v>
      </c>
      <c r="D112" s="58">
        <v>4</v>
      </c>
      <c r="E112" s="82">
        <v>1107</v>
      </c>
      <c r="F112" s="12" t="str">
        <f>+VLOOKUP(E112,Participants!$A$1:$F$678,2,FALSE)</f>
        <v>Chloe Cole</v>
      </c>
      <c r="G112" s="12" t="str">
        <f>+VLOOKUP(E112,Participants!$A$1:$F$678,4,FALSE)</f>
        <v>KIL</v>
      </c>
      <c r="H112" s="12" t="str">
        <f>+VLOOKUP(E112,Participants!$A$1:$F$678,5,FALSE)</f>
        <v>Female</v>
      </c>
      <c r="I112" s="12">
        <f>+VLOOKUP(E112,Participants!$A$1:$F$678,3,FALSE)</f>
        <v>7</v>
      </c>
      <c r="J112" s="12" t="str">
        <f>+VLOOKUP(E112,Participants!$A$1:$G$678,7,FALSE)</f>
        <v>Varsity Girls</v>
      </c>
      <c r="K112" s="12"/>
      <c r="L112" s="12"/>
    </row>
    <row r="113" spans="1:12" ht="14.25" customHeight="1" x14ac:dyDescent="0.35">
      <c r="A113" s="158" t="s">
        <v>528</v>
      </c>
      <c r="B113" s="58">
        <v>15</v>
      </c>
      <c r="C113" s="58">
        <v>41.11</v>
      </c>
      <c r="D113" s="58">
        <v>6</v>
      </c>
      <c r="E113" s="82">
        <v>646</v>
      </c>
      <c r="F113" s="12" t="str">
        <f>+VLOOKUP(E113,Participants!$A$1:$F$678,2,FALSE)</f>
        <v>Giovanna Julian</v>
      </c>
      <c r="G113" s="12" t="str">
        <f>+VLOOKUP(E113,Participants!$A$1:$F$678,4,FALSE)</f>
        <v>BFS</v>
      </c>
      <c r="H113" s="12" t="str">
        <f>+VLOOKUP(E113,Participants!$A$1:$F$678,5,FALSE)</f>
        <v>Female</v>
      </c>
      <c r="I113" s="12">
        <f>+VLOOKUP(E113,Participants!$A$1:$F$678,3,FALSE)</f>
        <v>8</v>
      </c>
      <c r="J113" s="12" t="str">
        <f>+VLOOKUP(E113,Participants!$A$1:$G$678,7,FALSE)</f>
        <v>VARSITY GIRLS</v>
      </c>
      <c r="K113" s="12"/>
      <c r="L113" s="12"/>
    </row>
    <row r="114" spans="1:12" ht="14.25" customHeight="1" x14ac:dyDescent="0.35">
      <c r="A114" s="158" t="s">
        <v>528</v>
      </c>
      <c r="B114" s="58">
        <v>15</v>
      </c>
      <c r="C114" s="58">
        <v>41.59</v>
      </c>
      <c r="D114" s="58">
        <v>7</v>
      </c>
      <c r="E114" s="82">
        <v>94</v>
      </c>
      <c r="F114" s="12" t="str">
        <f>+VLOOKUP(E114,Participants!$A$1:$F$678,2,FALSE)</f>
        <v>Elizabeth Delach</v>
      </c>
      <c r="G114" s="12" t="str">
        <f>+VLOOKUP(E114,Participants!$A$1:$F$678,4,FALSE)</f>
        <v>AMA</v>
      </c>
      <c r="H114" s="12" t="str">
        <f>+VLOOKUP(E114,Participants!$A$1:$F$678,5,FALSE)</f>
        <v>Female</v>
      </c>
      <c r="I114" s="12">
        <f>+VLOOKUP(E114,Participants!$A$1:$F$678,3,FALSE)</f>
        <v>7</v>
      </c>
      <c r="J114" s="12" t="str">
        <f>+VLOOKUP(E114,Participants!$A$1:$G$678,7,FALSE)</f>
        <v>VARSITY Girls</v>
      </c>
      <c r="K114" s="12"/>
      <c r="L114" s="12"/>
    </row>
    <row r="115" spans="1:12" ht="14.25" customHeight="1" x14ac:dyDescent="0.35">
      <c r="A115" s="158" t="s">
        <v>528</v>
      </c>
      <c r="B115" s="58">
        <v>16</v>
      </c>
      <c r="C115" s="58">
        <v>42.7</v>
      </c>
      <c r="D115" s="58">
        <v>2</v>
      </c>
      <c r="E115" s="82">
        <v>638</v>
      </c>
      <c r="F115" s="12" t="str">
        <f>+VLOOKUP(E115,Participants!$A$1:$F$678,2,FALSE)</f>
        <v>Evelyn Schoedel</v>
      </c>
      <c r="G115" s="12" t="str">
        <f>+VLOOKUP(E115,Participants!$A$1:$F$678,4,FALSE)</f>
        <v>BFS</v>
      </c>
      <c r="H115" s="12" t="str">
        <f>+VLOOKUP(E115,Participants!$A$1:$F$678,5,FALSE)</f>
        <v>Female</v>
      </c>
      <c r="I115" s="12">
        <f>+VLOOKUP(E115,Participants!$A$1:$F$678,3,FALSE)</f>
        <v>7</v>
      </c>
      <c r="J115" s="12" t="str">
        <f>+VLOOKUP(E115,Participants!$A$1:$G$678,7,FALSE)</f>
        <v>VARSITY GIRLS</v>
      </c>
      <c r="K115" s="12"/>
      <c r="L115" s="12"/>
    </row>
    <row r="116" spans="1:12" ht="14.25" customHeight="1" x14ac:dyDescent="0.35">
      <c r="A116" s="158" t="s">
        <v>528</v>
      </c>
      <c r="B116" s="58">
        <v>15</v>
      </c>
      <c r="C116" s="58">
        <v>46.18</v>
      </c>
      <c r="D116" s="58">
        <v>2</v>
      </c>
      <c r="E116" s="82">
        <v>104</v>
      </c>
      <c r="F116" s="12" t="str">
        <f>+VLOOKUP(E116,Participants!$A$1:$F$678,2,FALSE)</f>
        <v>Autum Schidlmeier</v>
      </c>
      <c r="G116" s="12" t="str">
        <f>+VLOOKUP(E116,Participants!$A$1:$F$678,4,FALSE)</f>
        <v>AMA</v>
      </c>
      <c r="H116" s="12" t="str">
        <f>+VLOOKUP(E116,Participants!$A$1:$F$678,5,FALSE)</f>
        <v>Female</v>
      </c>
      <c r="I116" s="12">
        <f>+VLOOKUP(E116,Participants!$A$1:$F$678,3,FALSE)</f>
        <v>7</v>
      </c>
      <c r="J116" s="12" t="str">
        <f>+VLOOKUP(E116,Participants!$A$1:$G$678,7,FALSE)</f>
        <v>VARSITY Girls</v>
      </c>
      <c r="K116" s="12"/>
      <c r="L116" s="12"/>
    </row>
    <row r="117" spans="1:12" ht="14.25" customHeight="1" x14ac:dyDescent="0.35">
      <c r="A117" s="158" t="s">
        <v>528</v>
      </c>
      <c r="B117" s="58">
        <v>16</v>
      </c>
      <c r="C117" s="58">
        <v>100.58</v>
      </c>
      <c r="D117" s="58">
        <v>1</v>
      </c>
      <c r="E117" s="82">
        <v>105</v>
      </c>
      <c r="F117" s="12" t="str">
        <f>+VLOOKUP(E117,Participants!$A$1:$F$678,2,FALSE)</f>
        <v>Anne Farnan</v>
      </c>
      <c r="G117" s="12" t="str">
        <f>+VLOOKUP(E117,Participants!$A$1:$F$678,4,FALSE)</f>
        <v>AMA</v>
      </c>
      <c r="H117" s="12" t="str">
        <f>+VLOOKUP(E117,Participants!$A$1:$F$678,5,FALSE)</f>
        <v>Female</v>
      </c>
      <c r="I117" s="12">
        <f>+VLOOKUP(E117,Participants!$A$1:$F$678,3,FALSE)</f>
        <v>7</v>
      </c>
      <c r="J117" s="12" t="str">
        <f>+VLOOKUP(E117,Participants!$A$1:$G$678,7,FALSE)</f>
        <v>VARSITY Girls</v>
      </c>
      <c r="K117" s="12"/>
      <c r="L117" s="12"/>
    </row>
    <row r="118" spans="1:12" ht="14.25" customHeight="1" x14ac:dyDescent="0.35">
      <c r="A118" s="158"/>
      <c r="B118" s="58"/>
      <c r="C118" s="58"/>
      <c r="D118" s="58"/>
      <c r="E118" s="82"/>
      <c r="F118" s="12"/>
      <c r="G118" s="12"/>
      <c r="H118" s="12"/>
      <c r="I118" s="12"/>
      <c r="J118" s="12"/>
      <c r="K118" s="12"/>
      <c r="L118" s="12"/>
    </row>
    <row r="119" spans="1:12" ht="14.25" customHeight="1" x14ac:dyDescent="0.35">
      <c r="A119" s="158" t="s">
        <v>528</v>
      </c>
      <c r="B119" s="58">
        <v>17</v>
      </c>
      <c r="C119" s="58">
        <v>26.41</v>
      </c>
      <c r="D119" s="58">
        <v>3</v>
      </c>
      <c r="E119" s="82">
        <v>669</v>
      </c>
      <c r="F119" s="12" t="str">
        <f>+VLOOKUP(E119,Participants!$A$1:$F$678,2,FALSE)</f>
        <v>Xiah Ninehouser</v>
      </c>
      <c r="G119" s="12" t="str">
        <f>+VLOOKUP(E119,Participants!$A$1:$F$678,4,FALSE)</f>
        <v>BFS</v>
      </c>
      <c r="H119" s="12" t="str">
        <f>+VLOOKUP(E119,Participants!$A$1:$F$678,5,FALSE)</f>
        <v>Male</v>
      </c>
      <c r="I119" s="12">
        <f>+VLOOKUP(E119,Participants!$A$1:$F$678,3,FALSE)</f>
        <v>8</v>
      </c>
      <c r="J119" s="12" t="str">
        <f>+VLOOKUP(E119,Participants!$A$1:$G$678,7,FALSE)</f>
        <v>VARSITY Boys</v>
      </c>
      <c r="K119" s="12">
        <v>1</v>
      </c>
      <c r="L119" s="12">
        <v>10</v>
      </c>
    </row>
    <row r="120" spans="1:12" ht="14.25" customHeight="1" x14ac:dyDescent="0.35">
      <c r="A120" s="158" t="s">
        <v>528</v>
      </c>
      <c r="B120" s="58">
        <v>17</v>
      </c>
      <c r="C120" s="58">
        <v>26.81</v>
      </c>
      <c r="D120" s="58">
        <v>2</v>
      </c>
      <c r="E120" s="82">
        <v>1134</v>
      </c>
      <c r="F120" s="12" t="str">
        <f>+VLOOKUP(E120,Participants!$A$1:$F$678,2,FALSE)</f>
        <v>Quentin Peterson</v>
      </c>
      <c r="G120" s="12" t="str">
        <f>+VLOOKUP(E120,Participants!$A$1:$F$678,4,FALSE)</f>
        <v>KIL</v>
      </c>
      <c r="H120" s="12" t="str">
        <f>+VLOOKUP(E120,Participants!$A$1:$F$678,5,FALSE)</f>
        <v>Male</v>
      </c>
      <c r="I120" s="12">
        <f>+VLOOKUP(E120,Participants!$A$1:$F$678,3,FALSE)</f>
        <v>7</v>
      </c>
      <c r="J120" s="12" t="str">
        <f>+VLOOKUP(E120,Participants!$A$1:$G$678,7,FALSE)</f>
        <v>VARSITY Boys</v>
      </c>
      <c r="K120" s="12">
        <f>K119+1</f>
        <v>2</v>
      </c>
      <c r="L120" s="12">
        <v>8</v>
      </c>
    </row>
    <row r="121" spans="1:12" ht="14.25" customHeight="1" x14ac:dyDescent="0.35">
      <c r="A121" s="158" t="s">
        <v>528</v>
      </c>
      <c r="B121" s="58">
        <v>18</v>
      </c>
      <c r="C121" s="58">
        <v>27.3</v>
      </c>
      <c r="D121" s="58">
        <v>5</v>
      </c>
      <c r="E121" s="82">
        <v>1136</v>
      </c>
      <c r="F121" s="12" t="str">
        <f>+VLOOKUP(E121,Participants!$A$1:$F$678,2,FALSE)</f>
        <v>Dominic Verdi</v>
      </c>
      <c r="G121" s="12" t="str">
        <f>+VLOOKUP(E121,Participants!$A$1:$F$678,4,FALSE)</f>
        <v>KIL</v>
      </c>
      <c r="H121" s="12" t="str">
        <f>+VLOOKUP(E121,Participants!$A$1:$F$678,5,FALSE)</f>
        <v>Male</v>
      </c>
      <c r="I121" s="12">
        <f>+VLOOKUP(E121,Participants!$A$1:$F$678,3,FALSE)</f>
        <v>8</v>
      </c>
      <c r="J121" s="12" t="str">
        <f>+VLOOKUP(E121,Participants!$A$1:$G$678,7,FALSE)</f>
        <v>VARSITY Boys</v>
      </c>
      <c r="K121" s="12">
        <f t="shared" ref="K121:K141" si="4">K120+1</f>
        <v>3</v>
      </c>
      <c r="L121" s="12">
        <v>6</v>
      </c>
    </row>
    <row r="122" spans="1:12" ht="14.25" customHeight="1" x14ac:dyDescent="0.35">
      <c r="A122" s="158" t="s">
        <v>528</v>
      </c>
      <c r="B122" s="58">
        <v>18</v>
      </c>
      <c r="C122" s="58">
        <v>27.96</v>
      </c>
      <c r="D122" s="58">
        <v>3</v>
      </c>
      <c r="E122" s="82">
        <v>985</v>
      </c>
      <c r="F122" s="12" t="str">
        <f>+VLOOKUP(E122,Participants!$A$1:$F$678,2,FALSE)</f>
        <v>Ethan Engel</v>
      </c>
      <c r="G122" s="12" t="str">
        <f>+VLOOKUP(E122,Participants!$A$1:$F$678,4,FALSE)</f>
        <v>SJS</v>
      </c>
      <c r="H122" s="12" t="str">
        <f>+VLOOKUP(E122,Participants!$A$1:$F$678,5,FALSE)</f>
        <v>Male</v>
      </c>
      <c r="I122" s="12">
        <f>+VLOOKUP(E122,Participants!$A$1:$F$678,3,FALSE)</f>
        <v>8</v>
      </c>
      <c r="J122" s="12" t="str">
        <f>+VLOOKUP(E122,Participants!$A$1:$G$678,7,FALSE)</f>
        <v>VARSITY Boys</v>
      </c>
      <c r="K122" s="12">
        <f t="shared" si="4"/>
        <v>4</v>
      </c>
      <c r="L122" s="12">
        <v>5</v>
      </c>
    </row>
    <row r="123" spans="1:12" ht="14.25" customHeight="1" x14ac:dyDescent="0.35">
      <c r="A123" s="158" t="s">
        <v>528</v>
      </c>
      <c r="B123" s="58">
        <v>18</v>
      </c>
      <c r="C123" s="58">
        <v>28.33</v>
      </c>
      <c r="D123" s="58">
        <v>7</v>
      </c>
      <c r="E123" s="82">
        <v>979</v>
      </c>
      <c r="F123" s="12" t="str">
        <f>+VLOOKUP(E123,Participants!$A$1:$F$678,2,FALSE)</f>
        <v>Declan McCullough</v>
      </c>
      <c r="G123" s="12" t="str">
        <f>+VLOOKUP(E123,Participants!$A$1:$F$678,4,FALSE)</f>
        <v>SJS</v>
      </c>
      <c r="H123" s="12" t="str">
        <f>+VLOOKUP(E123,Participants!$A$1:$F$678,5,FALSE)</f>
        <v>Male</v>
      </c>
      <c r="I123" s="12">
        <f>+VLOOKUP(E123,Participants!$A$1:$F$678,3,FALSE)</f>
        <v>7</v>
      </c>
      <c r="J123" s="12" t="str">
        <f>+VLOOKUP(E123,Participants!$A$1:$G$678,7,FALSE)</f>
        <v>VARSITY Boys</v>
      </c>
      <c r="K123" s="12">
        <f t="shared" si="4"/>
        <v>5</v>
      </c>
      <c r="L123" s="12">
        <v>4</v>
      </c>
    </row>
    <row r="124" spans="1:12" ht="14.25" customHeight="1" x14ac:dyDescent="0.35">
      <c r="A124" s="158" t="s">
        <v>528</v>
      </c>
      <c r="B124" s="58">
        <v>17</v>
      </c>
      <c r="C124" s="58">
        <v>28.56</v>
      </c>
      <c r="D124" s="58">
        <v>7</v>
      </c>
      <c r="E124" s="82">
        <v>670</v>
      </c>
      <c r="F124" s="12" t="str">
        <f>+VLOOKUP(E124,Participants!$A$1:$F$678,2,FALSE)</f>
        <v>Michael Pierro</v>
      </c>
      <c r="G124" s="12" t="str">
        <f>+VLOOKUP(E124,Participants!$A$1:$F$678,4,FALSE)</f>
        <v>BFS</v>
      </c>
      <c r="H124" s="12" t="str">
        <f>+VLOOKUP(E124,Participants!$A$1:$F$678,5,FALSE)</f>
        <v>Male</v>
      </c>
      <c r="I124" s="12">
        <f>+VLOOKUP(E124,Participants!$A$1:$F$678,3,FALSE)</f>
        <v>8</v>
      </c>
      <c r="J124" s="12" t="str">
        <f>+VLOOKUP(E124,Participants!$A$1:$G$678,7,FALSE)</f>
        <v>VARSITY Boys</v>
      </c>
      <c r="K124" s="12">
        <f t="shared" si="4"/>
        <v>6</v>
      </c>
      <c r="L124" s="12">
        <v>3</v>
      </c>
    </row>
    <row r="125" spans="1:12" ht="14.25" customHeight="1" x14ac:dyDescent="0.35">
      <c r="A125" s="158" t="s">
        <v>528</v>
      </c>
      <c r="B125" s="58">
        <v>18</v>
      </c>
      <c r="C125" s="58">
        <v>28.81</v>
      </c>
      <c r="D125" s="58">
        <v>4</v>
      </c>
      <c r="E125" s="82">
        <v>133</v>
      </c>
      <c r="F125" s="12" t="str">
        <f>+VLOOKUP(E125,Participants!$A$1:$F$678,2,FALSE)</f>
        <v>William Brown</v>
      </c>
      <c r="G125" s="12" t="str">
        <f>+VLOOKUP(E125,Participants!$A$1:$F$678,4,FALSE)</f>
        <v>AMA</v>
      </c>
      <c r="H125" s="12" t="str">
        <f>+VLOOKUP(E125,Participants!$A$1:$F$678,5,FALSE)</f>
        <v>Male</v>
      </c>
      <c r="I125" s="12">
        <f>+VLOOKUP(E125,Participants!$A$1:$F$678,3,FALSE)</f>
        <v>8</v>
      </c>
      <c r="J125" s="12" t="str">
        <f>+VLOOKUP(E125,Participants!$A$1:$G$678,7,FALSE)</f>
        <v>VARSITY Boys</v>
      </c>
      <c r="K125" s="12">
        <f t="shared" si="4"/>
        <v>7</v>
      </c>
      <c r="L125" s="12">
        <v>2</v>
      </c>
    </row>
    <row r="126" spans="1:12" ht="14.25" customHeight="1" x14ac:dyDescent="0.35">
      <c r="A126" s="158" t="s">
        <v>528</v>
      </c>
      <c r="B126" s="58">
        <v>17</v>
      </c>
      <c r="C126" s="58">
        <v>29.12</v>
      </c>
      <c r="D126" s="58">
        <v>4</v>
      </c>
      <c r="E126" s="82">
        <v>986</v>
      </c>
      <c r="F126" s="12" t="str">
        <f>+VLOOKUP(E126,Participants!$A$1:$F$678,2,FALSE)</f>
        <v>Leo Mosca</v>
      </c>
      <c r="G126" s="12" t="str">
        <f>+VLOOKUP(E126,Participants!$A$1:$F$678,4,FALSE)</f>
        <v>SJS</v>
      </c>
      <c r="H126" s="12" t="str">
        <f>+VLOOKUP(E126,Participants!$A$1:$F$678,5,FALSE)</f>
        <v>Male</v>
      </c>
      <c r="I126" s="12">
        <f>+VLOOKUP(E126,Participants!$A$1:$F$678,3,FALSE)</f>
        <v>8</v>
      </c>
      <c r="J126" s="12" t="str">
        <f>+VLOOKUP(E126,Participants!$A$1:$G$678,7,FALSE)</f>
        <v>VARSITY Boys</v>
      </c>
      <c r="K126" s="12">
        <f t="shared" si="4"/>
        <v>8</v>
      </c>
      <c r="L126" s="12">
        <v>1</v>
      </c>
    </row>
    <row r="127" spans="1:12" ht="14.25" customHeight="1" x14ac:dyDescent="0.35">
      <c r="A127" s="158" t="s">
        <v>528</v>
      </c>
      <c r="B127" s="58">
        <v>19</v>
      </c>
      <c r="C127" s="58">
        <v>30.09</v>
      </c>
      <c r="D127" s="58">
        <v>6</v>
      </c>
      <c r="E127" s="82">
        <v>664</v>
      </c>
      <c r="F127" s="12" t="str">
        <f>+VLOOKUP(E127,Participants!$A$1:$F$678,2,FALSE)</f>
        <v>Eric Wheeler</v>
      </c>
      <c r="G127" s="12" t="str">
        <f>+VLOOKUP(E127,Participants!$A$1:$F$678,4,FALSE)</f>
        <v>BFS</v>
      </c>
      <c r="H127" s="12" t="str">
        <f>+VLOOKUP(E127,Participants!$A$1:$F$678,5,FALSE)</f>
        <v>Male</v>
      </c>
      <c r="I127" s="12">
        <f>+VLOOKUP(E127,Participants!$A$1:$F$678,3,FALSE)</f>
        <v>7</v>
      </c>
      <c r="J127" s="12" t="str">
        <f>+VLOOKUP(E127,Participants!$A$1:$G$678,7,FALSE)</f>
        <v>VARSITY Boys</v>
      </c>
      <c r="K127" s="12">
        <f t="shared" si="4"/>
        <v>9</v>
      </c>
      <c r="L127" s="12"/>
    </row>
    <row r="128" spans="1:12" ht="14.25" customHeight="1" x14ac:dyDescent="0.35">
      <c r="A128" s="158" t="s">
        <v>528</v>
      </c>
      <c r="B128" s="58">
        <v>17</v>
      </c>
      <c r="C128" s="58">
        <v>30.66</v>
      </c>
      <c r="D128" s="58">
        <v>8</v>
      </c>
      <c r="E128" s="82">
        <v>132</v>
      </c>
      <c r="F128" s="12" t="str">
        <f>+VLOOKUP(E128,Participants!$A$1:$F$678,2,FALSE)</f>
        <v>Nathan Hannan</v>
      </c>
      <c r="G128" s="12" t="str">
        <f>+VLOOKUP(E128,Participants!$A$1:$F$678,4,FALSE)</f>
        <v>AMA</v>
      </c>
      <c r="H128" s="12" t="str">
        <f>+VLOOKUP(E128,Participants!$A$1:$F$678,5,FALSE)</f>
        <v>Male</v>
      </c>
      <c r="I128" s="12">
        <f>+VLOOKUP(E128,Participants!$A$1:$F$678,3,FALSE)</f>
        <v>8</v>
      </c>
      <c r="J128" s="12" t="str">
        <f>+VLOOKUP(E128,Participants!$A$1:$G$678,7,FALSE)</f>
        <v>VARSITY Boys</v>
      </c>
      <c r="K128" s="12">
        <f t="shared" si="4"/>
        <v>10</v>
      </c>
      <c r="L128" s="12"/>
    </row>
    <row r="129" spans="1:26" ht="14.25" customHeight="1" x14ac:dyDescent="0.35">
      <c r="A129" s="158" t="s">
        <v>528</v>
      </c>
      <c r="B129" s="58">
        <v>19</v>
      </c>
      <c r="C129" s="58">
        <v>31.06</v>
      </c>
      <c r="D129" s="58">
        <v>2</v>
      </c>
      <c r="E129" s="82">
        <v>1131</v>
      </c>
      <c r="F129" s="12" t="str">
        <f>+VLOOKUP(E129,Participants!$A$1:$F$678,2,FALSE)</f>
        <v>Jack Masuga</v>
      </c>
      <c r="G129" s="12" t="str">
        <f>+VLOOKUP(E129,Participants!$A$1:$F$678,4,FALSE)</f>
        <v>KIL</v>
      </c>
      <c r="H129" s="12" t="str">
        <f>+VLOOKUP(E129,Participants!$A$1:$F$678,5,FALSE)</f>
        <v>Male</v>
      </c>
      <c r="I129" s="12">
        <f>+VLOOKUP(E129,Participants!$A$1:$F$678,3,FALSE)</f>
        <v>7</v>
      </c>
      <c r="J129" s="12" t="str">
        <f>+VLOOKUP(E129,Participants!$A$1:$G$678,7,FALSE)</f>
        <v>VARSITY Boys</v>
      </c>
      <c r="K129" s="12">
        <f t="shared" si="4"/>
        <v>11</v>
      </c>
      <c r="L129" s="12"/>
    </row>
    <row r="130" spans="1:26" ht="14.25" customHeight="1" x14ac:dyDescent="0.35">
      <c r="A130" s="158" t="s">
        <v>528</v>
      </c>
      <c r="B130" s="58">
        <v>19</v>
      </c>
      <c r="C130" s="58">
        <v>31.08</v>
      </c>
      <c r="D130" s="58">
        <v>5</v>
      </c>
      <c r="E130" s="82">
        <v>1124</v>
      </c>
      <c r="F130" s="12" t="str">
        <f>+VLOOKUP(E130,Participants!$A$1:$F$678,2,FALSE)</f>
        <v>Thomas Baier</v>
      </c>
      <c r="G130" s="12" t="str">
        <f>+VLOOKUP(E130,Participants!$A$1:$F$678,4,FALSE)</f>
        <v>KIL</v>
      </c>
      <c r="H130" s="12" t="str">
        <f>+VLOOKUP(E130,Participants!$A$1:$F$678,5,FALSE)</f>
        <v>Male</v>
      </c>
      <c r="I130" s="12">
        <f>+VLOOKUP(E130,Participants!$A$1:$F$678,3,FALSE)</f>
        <v>7</v>
      </c>
      <c r="J130" s="12" t="str">
        <f>+VLOOKUP(E130,Participants!$A$1:$G$678,7,FALSE)</f>
        <v>VARSITY Boys</v>
      </c>
      <c r="K130" s="12">
        <f t="shared" si="4"/>
        <v>12</v>
      </c>
      <c r="L130" s="12"/>
    </row>
    <row r="131" spans="1:26" ht="14.25" customHeight="1" x14ac:dyDescent="0.35">
      <c r="A131" s="158" t="s">
        <v>528</v>
      </c>
      <c r="B131" s="58">
        <v>17</v>
      </c>
      <c r="C131" s="58">
        <v>31.24</v>
      </c>
      <c r="D131" s="58">
        <v>5</v>
      </c>
      <c r="E131" s="82">
        <v>114</v>
      </c>
      <c r="F131" s="12" t="str">
        <f>+VLOOKUP(E131,Participants!$A$1:$F$678,2,FALSE)</f>
        <v>Colton Nanz</v>
      </c>
      <c r="G131" s="12" t="str">
        <f>+VLOOKUP(E131,Participants!$A$1:$F$678,4,FALSE)</f>
        <v>AMA</v>
      </c>
      <c r="H131" s="12" t="str">
        <f>+VLOOKUP(E131,Participants!$A$1:$F$678,5,FALSE)</f>
        <v>Male</v>
      </c>
      <c r="I131" s="12">
        <f>+VLOOKUP(E131,Participants!$A$1:$F$678,3,FALSE)</f>
        <v>7</v>
      </c>
      <c r="J131" s="12" t="str">
        <f>+VLOOKUP(E131,Participants!$A$1:$G$678,7,FALSE)</f>
        <v>VARSITY Boys</v>
      </c>
      <c r="K131" s="12">
        <f t="shared" si="4"/>
        <v>13</v>
      </c>
      <c r="L131" s="12"/>
    </row>
    <row r="132" spans="1:26" ht="14.25" customHeight="1" x14ac:dyDescent="0.35">
      <c r="A132" s="158" t="s">
        <v>528</v>
      </c>
      <c r="B132" s="58">
        <v>18</v>
      </c>
      <c r="C132" s="58">
        <v>31.31</v>
      </c>
      <c r="D132" s="58">
        <v>6</v>
      </c>
      <c r="E132" s="82">
        <v>109</v>
      </c>
      <c r="F132" s="12" t="str">
        <f>+VLOOKUP(E132,Participants!$A$1:$F$678,2,FALSE)</f>
        <v>Miracle Onyiriamoi</v>
      </c>
      <c r="G132" s="12" t="str">
        <f>+VLOOKUP(E132,Participants!$A$1:$F$678,4,FALSE)</f>
        <v>AMA</v>
      </c>
      <c r="H132" s="12" t="str">
        <f>+VLOOKUP(E132,Participants!$A$1:$F$678,5,FALSE)</f>
        <v>Male</v>
      </c>
      <c r="I132" s="12">
        <f>+VLOOKUP(E132,Participants!$A$1:$F$678,3,FALSE)</f>
        <v>7</v>
      </c>
      <c r="J132" s="12" t="str">
        <f>+VLOOKUP(E132,Participants!$A$1:$G$678,7,FALSE)</f>
        <v>VARSITY Boys</v>
      </c>
      <c r="K132" s="12">
        <f t="shared" si="4"/>
        <v>14</v>
      </c>
      <c r="L132" s="12"/>
    </row>
    <row r="133" spans="1:26" ht="14.25" customHeight="1" x14ac:dyDescent="0.35">
      <c r="A133" s="158" t="s">
        <v>528</v>
      </c>
      <c r="B133" s="58">
        <v>17</v>
      </c>
      <c r="C133" s="58">
        <v>31.94</v>
      </c>
      <c r="D133" s="58">
        <v>6</v>
      </c>
      <c r="E133" s="82">
        <v>1129</v>
      </c>
      <c r="F133" s="12" t="str">
        <f>+VLOOKUP(E133,Participants!$A$1:$F$678,2,FALSE)</f>
        <v>Shaun Guyton Jr</v>
      </c>
      <c r="G133" s="12" t="str">
        <f>+VLOOKUP(E133,Participants!$A$1:$F$678,4,FALSE)</f>
        <v>KIL</v>
      </c>
      <c r="H133" s="12" t="str">
        <f>+VLOOKUP(E133,Participants!$A$1:$F$678,5,FALSE)</f>
        <v>Male</v>
      </c>
      <c r="I133" s="12">
        <f>+VLOOKUP(E133,Participants!$A$1:$F$678,3,FALSE)</f>
        <v>7</v>
      </c>
      <c r="J133" s="12" t="str">
        <f>+VLOOKUP(E133,Participants!$A$1:$G$678,7,FALSE)</f>
        <v>VARSITY Boys</v>
      </c>
      <c r="K133" s="12">
        <f t="shared" si="4"/>
        <v>15</v>
      </c>
      <c r="L133" s="12"/>
    </row>
    <row r="134" spans="1:26" ht="14.25" customHeight="1" x14ac:dyDescent="0.35">
      <c r="A134" s="158" t="s">
        <v>528</v>
      </c>
      <c r="B134" s="58">
        <v>19</v>
      </c>
      <c r="C134" s="58">
        <v>33.79</v>
      </c>
      <c r="D134" s="58">
        <v>7</v>
      </c>
      <c r="E134" s="82">
        <v>111</v>
      </c>
      <c r="F134" s="12" t="str">
        <f>+VLOOKUP(E134,Participants!$A$1:$F$678,2,FALSE)</f>
        <v>Finn ODonoghue</v>
      </c>
      <c r="G134" s="12" t="str">
        <f>+VLOOKUP(E134,Participants!$A$1:$F$678,4,FALSE)</f>
        <v>AMA</v>
      </c>
      <c r="H134" s="12" t="str">
        <f>+VLOOKUP(E134,Participants!$A$1:$F$678,5,FALSE)</f>
        <v>Male</v>
      </c>
      <c r="I134" s="12">
        <f>+VLOOKUP(E134,Participants!$A$1:$F$678,3,FALSE)</f>
        <v>7</v>
      </c>
      <c r="J134" s="12" t="str">
        <f>+VLOOKUP(E134,Participants!$A$1:$G$678,7,FALSE)</f>
        <v>VARSITY Boys</v>
      </c>
      <c r="K134" s="12">
        <f t="shared" si="4"/>
        <v>16</v>
      </c>
      <c r="L134" s="12"/>
    </row>
    <row r="135" spans="1:26" ht="14.25" customHeight="1" x14ac:dyDescent="0.35">
      <c r="A135" s="158" t="s">
        <v>528</v>
      </c>
      <c r="B135" s="58">
        <v>19</v>
      </c>
      <c r="C135" s="58">
        <v>33.9</v>
      </c>
      <c r="D135" s="58">
        <v>4</v>
      </c>
      <c r="E135" s="82">
        <v>115</v>
      </c>
      <c r="F135" s="12" t="str">
        <f>+VLOOKUP(E135,Participants!$A$1:$F$678,2,FALSE)</f>
        <v>Jack Conquest</v>
      </c>
      <c r="G135" s="12" t="str">
        <f>+VLOOKUP(E135,Participants!$A$1:$F$678,4,FALSE)</f>
        <v>AMA</v>
      </c>
      <c r="H135" s="12" t="str">
        <f>+VLOOKUP(E135,Participants!$A$1:$F$678,5,FALSE)</f>
        <v>Male</v>
      </c>
      <c r="I135" s="12">
        <f>+VLOOKUP(E135,Participants!$A$1:$F$678,3,FALSE)</f>
        <v>7</v>
      </c>
      <c r="J135" s="12" t="str">
        <f>+VLOOKUP(E135,Participants!$A$1:$G$678,7,FALSE)</f>
        <v>VARSITY Boys</v>
      </c>
      <c r="K135" s="12">
        <f t="shared" si="4"/>
        <v>17</v>
      </c>
      <c r="L135" s="12"/>
    </row>
    <row r="136" spans="1:26" ht="14.25" customHeight="1" x14ac:dyDescent="0.35">
      <c r="A136" s="158" t="s">
        <v>528</v>
      </c>
      <c r="B136" s="58">
        <v>18</v>
      </c>
      <c r="C136" s="58">
        <v>34.549999999999997</v>
      </c>
      <c r="D136" s="58">
        <v>2</v>
      </c>
      <c r="E136" s="82">
        <v>921</v>
      </c>
      <c r="F136" s="12" t="str">
        <f>+VLOOKUP(E136,Participants!$A$1:$F$678,2,FALSE)</f>
        <v>Rizalino Domasig</v>
      </c>
      <c r="G136" s="12" t="str">
        <f>+VLOOKUP(E136,Participants!$A$1:$F$678,4,FALSE)</f>
        <v>HFS</v>
      </c>
      <c r="H136" s="12" t="str">
        <f>+VLOOKUP(E136,Participants!$A$1:$F$678,5,FALSE)</f>
        <v>Male</v>
      </c>
      <c r="I136" s="12">
        <f>+VLOOKUP(E136,Participants!$A$1:$F$678,3,FALSE)</f>
        <v>7</v>
      </c>
      <c r="J136" s="12" t="str">
        <f>+VLOOKUP(E136,Participants!$A$1:$G$678,7,FALSE)</f>
        <v>VARSITY Boys</v>
      </c>
      <c r="K136" s="12">
        <f t="shared" si="4"/>
        <v>18</v>
      </c>
      <c r="L136" s="12"/>
    </row>
    <row r="137" spans="1:26" ht="14.25" customHeight="1" x14ac:dyDescent="0.35">
      <c r="A137" s="158" t="s">
        <v>528</v>
      </c>
      <c r="B137" s="58">
        <v>19</v>
      </c>
      <c r="C137" s="58">
        <v>34.97</v>
      </c>
      <c r="D137" s="58">
        <v>3</v>
      </c>
      <c r="E137" s="82">
        <v>1255</v>
      </c>
      <c r="F137" s="12" t="str">
        <f>+VLOOKUP(E137,Participants!$A$1:$F$678,2,FALSE)</f>
        <v>Levi Soriano-Clark</v>
      </c>
      <c r="G137" s="12" t="str">
        <f>+VLOOKUP(E137,Participants!$A$1:$F$678,4,FALSE)</f>
        <v>SSPP</v>
      </c>
      <c r="H137" s="12" t="str">
        <f>+VLOOKUP(E137,Participants!$A$1:$F$678,5,FALSE)</f>
        <v>Male</v>
      </c>
      <c r="I137" s="12">
        <f>+VLOOKUP(E137,Participants!$A$1:$F$678,3,FALSE)</f>
        <v>7</v>
      </c>
      <c r="J137" s="12" t="str">
        <f>+VLOOKUP(E137,Participants!$A$1:$G$678,7,FALSE)</f>
        <v>VARSITY Boys</v>
      </c>
      <c r="K137" s="12">
        <f t="shared" si="4"/>
        <v>19</v>
      </c>
      <c r="L137" s="12"/>
    </row>
    <row r="138" spans="1:26" ht="14.25" customHeight="1" x14ac:dyDescent="0.35">
      <c r="A138" s="158" t="s">
        <v>528</v>
      </c>
      <c r="B138" s="58">
        <v>18</v>
      </c>
      <c r="C138" s="58">
        <v>35.369999999999997</v>
      </c>
      <c r="D138" s="58">
        <v>1</v>
      </c>
      <c r="E138" s="82">
        <v>1232</v>
      </c>
      <c r="F138" s="12" t="str">
        <f>+VLOOKUP(E138,Participants!$A$1:$F$678,2,FALSE)</f>
        <v>Xavier Vallecorsa</v>
      </c>
      <c r="G138" s="12" t="str">
        <f>+VLOOKUP(E138,Participants!$A$1:$F$678,4,FALSE)</f>
        <v>OLF</v>
      </c>
      <c r="H138" s="12" t="str">
        <f>+VLOOKUP(E138,Participants!$A$1:$F$678,5,FALSE)</f>
        <v>Male</v>
      </c>
      <c r="I138" s="12">
        <f>+VLOOKUP(E138,Participants!$A$1:$F$678,3,FALSE)</f>
        <v>7</v>
      </c>
      <c r="J138" s="12" t="str">
        <f>+VLOOKUP(E138,Participants!$A$1:$G$678,7,FALSE)</f>
        <v>VARSITY Boys</v>
      </c>
      <c r="K138" s="12">
        <f t="shared" si="4"/>
        <v>20</v>
      </c>
      <c r="L138" s="12"/>
    </row>
    <row r="139" spans="1:26" ht="14.25" customHeight="1" x14ac:dyDescent="0.35">
      <c r="A139" s="158" t="s">
        <v>528</v>
      </c>
      <c r="B139" s="58">
        <v>17</v>
      </c>
      <c r="C139" s="58">
        <v>35.880000000000003</v>
      </c>
      <c r="D139" s="58">
        <v>1</v>
      </c>
      <c r="E139" s="82">
        <v>116</v>
      </c>
      <c r="F139" s="12" t="str">
        <f>+VLOOKUP(E139,Participants!$A$1:$F$678,2,FALSE)</f>
        <v>Daniel D'Alo</v>
      </c>
      <c r="G139" s="12" t="str">
        <f>+VLOOKUP(E139,Participants!$A$1:$F$678,4,FALSE)</f>
        <v>AMA</v>
      </c>
      <c r="H139" s="12" t="str">
        <f>+VLOOKUP(E139,Participants!$A$1:$F$678,5,FALSE)</f>
        <v>Male</v>
      </c>
      <c r="I139" s="12">
        <f>+VLOOKUP(E139,Participants!$A$1:$F$678,3,FALSE)</f>
        <v>7</v>
      </c>
      <c r="J139" s="12" t="str">
        <f>+VLOOKUP(E139,Participants!$A$1:$G$678,7,FALSE)</f>
        <v>VARSITY Boys</v>
      </c>
      <c r="K139" s="12">
        <f t="shared" si="4"/>
        <v>21</v>
      </c>
      <c r="L139" s="12"/>
    </row>
    <row r="140" spans="1:26" ht="14.25" customHeight="1" x14ac:dyDescent="0.35">
      <c r="A140" s="158" t="s">
        <v>528</v>
      </c>
      <c r="B140" s="58">
        <v>18</v>
      </c>
      <c r="C140" s="58">
        <v>38.96</v>
      </c>
      <c r="D140" s="58">
        <v>8</v>
      </c>
      <c r="E140" s="82">
        <v>110</v>
      </c>
      <c r="F140" s="12" t="str">
        <f>+VLOOKUP(E140,Participants!$A$1:$F$678,2,FALSE)</f>
        <v>William Yester</v>
      </c>
      <c r="G140" s="12" t="str">
        <f>+VLOOKUP(E140,Participants!$A$1:$F$678,4,FALSE)</f>
        <v>AMA</v>
      </c>
      <c r="H140" s="12" t="str">
        <f>+VLOOKUP(E140,Participants!$A$1:$F$678,5,FALSE)</f>
        <v>Male</v>
      </c>
      <c r="I140" s="12">
        <f>+VLOOKUP(E140,Participants!$A$1:$F$678,3,FALSE)</f>
        <v>7</v>
      </c>
      <c r="J140" s="12" t="str">
        <f>+VLOOKUP(E140,Participants!$A$1:$G$678,7,FALSE)</f>
        <v>VARSITY Boys</v>
      </c>
      <c r="K140" s="12">
        <f t="shared" si="4"/>
        <v>22</v>
      </c>
      <c r="L140" s="12"/>
    </row>
    <row r="141" spans="1:26" ht="14.25" customHeight="1" x14ac:dyDescent="0.35">
      <c r="A141" s="158" t="s">
        <v>528</v>
      </c>
      <c r="B141" s="58">
        <v>19</v>
      </c>
      <c r="C141" s="58">
        <v>40</v>
      </c>
      <c r="D141" s="58">
        <v>1</v>
      </c>
      <c r="E141" s="82">
        <v>117</v>
      </c>
      <c r="F141" s="12" t="str">
        <f>+VLOOKUP(E141,Participants!$A$1:$F$678,2,FALSE)</f>
        <v>Joseph Hart</v>
      </c>
      <c r="G141" s="12" t="str">
        <f>+VLOOKUP(E141,Participants!$A$1:$F$678,4,FALSE)</f>
        <v>AMA</v>
      </c>
      <c r="H141" s="12" t="str">
        <f>+VLOOKUP(E141,Participants!$A$1:$F$678,5,FALSE)</f>
        <v>Male</v>
      </c>
      <c r="I141" s="12">
        <f>+VLOOKUP(E141,Participants!$A$1:$F$678,3,FALSE)</f>
        <v>7</v>
      </c>
      <c r="J141" s="12" t="str">
        <f>+VLOOKUP(E141,Participants!$A$1:$G$678,7,FALSE)</f>
        <v>VARSITY Boys</v>
      </c>
      <c r="K141" s="12">
        <f t="shared" si="4"/>
        <v>23</v>
      </c>
      <c r="L141" s="12"/>
    </row>
    <row r="142" spans="1:26" ht="14.25" customHeight="1" x14ac:dyDescent="0.25">
      <c r="E142" s="50"/>
    </row>
    <row r="143" spans="1:26" ht="14.25" customHeight="1" x14ac:dyDescent="0.25">
      <c r="E143" s="50"/>
    </row>
    <row r="144" spans="1:26" ht="14.25" customHeight="1" x14ac:dyDescent="0.25">
      <c r="B144" s="63" t="s">
        <v>8</v>
      </c>
      <c r="C144" s="63" t="s">
        <v>15</v>
      </c>
      <c r="D144" s="63" t="s">
        <v>10</v>
      </c>
      <c r="E144" s="133" t="s">
        <v>20</v>
      </c>
      <c r="F144" s="63" t="s">
        <v>23</v>
      </c>
      <c r="G144" s="63" t="s">
        <v>26</v>
      </c>
      <c r="H144" s="63" t="s">
        <v>29</v>
      </c>
      <c r="I144" s="63" t="s">
        <v>32</v>
      </c>
      <c r="J144" s="63" t="s">
        <v>35</v>
      </c>
      <c r="K144" s="63" t="s">
        <v>38</v>
      </c>
      <c r="L144" s="63" t="s">
        <v>41</v>
      </c>
      <c r="M144" s="63" t="s">
        <v>44</v>
      </c>
      <c r="N144" s="63" t="s">
        <v>49</v>
      </c>
      <c r="O144" s="63" t="s">
        <v>52</v>
      </c>
      <c r="P144" s="63" t="s">
        <v>55</v>
      </c>
      <c r="Q144" s="63" t="s">
        <v>58</v>
      </c>
      <c r="R144" s="63" t="s">
        <v>61</v>
      </c>
      <c r="S144" s="63" t="s">
        <v>64</v>
      </c>
      <c r="T144" s="63" t="s">
        <v>67</v>
      </c>
      <c r="U144" s="63" t="s">
        <v>70</v>
      </c>
      <c r="V144" s="63" t="s">
        <v>73</v>
      </c>
      <c r="W144" s="63" t="s">
        <v>76</v>
      </c>
      <c r="X144" s="63" t="s">
        <v>79</v>
      </c>
      <c r="Y144" s="63" t="s">
        <v>152</v>
      </c>
      <c r="Z144" s="64" t="s">
        <v>496</v>
      </c>
    </row>
    <row r="145" spans="1:26" ht="14.25" customHeight="1" x14ac:dyDescent="0.25">
      <c r="A145" s="7" t="s">
        <v>118</v>
      </c>
      <c r="B145" s="7">
        <f t="shared" ref="B145:K148" si="5">+SUMIFS($L$2:$L$141,$J$2:$J$141,$A145,$G$2:$G$141,B$144)</f>
        <v>0</v>
      </c>
      <c r="C145" s="7">
        <f t="shared" si="5"/>
        <v>3</v>
      </c>
      <c r="D145" s="7">
        <f t="shared" si="5"/>
        <v>3</v>
      </c>
      <c r="E145" s="50">
        <f t="shared" si="5"/>
        <v>0</v>
      </c>
      <c r="F145" s="7">
        <f t="shared" si="5"/>
        <v>6</v>
      </c>
      <c r="G145" s="7">
        <f t="shared" si="5"/>
        <v>0</v>
      </c>
      <c r="H145" s="7">
        <f t="shared" si="5"/>
        <v>0</v>
      </c>
      <c r="I145" s="7">
        <f t="shared" si="5"/>
        <v>17</v>
      </c>
      <c r="J145" s="7">
        <f t="shared" si="5"/>
        <v>0</v>
      </c>
      <c r="K145" s="7">
        <f t="shared" si="5"/>
        <v>0</v>
      </c>
      <c r="L145" s="7">
        <f t="shared" ref="L145:Y148" si="6">+SUMIFS($L$2:$L$141,$J$2:$J$141,$A145,$G$2:$G$141,L$144)</f>
        <v>0</v>
      </c>
      <c r="M145" s="7">
        <f t="shared" si="6"/>
        <v>0</v>
      </c>
      <c r="N145" s="7">
        <f t="shared" si="6"/>
        <v>0</v>
      </c>
      <c r="O145" s="7">
        <f t="shared" si="6"/>
        <v>0</v>
      </c>
      <c r="P145" s="7">
        <f t="shared" si="6"/>
        <v>0</v>
      </c>
      <c r="Q145" s="7">
        <f t="shared" si="6"/>
        <v>0</v>
      </c>
      <c r="R145" s="7">
        <f t="shared" si="6"/>
        <v>0</v>
      </c>
      <c r="S145" s="7">
        <f t="shared" si="6"/>
        <v>10</v>
      </c>
      <c r="T145" s="7">
        <f t="shared" si="6"/>
        <v>0</v>
      </c>
      <c r="U145" s="7">
        <f t="shared" si="6"/>
        <v>0</v>
      </c>
      <c r="V145" s="7">
        <f t="shared" si="6"/>
        <v>0</v>
      </c>
      <c r="W145" s="7">
        <f t="shared" si="6"/>
        <v>0</v>
      </c>
      <c r="X145" s="7">
        <f t="shared" si="6"/>
        <v>0</v>
      </c>
      <c r="Y145" s="7">
        <f t="shared" si="6"/>
        <v>0</v>
      </c>
      <c r="Z145" s="7">
        <f t="shared" ref="Z145:Z148" si="7">SUM(C145:Y145)</f>
        <v>39</v>
      </c>
    </row>
    <row r="146" spans="1:26" ht="14.25" customHeight="1" x14ac:dyDescent="0.25">
      <c r="A146" s="7" t="s">
        <v>135</v>
      </c>
      <c r="B146" s="7">
        <f t="shared" si="5"/>
        <v>0</v>
      </c>
      <c r="C146" s="7">
        <f t="shared" si="5"/>
        <v>12</v>
      </c>
      <c r="D146" s="7">
        <f t="shared" si="5"/>
        <v>0</v>
      </c>
      <c r="E146" s="50">
        <f t="shared" si="5"/>
        <v>0</v>
      </c>
      <c r="F146" s="7">
        <f t="shared" si="5"/>
        <v>6</v>
      </c>
      <c r="G146" s="7">
        <f t="shared" si="5"/>
        <v>0</v>
      </c>
      <c r="H146" s="7">
        <f t="shared" si="5"/>
        <v>0</v>
      </c>
      <c r="I146" s="7">
        <f t="shared" si="5"/>
        <v>0</v>
      </c>
      <c r="J146" s="7">
        <f t="shared" si="5"/>
        <v>0</v>
      </c>
      <c r="K146" s="7">
        <f t="shared" si="5"/>
        <v>0</v>
      </c>
      <c r="L146" s="7">
        <f t="shared" si="6"/>
        <v>0</v>
      </c>
      <c r="M146" s="7">
        <f t="shared" si="6"/>
        <v>5</v>
      </c>
      <c r="N146" s="7">
        <f t="shared" si="6"/>
        <v>0</v>
      </c>
      <c r="O146" s="7">
        <f t="shared" si="6"/>
        <v>10</v>
      </c>
      <c r="P146" s="7">
        <f t="shared" si="6"/>
        <v>0</v>
      </c>
      <c r="Q146" s="7">
        <f t="shared" si="6"/>
        <v>0</v>
      </c>
      <c r="R146" s="7">
        <f t="shared" si="6"/>
        <v>0</v>
      </c>
      <c r="S146" s="7">
        <f t="shared" si="6"/>
        <v>0</v>
      </c>
      <c r="T146" s="7">
        <f t="shared" si="6"/>
        <v>0</v>
      </c>
      <c r="U146" s="7">
        <f t="shared" si="6"/>
        <v>5</v>
      </c>
      <c r="V146" s="7">
        <f t="shared" si="6"/>
        <v>0</v>
      </c>
      <c r="W146" s="7">
        <f t="shared" si="6"/>
        <v>0</v>
      </c>
      <c r="X146" s="7">
        <f t="shared" si="6"/>
        <v>0</v>
      </c>
      <c r="Y146" s="7">
        <f t="shared" si="6"/>
        <v>1</v>
      </c>
      <c r="Z146" s="7">
        <f t="shared" si="7"/>
        <v>39</v>
      </c>
    </row>
    <row r="147" spans="1:26" ht="14.25" customHeight="1" x14ac:dyDescent="0.25">
      <c r="A147" s="7" t="s">
        <v>345</v>
      </c>
      <c r="B147" s="7">
        <f t="shared" si="5"/>
        <v>0</v>
      </c>
      <c r="C147" s="7">
        <f t="shared" si="5"/>
        <v>14</v>
      </c>
      <c r="D147" s="7">
        <f t="shared" si="5"/>
        <v>5</v>
      </c>
      <c r="E147" s="50">
        <f t="shared" si="5"/>
        <v>0</v>
      </c>
      <c r="F147" s="7">
        <f t="shared" si="5"/>
        <v>7</v>
      </c>
      <c r="G147" s="7">
        <f t="shared" si="5"/>
        <v>0</v>
      </c>
      <c r="H147" s="7">
        <f t="shared" si="5"/>
        <v>0</v>
      </c>
      <c r="I147" s="7">
        <f t="shared" si="5"/>
        <v>10</v>
      </c>
      <c r="J147" s="7">
        <f t="shared" si="5"/>
        <v>0</v>
      </c>
      <c r="K147" s="7">
        <f t="shared" si="5"/>
        <v>0</v>
      </c>
      <c r="L147" s="7">
        <f t="shared" si="6"/>
        <v>0</v>
      </c>
      <c r="M147" s="7">
        <f t="shared" si="6"/>
        <v>0</v>
      </c>
      <c r="N147" s="7">
        <f t="shared" si="6"/>
        <v>0</v>
      </c>
      <c r="O147" s="7">
        <f t="shared" si="6"/>
        <v>3</v>
      </c>
      <c r="P147" s="7">
        <f t="shared" si="6"/>
        <v>0</v>
      </c>
      <c r="Q147" s="7">
        <f t="shared" si="6"/>
        <v>0</v>
      </c>
      <c r="R147" s="7">
        <f t="shared" si="6"/>
        <v>0</v>
      </c>
      <c r="S147" s="7">
        <f t="shared" si="6"/>
        <v>0</v>
      </c>
      <c r="T147" s="7">
        <f t="shared" si="6"/>
        <v>0</v>
      </c>
      <c r="U147" s="7">
        <f t="shared" si="6"/>
        <v>0</v>
      </c>
      <c r="V147" s="7">
        <f t="shared" si="6"/>
        <v>0</v>
      </c>
      <c r="W147" s="7">
        <f t="shared" si="6"/>
        <v>0</v>
      </c>
      <c r="X147" s="7">
        <f t="shared" si="6"/>
        <v>0</v>
      </c>
      <c r="Y147" s="7">
        <f t="shared" si="6"/>
        <v>0</v>
      </c>
      <c r="Z147" s="7">
        <f t="shared" si="7"/>
        <v>39</v>
      </c>
    </row>
    <row r="148" spans="1:26" ht="14.25" customHeight="1" x14ac:dyDescent="0.25">
      <c r="A148" s="7" t="s">
        <v>497</v>
      </c>
      <c r="B148" s="7">
        <f t="shared" si="5"/>
        <v>0</v>
      </c>
      <c r="C148" s="7">
        <f t="shared" si="5"/>
        <v>0</v>
      </c>
      <c r="D148" s="7">
        <f t="shared" si="5"/>
        <v>2</v>
      </c>
      <c r="E148" s="50">
        <f t="shared" si="5"/>
        <v>0</v>
      </c>
      <c r="F148" s="7">
        <f t="shared" si="5"/>
        <v>13</v>
      </c>
      <c r="G148" s="7">
        <f t="shared" si="5"/>
        <v>0</v>
      </c>
      <c r="H148" s="7">
        <f t="shared" si="5"/>
        <v>0</v>
      </c>
      <c r="I148" s="7">
        <f t="shared" si="5"/>
        <v>0</v>
      </c>
      <c r="J148" s="7">
        <f t="shared" si="5"/>
        <v>0</v>
      </c>
      <c r="K148" s="7">
        <f t="shared" si="5"/>
        <v>0</v>
      </c>
      <c r="L148" s="7">
        <f t="shared" si="6"/>
        <v>0</v>
      </c>
      <c r="M148" s="7">
        <f t="shared" si="6"/>
        <v>10</v>
      </c>
      <c r="N148" s="7">
        <f t="shared" si="6"/>
        <v>0</v>
      </c>
      <c r="O148" s="7">
        <f t="shared" si="6"/>
        <v>14</v>
      </c>
      <c r="P148" s="7">
        <f t="shared" si="6"/>
        <v>0</v>
      </c>
      <c r="Q148" s="7">
        <f t="shared" si="6"/>
        <v>0</v>
      </c>
      <c r="R148" s="7">
        <f t="shared" si="6"/>
        <v>0</v>
      </c>
      <c r="S148" s="7">
        <f t="shared" si="6"/>
        <v>0</v>
      </c>
      <c r="T148" s="7">
        <f t="shared" si="6"/>
        <v>0</v>
      </c>
      <c r="U148" s="7">
        <f t="shared" si="6"/>
        <v>0</v>
      </c>
      <c r="V148" s="7">
        <f t="shared" si="6"/>
        <v>0</v>
      </c>
      <c r="W148" s="7">
        <f t="shared" si="6"/>
        <v>0</v>
      </c>
      <c r="X148" s="7">
        <f t="shared" si="6"/>
        <v>0</v>
      </c>
      <c r="Y148" s="7">
        <f t="shared" si="6"/>
        <v>0</v>
      </c>
      <c r="Z148" s="7">
        <f t="shared" si="7"/>
        <v>39</v>
      </c>
    </row>
    <row r="149" spans="1:26" ht="14.25" customHeight="1" x14ac:dyDescent="0.25">
      <c r="E149" s="50"/>
    </row>
    <row r="150" spans="1:26" ht="14.25" customHeight="1" x14ac:dyDescent="0.25">
      <c r="E150" s="50"/>
    </row>
    <row r="151" spans="1:26" ht="14.25" customHeight="1" x14ac:dyDescent="0.25">
      <c r="E151" s="50"/>
    </row>
    <row r="152" spans="1:26" ht="14.25" customHeight="1" x14ac:dyDescent="0.25">
      <c r="E152" s="50"/>
    </row>
    <row r="153" spans="1:26" ht="14.25" customHeight="1" x14ac:dyDescent="0.25">
      <c r="E153" s="50"/>
    </row>
    <row r="154" spans="1:26" ht="14.25" customHeight="1" x14ac:dyDescent="0.25">
      <c r="E154" s="50"/>
    </row>
    <row r="155" spans="1:26" ht="14.25" customHeight="1" x14ac:dyDescent="0.25">
      <c r="E155" s="50"/>
    </row>
    <row r="156" spans="1:26" ht="14.25" customHeight="1" x14ac:dyDescent="0.25">
      <c r="E156" s="50"/>
    </row>
    <row r="157" spans="1:26" ht="14.25" customHeight="1" x14ac:dyDescent="0.25">
      <c r="E157" s="50"/>
    </row>
    <row r="158" spans="1:26" ht="14.25" customHeight="1" x14ac:dyDescent="0.25">
      <c r="E158" s="50"/>
    </row>
    <row r="159" spans="1:26" ht="14.25" customHeight="1" x14ac:dyDescent="0.25">
      <c r="E159" s="50"/>
    </row>
    <row r="160" spans="1:26" ht="14.25" customHeight="1" x14ac:dyDescent="0.25">
      <c r="E160" s="50"/>
    </row>
    <row r="161" spans="5:5" ht="14.25" customHeight="1" x14ac:dyDescent="0.25">
      <c r="E161" s="50"/>
    </row>
    <row r="162" spans="5:5" ht="14.25" customHeight="1" x14ac:dyDescent="0.25">
      <c r="E162" s="50"/>
    </row>
    <row r="163" spans="5:5" ht="14.25" customHeight="1" x14ac:dyDescent="0.25">
      <c r="E163" s="50"/>
    </row>
    <row r="164" spans="5:5" ht="14.25" customHeight="1" x14ac:dyDescent="0.25">
      <c r="E164" s="50"/>
    </row>
    <row r="165" spans="5:5" ht="14.25" customHeight="1" x14ac:dyDescent="0.25">
      <c r="E165" s="50"/>
    </row>
    <row r="166" spans="5:5" ht="14.25" customHeight="1" x14ac:dyDescent="0.25">
      <c r="E166" s="50"/>
    </row>
    <row r="167" spans="5:5" ht="14.25" customHeight="1" x14ac:dyDescent="0.25">
      <c r="E167" s="50"/>
    </row>
    <row r="168" spans="5:5" ht="14.25" customHeight="1" x14ac:dyDescent="0.25">
      <c r="E168" s="50"/>
    </row>
    <row r="169" spans="5:5" ht="14.25" customHeight="1" x14ac:dyDescent="0.25">
      <c r="E169" s="50"/>
    </row>
    <row r="170" spans="5:5" ht="14.25" customHeight="1" x14ac:dyDescent="0.25">
      <c r="E170" s="50"/>
    </row>
    <row r="171" spans="5:5" ht="14.25" customHeight="1" x14ac:dyDescent="0.25">
      <c r="E171" s="50"/>
    </row>
    <row r="172" spans="5:5" ht="14.25" customHeight="1" x14ac:dyDescent="0.25">
      <c r="E172" s="50"/>
    </row>
    <row r="173" spans="5:5" ht="14.25" customHeight="1" x14ac:dyDescent="0.25">
      <c r="E173" s="50"/>
    </row>
    <row r="174" spans="5:5" ht="14.25" customHeight="1" x14ac:dyDescent="0.25">
      <c r="E174" s="50"/>
    </row>
    <row r="175" spans="5:5" ht="14.25" customHeight="1" x14ac:dyDescent="0.25">
      <c r="E175" s="50"/>
    </row>
    <row r="176" spans="5:5" ht="14.25" customHeight="1" x14ac:dyDescent="0.25">
      <c r="E176" s="50"/>
    </row>
    <row r="177" spans="5:5" ht="14.25" customHeight="1" x14ac:dyDescent="0.25">
      <c r="E177" s="50"/>
    </row>
    <row r="178" spans="5:5" ht="14.25" customHeight="1" x14ac:dyDescent="0.25">
      <c r="E178" s="50"/>
    </row>
    <row r="179" spans="5:5" ht="14.25" customHeight="1" x14ac:dyDescent="0.25">
      <c r="E179" s="50"/>
    </row>
    <row r="180" spans="5:5" ht="14.25" customHeight="1" x14ac:dyDescent="0.25">
      <c r="E180" s="50"/>
    </row>
    <row r="181" spans="5:5" ht="14.25" customHeight="1" x14ac:dyDescent="0.25">
      <c r="E181" s="50"/>
    </row>
    <row r="182" spans="5:5" ht="14.25" customHeight="1" x14ac:dyDescent="0.25">
      <c r="E182" s="50"/>
    </row>
    <row r="183" spans="5:5" ht="14.25" customHeight="1" x14ac:dyDescent="0.25">
      <c r="E183" s="50"/>
    </row>
    <row r="184" spans="5:5" ht="14.25" customHeight="1" x14ac:dyDescent="0.25">
      <c r="E184" s="50"/>
    </row>
    <row r="185" spans="5:5" ht="14.25" customHeight="1" x14ac:dyDescent="0.25">
      <c r="E185" s="50"/>
    </row>
    <row r="186" spans="5:5" ht="14.25" customHeight="1" x14ac:dyDescent="0.25">
      <c r="E186" s="50"/>
    </row>
    <row r="187" spans="5:5" ht="14.25" customHeight="1" x14ac:dyDescent="0.25">
      <c r="E187" s="50"/>
    </row>
    <row r="188" spans="5:5" ht="14.25" customHeight="1" x14ac:dyDescent="0.25">
      <c r="E188" s="50"/>
    </row>
    <row r="189" spans="5:5" ht="14.25" customHeight="1" x14ac:dyDescent="0.25">
      <c r="E189" s="50"/>
    </row>
    <row r="190" spans="5:5" ht="14.25" customHeight="1" x14ac:dyDescent="0.25">
      <c r="E190" s="50"/>
    </row>
    <row r="191" spans="5:5" ht="14.25" customHeight="1" x14ac:dyDescent="0.25">
      <c r="E191" s="50"/>
    </row>
    <row r="192" spans="5:5" ht="14.25" customHeight="1" x14ac:dyDescent="0.25">
      <c r="E192" s="50"/>
    </row>
    <row r="193" spans="5:5" ht="14.25" customHeight="1" x14ac:dyDescent="0.25">
      <c r="E193" s="50"/>
    </row>
    <row r="194" spans="5:5" ht="14.25" customHeight="1" x14ac:dyDescent="0.25">
      <c r="E194" s="50"/>
    </row>
    <row r="195" spans="5:5" ht="14.25" customHeight="1" x14ac:dyDescent="0.25">
      <c r="E195" s="50"/>
    </row>
    <row r="196" spans="5:5" ht="14.25" customHeight="1" x14ac:dyDescent="0.25">
      <c r="E196" s="50"/>
    </row>
    <row r="197" spans="5:5" ht="14.25" customHeight="1" x14ac:dyDescent="0.25">
      <c r="E197" s="50"/>
    </row>
    <row r="198" spans="5:5" ht="14.25" customHeight="1" x14ac:dyDescent="0.25">
      <c r="E198" s="50"/>
    </row>
    <row r="199" spans="5:5" ht="14.25" customHeight="1" x14ac:dyDescent="0.25">
      <c r="E199" s="50"/>
    </row>
    <row r="200" spans="5:5" ht="14.25" customHeight="1" x14ac:dyDescent="0.25">
      <c r="E200" s="50"/>
    </row>
    <row r="201" spans="5:5" ht="14.25" customHeight="1" x14ac:dyDescent="0.25">
      <c r="E201" s="50"/>
    </row>
    <row r="202" spans="5:5" ht="14.25" customHeight="1" x14ac:dyDescent="0.25">
      <c r="E202" s="50"/>
    </row>
    <row r="203" spans="5:5" ht="14.25" customHeight="1" x14ac:dyDescent="0.25">
      <c r="E203" s="50"/>
    </row>
    <row r="204" spans="5:5" ht="14.25" customHeight="1" x14ac:dyDescent="0.25">
      <c r="E204" s="50"/>
    </row>
    <row r="205" spans="5:5" ht="14.25" customHeight="1" x14ac:dyDescent="0.25">
      <c r="E205" s="50"/>
    </row>
    <row r="206" spans="5:5" ht="14.25" customHeight="1" x14ac:dyDescent="0.25">
      <c r="E206" s="50"/>
    </row>
    <row r="207" spans="5:5" ht="14.25" customHeight="1" x14ac:dyDescent="0.25">
      <c r="E207" s="50"/>
    </row>
    <row r="208" spans="5:5" ht="14.25" customHeight="1" x14ac:dyDescent="0.25">
      <c r="E208" s="50"/>
    </row>
    <row r="209" spans="5:5" ht="14.25" customHeight="1" x14ac:dyDescent="0.25">
      <c r="E209" s="50"/>
    </row>
    <row r="210" spans="5:5" ht="14.25" customHeight="1" x14ac:dyDescent="0.25">
      <c r="E210" s="50"/>
    </row>
    <row r="211" spans="5:5" ht="14.25" customHeight="1" x14ac:dyDescent="0.25">
      <c r="E211" s="50"/>
    </row>
    <row r="212" spans="5:5" ht="14.25" customHeight="1" x14ac:dyDescent="0.25">
      <c r="E212" s="50"/>
    </row>
    <row r="213" spans="5:5" ht="14.25" customHeight="1" x14ac:dyDescent="0.25">
      <c r="E213" s="50"/>
    </row>
    <row r="214" spans="5:5" ht="14.25" customHeight="1" x14ac:dyDescent="0.25">
      <c r="E214" s="50"/>
    </row>
    <row r="215" spans="5:5" ht="14.25" customHeight="1" x14ac:dyDescent="0.25">
      <c r="E215" s="50"/>
    </row>
    <row r="216" spans="5:5" ht="14.25" customHeight="1" x14ac:dyDescent="0.25">
      <c r="E216" s="50"/>
    </row>
    <row r="217" spans="5:5" ht="14.25" customHeight="1" x14ac:dyDescent="0.25">
      <c r="E217" s="50"/>
    </row>
    <row r="218" spans="5:5" ht="14.25" customHeight="1" x14ac:dyDescent="0.25">
      <c r="E218" s="50"/>
    </row>
    <row r="219" spans="5:5" ht="14.25" customHeight="1" x14ac:dyDescent="0.25">
      <c r="E219" s="50"/>
    </row>
    <row r="220" spans="5:5" ht="14.25" customHeight="1" x14ac:dyDescent="0.25">
      <c r="E220" s="50"/>
    </row>
    <row r="221" spans="5:5" ht="14.25" customHeight="1" x14ac:dyDescent="0.25">
      <c r="E221" s="50"/>
    </row>
    <row r="222" spans="5:5" ht="14.25" customHeight="1" x14ac:dyDescent="0.25">
      <c r="E222" s="50"/>
    </row>
    <row r="223" spans="5:5" ht="14.25" customHeight="1" x14ac:dyDescent="0.25">
      <c r="E223" s="50"/>
    </row>
    <row r="224" spans="5:5" ht="14.25" customHeight="1" x14ac:dyDescent="0.25">
      <c r="E224" s="50"/>
    </row>
    <row r="225" spans="5:5" ht="14.25" customHeight="1" x14ac:dyDescent="0.25">
      <c r="E225" s="50"/>
    </row>
    <row r="226" spans="5:5" ht="14.25" customHeight="1" x14ac:dyDescent="0.25">
      <c r="E226" s="50"/>
    </row>
    <row r="227" spans="5:5" ht="14.25" customHeight="1" x14ac:dyDescent="0.25">
      <c r="E227" s="50"/>
    </row>
    <row r="228" spans="5:5" ht="14.25" customHeight="1" x14ac:dyDescent="0.25">
      <c r="E228" s="50"/>
    </row>
    <row r="229" spans="5:5" ht="14.25" customHeight="1" x14ac:dyDescent="0.25">
      <c r="E229" s="50"/>
    </row>
    <row r="230" spans="5:5" ht="14.25" customHeight="1" x14ac:dyDescent="0.25">
      <c r="E230" s="50"/>
    </row>
    <row r="231" spans="5:5" ht="14.25" customHeight="1" x14ac:dyDescent="0.25">
      <c r="E231" s="50"/>
    </row>
    <row r="232" spans="5:5" ht="14.25" customHeight="1" x14ac:dyDescent="0.25">
      <c r="E232" s="50"/>
    </row>
    <row r="233" spans="5:5" ht="14.25" customHeight="1" x14ac:dyDescent="0.25">
      <c r="E233" s="50"/>
    </row>
    <row r="234" spans="5:5" ht="14.25" customHeight="1" x14ac:dyDescent="0.25">
      <c r="E234" s="50"/>
    </row>
    <row r="235" spans="5:5" ht="14.25" customHeight="1" x14ac:dyDescent="0.25">
      <c r="E235" s="50"/>
    </row>
    <row r="236" spans="5:5" ht="14.25" customHeight="1" x14ac:dyDescent="0.25">
      <c r="E236" s="50"/>
    </row>
    <row r="237" spans="5:5" ht="14.25" customHeight="1" x14ac:dyDescent="0.25">
      <c r="E237" s="50"/>
    </row>
    <row r="238" spans="5:5" ht="14.25" customHeight="1" x14ac:dyDescent="0.25">
      <c r="E238" s="50"/>
    </row>
    <row r="239" spans="5:5" ht="14.25" customHeight="1" x14ac:dyDescent="0.25">
      <c r="E239" s="50"/>
    </row>
    <row r="240" spans="5:5" ht="14.25" customHeight="1" x14ac:dyDescent="0.25">
      <c r="E240" s="50"/>
    </row>
    <row r="241" spans="5:5" ht="14.25" customHeight="1" x14ac:dyDescent="0.25">
      <c r="E241" s="50"/>
    </row>
    <row r="242" spans="5:5" ht="14.25" customHeight="1" x14ac:dyDescent="0.25">
      <c r="E242" s="50"/>
    </row>
    <row r="243" spans="5:5" ht="14.25" customHeight="1" x14ac:dyDescent="0.25">
      <c r="E243" s="50"/>
    </row>
    <row r="244" spans="5:5" ht="14.25" customHeight="1" x14ac:dyDescent="0.25">
      <c r="E244" s="50"/>
    </row>
    <row r="245" spans="5:5" ht="14.25" customHeight="1" x14ac:dyDescent="0.25">
      <c r="E245" s="50"/>
    </row>
    <row r="246" spans="5:5" ht="14.25" customHeight="1" x14ac:dyDescent="0.25">
      <c r="E246" s="50"/>
    </row>
    <row r="247" spans="5:5" ht="14.25" customHeight="1" x14ac:dyDescent="0.25">
      <c r="E247" s="50"/>
    </row>
    <row r="248" spans="5:5" ht="14.25" customHeight="1" x14ac:dyDescent="0.25">
      <c r="E248" s="50"/>
    </row>
    <row r="249" spans="5:5" ht="14.25" customHeight="1" x14ac:dyDescent="0.25">
      <c r="E249" s="50"/>
    </row>
    <row r="250" spans="5:5" ht="14.25" customHeight="1" x14ac:dyDescent="0.25">
      <c r="E250" s="50"/>
    </row>
    <row r="251" spans="5:5" ht="14.25" customHeight="1" x14ac:dyDescent="0.25">
      <c r="E251" s="50"/>
    </row>
    <row r="252" spans="5:5" ht="14.25" customHeight="1" x14ac:dyDescent="0.25">
      <c r="E252" s="50"/>
    </row>
    <row r="253" spans="5:5" ht="14.25" customHeight="1" x14ac:dyDescent="0.25">
      <c r="E253" s="50"/>
    </row>
    <row r="254" spans="5:5" ht="14.25" customHeight="1" x14ac:dyDescent="0.25">
      <c r="E254" s="50"/>
    </row>
    <row r="255" spans="5:5" ht="14.25" customHeight="1" x14ac:dyDescent="0.25">
      <c r="E255" s="50"/>
    </row>
    <row r="256" spans="5:5" ht="14.25" customHeight="1" x14ac:dyDescent="0.25">
      <c r="E256" s="50"/>
    </row>
    <row r="257" spans="5:5" ht="14.25" customHeight="1" x14ac:dyDescent="0.25">
      <c r="E257" s="50"/>
    </row>
    <row r="258" spans="5:5" ht="14.25" customHeight="1" x14ac:dyDescent="0.25">
      <c r="E258" s="50"/>
    </row>
    <row r="259" spans="5:5" ht="14.25" customHeight="1" x14ac:dyDescent="0.25">
      <c r="E259" s="50"/>
    </row>
    <row r="260" spans="5:5" ht="14.25" customHeight="1" x14ac:dyDescent="0.25">
      <c r="E260" s="50"/>
    </row>
    <row r="261" spans="5:5" ht="14.25" customHeight="1" x14ac:dyDescent="0.25">
      <c r="E261" s="50"/>
    </row>
    <row r="262" spans="5:5" ht="14.25" customHeight="1" x14ac:dyDescent="0.25">
      <c r="E262" s="50"/>
    </row>
    <row r="263" spans="5:5" ht="14.25" customHeight="1" x14ac:dyDescent="0.25">
      <c r="E263" s="50"/>
    </row>
    <row r="264" spans="5:5" ht="14.25" customHeight="1" x14ac:dyDescent="0.25">
      <c r="E264" s="50"/>
    </row>
    <row r="265" spans="5:5" ht="14.25" customHeight="1" x14ac:dyDescent="0.25">
      <c r="E265" s="50"/>
    </row>
    <row r="266" spans="5:5" ht="14.25" customHeight="1" x14ac:dyDescent="0.25">
      <c r="E266" s="50"/>
    </row>
    <row r="267" spans="5:5" ht="14.25" customHeight="1" x14ac:dyDescent="0.25">
      <c r="E267" s="50"/>
    </row>
    <row r="268" spans="5:5" ht="14.25" customHeight="1" x14ac:dyDescent="0.25">
      <c r="E268" s="50"/>
    </row>
    <row r="269" spans="5:5" ht="14.25" customHeight="1" x14ac:dyDescent="0.25">
      <c r="E269" s="50"/>
    </row>
    <row r="270" spans="5:5" ht="14.25" customHeight="1" x14ac:dyDescent="0.25">
      <c r="E270" s="50"/>
    </row>
    <row r="271" spans="5:5" ht="14.25" customHeight="1" x14ac:dyDescent="0.25">
      <c r="E271" s="50"/>
    </row>
    <row r="272" spans="5:5" ht="14.25" customHeight="1" x14ac:dyDescent="0.25">
      <c r="E272" s="50"/>
    </row>
    <row r="273" spans="5:5" ht="14.25" customHeight="1" x14ac:dyDescent="0.25">
      <c r="E273" s="50"/>
    </row>
    <row r="274" spans="5:5" ht="14.25" customHeight="1" x14ac:dyDescent="0.25">
      <c r="E274" s="50"/>
    </row>
    <row r="275" spans="5:5" ht="14.25" customHeight="1" x14ac:dyDescent="0.25">
      <c r="E275" s="50"/>
    </row>
    <row r="276" spans="5:5" ht="14.25" customHeight="1" x14ac:dyDescent="0.25">
      <c r="E276" s="50"/>
    </row>
    <row r="277" spans="5:5" ht="14.25" customHeight="1" x14ac:dyDescent="0.25">
      <c r="E277" s="50"/>
    </row>
    <row r="278" spans="5:5" ht="14.25" customHeight="1" x14ac:dyDescent="0.25">
      <c r="E278" s="50"/>
    </row>
    <row r="279" spans="5:5" ht="14.25" customHeight="1" x14ac:dyDescent="0.25">
      <c r="E279" s="50"/>
    </row>
    <row r="280" spans="5:5" ht="14.25" customHeight="1" x14ac:dyDescent="0.25">
      <c r="E280" s="50"/>
    </row>
    <row r="281" spans="5:5" ht="14.25" customHeight="1" x14ac:dyDescent="0.25">
      <c r="E281" s="50"/>
    </row>
    <row r="282" spans="5:5" ht="14.25" customHeight="1" x14ac:dyDescent="0.25">
      <c r="E282" s="50"/>
    </row>
    <row r="283" spans="5:5" ht="14.25" customHeight="1" x14ac:dyDescent="0.25">
      <c r="E283" s="50"/>
    </row>
    <row r="284" spans="5:5" ht="14.25" customHeight="1" x14ac:dyDescent="0.25">
      <c r="E284" s="50"/>
    </row>
    <row r="285" spans="5:5" ht="14.25" customHeight="1" x14ac:dyDescent="0.25">
      <c r="E285" s="50"/>
    </row>
    <row r="286" spans="5:5" ht="14.25" customHeight="1" x14ac:dyDescent="0.25">
      <c r="E286" s="50"/>
    </row>
    <row r="287" spans="5:5" ht="14.25" customHeight="1" x14ac:dyDescent="0.25">
      <c r="E287" s="50"/>
    </row>
    <row r="288" spans="5:5" ht="14.25" customHeight="1" x14ac:dyDescent="0.25">
      <c r="E288" s="50"/>
    </row>
    <row r="289" spans="5:5" ht="14.25" customHeight="1" x14ac:dyDescent="0.25">
      <c r="E289" s="50"/>
    </row>
    <row r="290" spans="5:5" ht="14.25" customHeight="1" x14ac:dyDescent="0.25">
      <c r="E290" s="50"/>
    </row>
    <row r="291" spans="5:5" ht="14.25" customHeight="1" x14ac:dyDescent="0.25">
      <c r="E291" s="50"/>
    </row>
    <row r="292" spans="5:5" ht="14.25" customHeight="1" x14ac:dyDescent="0.25">
      <c r="E292" s="50"/>
    </row>
    <row r="293" spans="5:5" ht="14.25" customHeight="1" x14ac:dyDescent="0.25">
      <c r="E293" s="50"/>
    </row>
    <row r="294" spans="5:5" ht="14.25" customHeight="1" x14ac:dyDescent="0.25">
      <c r="E294" s="50"/>
    </row>
    <row r="295" spans="5:5" ht="14.25" customHeight="1" x14ac:dyDescent="0.25">
      <c r="E295" s="50"/>
    </row>
    <row r="296" spans="5:5" ht="14.25" customHeight="1" x14ac:dyDescent="0.25">
      <c r="E296" s="50"/>
    </row>
    <row r="297" spans="5:5" ht="14.25" customHeight="1" x14ac:dyDescent="0.25">
      <c r="E297" s="50"/>
    </row>
    <row r="298" spans="5:5" ht="14.25" customHeight="1" x14ac:dyDescent="0.25">
      <c r="E298" s="50"/>
    </row>
    <row r="299" spans="5:5" ht="14.25" customHeight="1" x14ac:dyDescent="0.25">
      <c r="E299" s="50"/>
    </row>
    <row r="300" spans="5:5" ht="14.25" customHeight="1" x14ac:dyDescent="0.25">
      <c r="E300" s="50"/>
    </row>
    <row r="301" spans="5:5" ht="14.25" customHeight="1" x14ac:dyDescent="0.25">
      <c r="E301" s="50"/>
    </row>
    <row r="302" spans="5:5" ht="14.25" customHeight="1" x14ac:dyDescent="0.25">
      <c r="E302" s="50"/>
    </row>
    <row r="303" spans="5:5" ht="14.25" customHeight="1" x14ac:dyDescent="0.25">
      <c r="E303" s="50"/>
    </row>
    <row r="304" spans="5:5" ht="14.25" customHeight="1" x14ac:dyDescent="0.25">
      <c r="E304" s="50"/>
    </row>
    <row r="305" spans="5:5" ht="14.25" customHeight="1" x14ac:dyDescent="0.25">
      <c r="E305" s="50"/>
    </row>
    <row r="306" spans="5:5" ht="14.25" customHeight="1" x14ac:dyDescent="0.25">
      <c r="E306" s="50"/>
    </row>
    <row r="307" spans="5:5" ht="14.25" customHeight="1" x14ac:dyDescent="0.25">
      <c r="E307" s="50"/>
    </row>
    <row r="308" spans="5:5" ht="14.25" customHeight="1" x14ac:dyDescent="0.25">
      <c r="E308" s="50"/>
    </row>
    <row r="309" spans="5:5" ht="14.25" customHeight="1" x14ac:dyDescent="0.25">
      <c r="E309" s="50"/>
    </row>
    <row r="310" spans="5:5" ht="14.25" customHeight="1" x14ac:dyDescent="0.25">
      <c r="E310" s="50"/>
    </row>
    <row r="311" spans="5:5" ht="14.25" customHeight="1" x14ac:dyDescent="0.25">
      <c r="E311" s="50"/>
    </row>
    <row r="312" spans="5:5" ht="14.25" customHeight="1" x14ac:dyDescent="0.25">
      <c r="E312" s="50"/>
    </row>
    <row r="313" spans="5:5" ht="14.25" customHeight="1" x14ac:dyDescent="0.25">
      <c r="E313" s="50"/>
    </row>
    <row r="314" spans="5:5" ht="14.25" customHeight="1" x14ac:dyDescent="0.25">
      <c r="E314" s="50"/>
    </row>
    <row r="315" spans="5:5" ht="14.25" customHeight="1" x14ac:dyDescent="0.25">
      <c r="E315" s="50"/>
    </row>
    <row r="316" spans="5:5" ht="14.25" customHeight="1" x14ac:dyDescent="0.25">
      <c r="E316" s="50"/>
    </row>
    <row r="317" spans="5:5" ht="14.25" customHeight="1" x14ac:dyDescent="0.25">
      <c r="E317" s="50"/>
    </row>
    <row r="318" spans="5:5" ht="14.25" customHeight="1" x14ac:dyDescent="0.25">
      <c r="E318" s="50"/>
    </row>
    <row r="319" spans="5:5" ht="14.25" customHeight="1" x14ac:dyDescent="0.25">
      <c r="E319" s="50"/>
    </row>
    <row r="320" spans="5:5" ht="14.25" customHeight="1" x14ac:dyDescent="0.25">
      <c r="E320" s="50"/>
    </row>
    <row r="321" spans="5:5" ht="14.25" customHeight="1" x14ac:dyDescent="0.25">
      <c r="E321" s="50"/>
    </row>
    <row r="322" spans="5:5" ht="14.25" customHeight="1" x14ac:dyDescent="0.25">
      <c r="E322" s="50"/>
    </row>
    <row r="323" spans="5:5" ht="14.25" customHeight="1" x14ac:dyDescent="0.25">
      <c r="E323" s="50"/>
    </row>
    <row r="324" spans="5:5" ht="14.25" customHeight="1" x14ac:dyDescent="0.25">
      <c r="E324" s="50"/>
    </row>
    <row r="325" spans="5:5" ht="14.25" customHeight="1" x14ac:dyDescent="0.25">
      <c r="E325" s="50"/>
    </row>
    <row r="326" spans="5:5" ht="14.25" customHeight="1" x14ac:dyDescent="0.25">
      <c r="E326" s="50"/>
    </row>
    <row r="327" spans="5:5" ht="14.25" customHeight="1" x14ac:dyDescent="0.25">
      <c r="E327" s="50"/>
    </row>
    <row r="328" spans="5:5" ht="14.25" customHeight="1" x14ac:dyDescent="0.25">
      <c r="E328" s="50"/>
    </row>
    <row r="329" spans="5:5" ht="14.25" customHeight="1" x14ac:dyDescent="0.25">
      <c r="E329" s="50"/>
    </row>
    <row r="330" spans="5:5" ht="14.25" customHeight="1" x14ac:dyDescent="0.25">
      <c r="E330" s="50"/>
    </row>
    <row r="331" spans="5:5" ht="14.25" customHeight="1" x14ac:dyDescent="0.25">
      <c r="E331" s="50"/>
    </row>
    <row r="332" spans="5:5" ht="14.25" customHeight="1" x14ac:dyDescent="0.25">
      <c r="E332" s="50"/>
    </row>
    <row r="333" spans="5:5" ht="14.25" customHeight="1" x14ac:dyDescent="0.25">
      <c r="E333" s="50"/>
    </row>
    <row r="334" spans="5:5" ht="14.25" customHeight="1" x14ac:dyDescent="0.25">
      <c r="E334" s="50"/>
    </row>
    <row r="335" spans="5:5" ht="14.25" customHeight="1" x14ac:dyDescent="0.25">
      <c r="E335" s="50"/>
    </row>
    <row r="336" spans="5:5" ht="14.25" customHeight="1" x14ac:dyDescent="0.25">
      <c r="E336" s="50"/>
    </row>
    <row r="337" spans="5:5" ht="14.25" customHeight="1" x14ac:dyDescent="0.25">
      <c r="E337" s="50"/>
    </row>
    <row r="338" spans="5:5" ht="14.25" customHeight="1" x14ac:dyDescent="0.25">
      <c r="E338" s="50"/>
    </row>
    <row r="339" spans="5:5" ht="14.25" customHeight="1" x14ac:dyDescent="0.25">
      <c r="E339" s="50"/>
    </row>
    <row r="340" spans="5:5" ht="14.25" customHeight="1" x14ac:dyDescent="0.25">
      <c r="E340" s="50"/>
    </row>
    <row r="341" spans="5:5" ht="14.25" customHeight="1" x14ac:dyDescent="0.25">
      <c r="E341" s="50"/>
    </row>
    <row r="342" spans="5:5" ht="14.25" customHeight="1" x14ac:dyDescent="0.25">
      <c r="E342" s="50"/>
    </row>
    <row r="343" spans="5:5" ht="14.25" customHeight="1" x14ac:dyDescent="0.25">
      <c r="E343" s="50"/>
    </row>
    <row r="344" spans="5:5" ht="14.25" customHeight="1" x14ac:dyDescent="0.25">
      <c r="E344" s="50"/>
    </row>
    <row r="345" spans="5:5" ht="14.25" customHeight="1" x14ac:dyDescent="0.25">
      <c r="E345" s="50"/>
    </row>
    <row r="346" spans="5:5" ht="14.25" customHeight="1" x14ac:dyDescent="0.25">
      <c r="E346" s="50"/>
    </row>
    <row r="347" spans="5:5" ht="14.25" customHeight="1" x14ac:dyDescent="0.25">
      <c r="E347" s="50"/>
    </row>
    <row r="348" spans="5:5" ht="14.25" customHeight="1" x14ac:dyDescent="0.25">
      <c r="E348" s="50"/>
    </row>
    <row r="349" spans="5:5" ht="15.75" customHeight="1" x14ac:dyDescent="0.25"/>
    <row r="350" spans="5:5" ht="15.75" customHeight="1" x14ac:dyDescent="0.25"/>
    <row r="351" spans="5:5" ht="15.75" customHeight="1" x14ac:dyDescent="0.25"/>
    <row r="352" spans="5:5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</sheetData>
  <sortState xmlns:xlrd2="http://schemas.microsoft.com/office/spreadsheetml/2017/richdata2" ref="B119:L141">
    <sortCondition ref="C119:C141"/>
  </sortState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973"/>
  <sheetViews>
    <sheetView workbookViewId="0">
      <pane ySplit="1" topLeftCell="A2" activePane="bottomLeft" state="frozen"/>
      <selection pane="bottomLeft" activeCell="L7" sqref="L7"/>
    </sheetView>
  </sheetViews>
  <sheetFormatPr defaultColWidth="14.42578125" defaultRowHeight="15" customHeight="1" x14ac:dyDescent="0.25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 x14ac:dyDescent="0.35">
      <c r="A1" s="95" t="s">
        <v>530</v>
      </c>
      <c r="B1" s="95" t="s">
        <v>489</v>
      </c>
      <c r="C1" s="95" t="s">
        <v>490</v>
      </c>
      <c r="D1" s="95" t="s">
        <v>491</v>
      </c>
      <c r="E1" s="95" t="s">
        <v>492</v>
      </c>
      <c r="F1" s="95" t="s">
        <v>1</v>
      </c>
      <c r="G1" s="95" t="s">
        <v>3</v>
      </c>
      <c r="H1" s="95" t="s">
        <v>493</v>
      </c>
      <c r="I1" s="95" t="s">
        <v>2</v>
      </c>
      <c r="J1" s="95" t="s">
        <v>5</v>
      </c>
      <c r="K1" s="95" t="s">
        <v>494</v>
      </c>
      <c r="L1" s="95" t="s">
        <v>495</v>
      </c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</row>
    <row r="2" spans="1:27" ht="14.25" customHeight="1" x14ac:dyDescent="0.35">
      <c r="A2" s="87" t="s">
        <v>531</v>
      </c>
      <c r="B2" s="58">
        <v>1</v>
      </c>
      <c r="C2" s="58" t="s">
        <v>670</v>
      </c>
      <c r="D2" s="84"/>
      <c r="E2" s="58">
        <v>625</v>
      </c>
      <c r="F2" s="12" t="str">
        <f>+VLOOKUP(E2,Participants!$A$1:$F$678,2,FALSE)</f>
        <v>Isaac Vangura</v>
      </c>
      <c r="G2" s="12" t="str">
        <f>+VLOOKUP(E2,Participants!$A$1:$F$678,4,FALSE)</f>
        <v>BFS</v>
      </c>
      <c r="H2" s="12" t="str">
        <f>+VLOOKUP(E2,Participants!$A$1:$F$678,5,FALSE)</f>
        <v>Male</v>
      </c>
      <c r="I2" s="12">
        <f>+VLOOKUP(E2,Participants!$A$1:$F$678,3,FALSE)</f>
        <v>6</v>
      </c>
      <c r="J2" s="12" t="str">
        <f>+VLOOKUP(E2,Participants!$A$1:$G$678,7,FALSE)</f>
        <v>JV BOYS</v>
      </c>
      <c r="K2" s="12">
        <v>1</v>
      </c>
      <c r="L2" s="12">
        <v>10</v>
      </c>
    </row>
    <row r="3" spans="1:27" ht="14.25" customHeight="1" x14ac:dyDescent="0.35">
      <c r="A3" s="87" t="s">
        <v>531</v>
      </c>
      <c r="B3" s="58">
        <v>1</v>
      </c>
      <c r="C3" s="58" t="s">
        <v>674</v>
      </c>
      <c r="D3" s="84"/>
      <c r="E3" s="58">
        <v>610</v>
      </c>
      <c r="F3" s="12" t="str">
        <f>+VLOOKUP(E3,Participants!$A$1:$F$678,2,FALSE)</f>
        <v>Jacob Feigel</v>
      </c>
      <c r="G3" s="12" t="str">
        <f>+VLOOKUP(E3,Participants!$A$1:$F$678,4,FALSE)</f>
        <v>BFS</v>
      </c>
      <c r="H3" s="12" t="str">
        <f>+VLOOKUP(E3,Participants!$A$1:$F$678,5,FALSE)</f>
        <v>Male</v>
      </c>
      <c r="I3" s="12">
        <f>+VLOOKUP(E3,Participants!$A$1:$F$678,3,FALSE)</f>
        <v>5</v>
      </c>
      <c r="J3" s="12" t="str">
        <f>+VLOOKUP(E3,Participants!$A$1:$G$678,7,FALSE)</f>
        <v>JV BOYS</v>
      </c>
      <c r="K3" s="12">
        <v>2</v>
      </c>
      <c r="L3" s="12">
        <v>8</v>
      </c>
    </row>
    <row r="4" spans="1:27" ht="14.25" customHeight="1" x14ac:dyDescent="0.35">
      <c r="A4" s="87" t="s">
        <v>531</v>
      </c>
      <c r="B4" s="58">
        <v>1</v>
      </c>
      <c r="C4" s="58" t="s">
        <v>675</v>
      </c>
      <c r="D4" s="84"/>
      <c r="E4" s="58">
        <v>90</v>
      </c>
      <c r="F4" s="12" t="str">
        <f>+VLOOKUP(E4,Participants!$A$1:$F$678,2,FALSE)</f>
        <v>Isaiah Loboda</v>
      </c>
      <c r="G4" s="12" t="str">
        <f>+VLOOKUP(E4,Participants!$A$1:$F$678,4,FALSE)</f>
        <v>AMA</v>
      </c>
      <c r="H4" s="12" t="str">
        <f>+VLOOKUP(E4,Participants!$A$1:$F$678,5,FALSE)</f>
        <v>Male</v>
      </c>
      <c r="I4" s="12">
        <f>+VLOOKUP(E4,Participants!$A$1:$F$678,3,FALSE)</f>
        <v>6</v>
      </c>
      <c r="J4" s="12" t="str">
        <f>+VLOOKUP(E4,Participants!$A$1:$G$678,7,FALSE)</f>
        <v>JV Boys</v>
      </c>
      <c r="K4" s="12">
        <v>3</v>
      </c>
      <c r="L4" s="12">
        <v>6</v>
      </c>
    </row>
    <row r="5" spans="1:27" ht="14.25" customHeight="1" x14ac:dyDescent="0.35">
      <c r="A5" s="87" t="s">
        <v>531</v>
      </c>
      <c r="B5" s="58">
        <v>1</v>
      </c>
      <c r="C5" s="58" t="s">
        <v>679</v>
      </c>
      <c r="D5" s="84"/>
      <c r="E5" s="58">
        <v>220</v>
      </c>
      <c r="F5" s="12" t="str">
        <f>+VLOOKUP(E5,Participants!$A$1:$F$678,2,FALSE)</f>
        <v>William Gibbons</v>
      </c>
      <c r="G5" s="12" t="str">
        <f>+VLOOKUP(E5,Participants!$A$1:$F$678,4,FALSE)</f>
        <v>MQA</v>
      </c>
      <c r="H5" s="12" t="str">
        <f>+VLOOKUP(E5,Participants!$A$1:$F$678,5,FALSE)</f>
        <v>Male</v>
      </c>
      <c r="I5" s="12">
        <f>+VLOOKUP(E5,Participants!$A$1:$F$678,3,FALSE)</f>
        <v>6</v>
      </c>
      <c r="J5" s="12" t="str">
        <f>+VLOOKUP(E5,Participants!$A$1:$G$678,7,FALSE)</f>
        <v>JV Boys</v>
      </c>
      <c r="K5" s="12">
        <v>4</v>
      </c>
      <c r="L5" s="12">
        <v>5</v>
      </c>
    </row>
    <row r="6" spans="1:27" ht="14.25" customHeight="1" x14ac:dyDescent="0.35">
      <c r="A6" s="87" t="s">
        <v>531</v>
      </c>
      <c r="B6" s="58">
        <v>1</v>
      </c>
      <c r="C6" s="58" t="s">
        <v>683</v>
      </c>
      <c r="D6" s="84"/>
      <c r="E6" s="58">
        <v>1095</v>
      </c>
      <c r="F6" s="12" t="str">
        <f>+VLOOKUP(E6,Participants!$A$1:$F$678,2,FALSE)</f>
        <v>Xavier Kush</v>
      </c>
      <c r="G6" s="12" t="str">
        <f>+VLOOKUP(E6,Participants!$A$1:$F$678,4,FALSE)</f>
        <v>KIL</v>
      </c>
      <c r="H6" s="12" t="str">
        <f>+VLOOKUP(E6,Participants!$A$1:$F$678,5,FALSE)</f>
        <v>Male</v>
      </c>
      <c r="I6" s="12">
        <f>+VLOOKUP(E6,Participants!$A$1:$F$678,3,FALSE)</f>
        <v>6</v>
      </c>
      <c r="J6" s="12" t="str">
        <f>+VLOOKUP(E6,Participants!$A$1:$G$678,7,FALSE)</f>
        <v>JV Boys</v>
      </c>
      <c r="K6" s="12">
        <v>5</v>
      </c>
      <c r="L6" s="12">
        <v>4</v>
      </c>
    </row>
    <row r="7" spans="1:27" ht="14.25" customHeight="1" x14ac:dyDescent="0.35">
      <c r="A7" s="87"/>
      <c r="B7" s="58"/>
      <c r="C7" s="58"/>
      <c r="D7" s="84"/>
      <c r="E7" s="58"/>
      <c r="F7" s="12"/>
      <c r="G7" s="12"/>
      <c r="H7" s="12"/>
      <c r="I7" s="12"/>
      <c r="J7" s="12"/>
      <c r="K7" s="12"/>
      <c r="L7" s="12"/>
    </row>
    <row r="8" spans="1:27" ht="14.25" customHeight="1" x14ac:dyDescent="0.35">
      <c r="A8" s="87" t="s">
        <v>531</v>
      </c>
      <c r="B8" s="58">
        <v>1</v>
      </c>
      <c r="C8" s="58" t="s">
        <v>667</v>
      </c>
      <c r="D8" s="84"/>
      <c r="E8" s="58">
        <v>83</v>
      </c>
      <c r="F8" s="12" t="str">
        <f>+VLOOKUP(E8,Participants!$A$1:$F$678,2,FALSE)</f>
        <v>Jessica Henson</v>
      </c>
      <c r="G8" s="12" t="str">
        <f>+VLOOKUP(E8,Participants!$A$1:$F$678,4,FALSE)</f>
        <v>AMA</v>
      </c>
      <c r="H8" s="12" t="str">
        <f>+VLOOKUP(E8,Participants!$A$1:$F$678,5,FALSE)</f>
        <v>Female</v>
      </c>
      <c r="I8" s="12">
        <f>+VLOOKUP(E8,Participants!$A$1:$F$678,3,FALSE)</f>
        <v>6</v>
      </c>
      <c r="J8" s="12" t="str">
        <f>+VLOOKUP(E8,Participants!$A$1:$G$678,7,FALSE)</f>
        <v>JV Girls</v>
      </c>
      <c r="K8" s="12">
        <v>1</v>
      </c>
      <c r="L8" s="12">
        <v>10</v>
      </c>
    </row>
    <row r="9" spans="1:27" ht="14.25" customHeight="1" x14ac:dyDescent="0.35">
      <c r="A9" s="87" t="s">
        <v>531</v>
      </c>
      <c r="B9" s="58">
        <v>1</v>
      </c>
      <c r="C9" s="58" t="s">
        <v>669</v>
      </c>
      <c r="D9" s="84"/>
      <c r="E9" s="58">
        <v>609</v>
      </c>
      <c r="F9" s="12" t="str">
        <f>+VLOOKUP(E9,Participants!$A$1:$F$678,2,FALSE)</f>
        <v>Ella Schweikert</v>
      </c>
      <c r="G9" s="12" t="str">
        <f>+VLOOKUP(E9,Participants!$A$1:$F$678,4,FALSE)</f>
        <v>BFS</v>
      </c>
      <c r="H9" s="12" t="str">
        <f>+VLOOKUP(E9,Participants!$A$1:$F$678,5,FALSE)</f>
        <v>Female</v>
      </c>
      <c r="I9" s="12">
        <f>+VLOOKUP(E9,Participants!$A$1:$F$678,3,FALSE)</f>
        <v>6</v>
      </c>
      <c r="J9" s="12" t="str">
        <f>+VLOOKUP(E9,Participants!$A$1:$G$678,7,FALSE)</f>
        <v>JV GIRLS</v>
      </c>
      <c r="K9" s="12">
        <v>2</v>
      </c>
      <c r="L9" s="12">
        <v>8</v>
      </c>
    </row>
    <row r="10" spans="1:27" ht="14.25" customHeight="1" x14ac:dyDescent="0.35">
      <c r="A10" s="87" t="s">
        <v>531</v>
      </c>
      <c r="B10" s="58">
        <v>1</v>
      </c>
      <c r="C10" s="58" t="s">
        <v>671</v>
      </c>
      <c r="D10" s="84"/>
      <c r="E10" s="58">
        <v>1073</v>
      </c>
      <c r="F10" s="12" t="str">
        <f>+VLOOKUP(E10,Participants!$A$1:$F$678,2,FALSE)</f>
        <v>Brigid Baker</v>
      </c>
      <c r="G10" s="12" t="str">
        <f>+VLOOKUP(E10,Participants!$A$1:$F$678,4,FALSE)</f>
        <v>KIL</v>
      </c>
      <c r="H10" s="12" t="str">
        <f>+VLOOKUP(E10,Participants!$A$1:$F$678,5,FALSE)</f>
        <v>Female</v>
      </c>
      <c r="I10" s="12">
        <f>+VLOOKUP(E10,Participants!$A$1:$F$678,3,FALSE)</f>
        <v>5</v>
      </c>
      <c r="J10" s="12" t="str">
        <f>+VLOOKUP(E10,Participants!$A$1:$G$678,7,FALSE)</f>
        <v>JV Girls</v>
      </c>
      <c r="K10" s="12">
        <v>3</v>
      </c>
      <c r="L10" s="12">
        <v>6</v>
      </c>
    </row>
    <row r="11" spans="1:27" ht="14.25" customHeight="1" x14ac:dyDescent="0.35">
      <c r="A11" s="87" t="s">
        <v>531</v>
      </c>
      <c r="B11" s="58">
        <v>1</v>
      </c>
      <c r="C11" s="58" t="s">
        <v>677</v>
      </c>
      <c r="D11" s="84"/>
      <c r="E11" s="58">
        <v>166</v>
      </c>
      <c r="F11" s="12" t="str">
        <f>+VLOOKUP(E11,Participants!$A$1:$F$678,2,FALSE)</f>
        <v>Ellie Green</v>
      </c>
      <c r="G11" s="12" t="str">
        <f>+VLOOKUP(E11,Participants!$A$1:$F$678,4,FALSE)</f>
        <v>NCA</v>
      </c>
      <c r="H11" s="12" t="str">
        <f>+VLOOKUP(E11,Participants!$A$1:$F$678,5,FALSE)</f>
        <v>Female</v>
      </c>
      <c r="I11" s="12">
        <f>+VLOOKUP(E11,Participants!$A$1:$F$678,3,FALSE)</f>
        <v>6</v>
      </c>
      <c r="J11" s="12" t="str">
        <f>+VLOOKUP(E11,Participants!$A$1:$G$678,7,FALSE)</f>
        <v>JV Girls</v>
      </c>
      <c r="K11" s="12">
        <v>4</v>
      </c>
      <c r="L11" s="12">
        <v>5</v>
      </c>
    </row>
    <row r="12" spans="1:27" ht="14.25" customHeight="1" x14ac:dyDescent="0.35">
      <c r="A12" s="87" t="s">
        <v>531</v>
      </c>
      <c r="B12" s="58">
        <v>1</v>
      </c>
      <c r="C12" s="58" t="s">
        <v>678</v>
      </c>
      <c r="D12" s="84"/>
      <c r="E12" s="58">
        <v>608</v>
      </c>
      <c r="F12" s="12" t="str">
        <f>+VLOOKUP(E12,Participants!$A$1:$F$678,2,FALSE)</f>
        <v>Lexie Miller</v>
      </c>
      <c r="G12" s="12" t="str">
        <f>+VLOOKUP(E12,Participants!$A$1:$F$678,4,FALSE)</f>
        <v>BFS</v>
      </c>
      <c r="H12" s="12" t="str">
        <f>+VLOOKUP(E12,Participants!$A$1:$F$678,5,FALSE)</f>
        <v>Female</v>
      </c>
      <c r="I12" s="12">
        <f>+VLOOKUP(E12,Participants!$A$1:$F$678,3,FALSE)</f>
        <v>6</v>
      </c>
      <c r="J12" s="12" t="str">
        <f>+VLOOKUP(E12,Participants!$A$1:$G$678,7,FALSE)</f>
        <v>JV GIRLS</v>
      </c>
      <c r="K12" s="12">
        <v>5</v>
      </c>
      <c r="L12" s="12">
        <v>4</v>
      </c>
    </row>
    <row r="13" spans="1:27" ht="14.25" customHeight="1" x14ac:dyDescent="0.35">
      <c r="A13" s="87" t="s">
        <v>531</v>
      </c>
      <c r="B13" s="58">
        <v>1</v>
      </c>
      <c r="C13" s="58" t="s">
        <v>682</v>
      </c>
      <c r="D13" s="84"/>
      <c r="E13" s="58">
        <v>272</v>
      </c>
      <c r="F13" s="12" t="str">
        <f>+VLOOKUP(E13,Participants!$A$1:$F$678,2,FALSE)</f>
        <v>Natalie Yurchak</v>
      </c>
      <c r="G13" s="12" t="str">
        <f>+VLOOKUP(E13,Participants!$A$1:$F$678,4,FALSE)</f>
        <v>AGS</v>
      </c>
      <c r="H13" s="12" t="str">
        <f>+VLOOKUP(E13,Participants!$A$1:$F$678,5,FALSE)</f>
        <v>Female</v>
      </c>
      <c r="I13" s="12">
        <f>+VLOOKUP(E13,Participants!$A$1:$F$678,3,FALSE)</f>
        <v>5</v>
      </c>
      <c r="J13" s="12" t="str">
        <f>+VLOOKUP(E13,Participants!$A$1:$G$678,7,FALSE)</f>
        <v>JV Girls</v>
      </c>
      <c r="K13" s="12">
        <v>6</v>
      </c>
      <c r="L13" s="12">
        <v>3</v>
      </c>
    </row>
    <row r="14" spans="1:27" ht="14.25" customHeight="1" x14ac:dyDescent="0.35">
      <c r="A14" s="87"/>
      <c r="B14" s="58"/>
      <c r="C14" s="58"/>
      <c r="D14" s="84"/>
      <c r="E14" s="58"/>
      <c r="F14" s="12"/>
      <c r="G14" s="12"/>
      <c r="H14" s="12"/>
      <c r="I14" s="12"/>
      <c r="J14" s="12"/>
      <c r="K14" s="12"/>
      <c r="L14" s="12"/>
    </row>
    <row r="15" spans="1:27" ht="14.25" customHeight="1" x14ac:dyDescent="0.35">
      <c r="A15" s="87" t="s">
        <v>531</v>
      </c>
      <c r="B15" s="58">
        <v>1</v>
      </c>
      <c r="C15" s="58" t="s">
        <v>665</v>
      </c>
      <c r="D15" s="84"/>
      <c r="E15" s="58">
        <v>1135</v>
      </c>
      <c r="F15" s="12" t="str">
        <f>+VLOOKUP(E15,Participants!$A$1:$F$678,2,FALSE)</f>
        <v>Jack Steineman</v>
      </c>
      <c r="G15" s="12" t="str">
        <f>+VLOOKUP(E15,Participants!$A$1:$F$678,4,FALSE)</f>
        <v>KIL</v>
      </c>
      <c r="H15" s="12" t="str">
        <f>+VLOOKUP(E15,Participants!$A$1:$F$678,5,FALSE)</f>
        <v>Male</v>
      </c>
      <c r="I15" s="12">
        <f>+VLOOKUP(E15,Participants!$A$1:$F$678,3,FALSE)</f>
        <v>8</v>
      </c>
      <c r="J15" s="12" t="str">
        <f>+VLOOKUP(E15,Participants!$A$1:$G$678,7,FALSE)</f>
        <v>VARSITY Boys</v>
      </c>
      <c r="K15" s="12">
        <v>1</v>
      </c>
      <c r="L15" s="12">
        <v>10</v>
      </c>
    </row>
    <row r="16" spans="1:27" ht="14.25" customHeight="1" x14ac:dyDescent="0.35">
      <c r="A16" s="87" t="s">
        <v>531</v>
      </c>
      <c r="B16" s="58">
        <v>1</v>
      </c>
      <c r="C16" s="58" t="s">
        <v>666</v>
      </c>
      <c r="D16" s="84"/>
      <c r="E16" s="58">
        <v>665</v>
      </c>
      <c r="F16" s="12" t="str">
        <f>+VLOOKUP(E16,Participants!$A$1:$F$678,2,FALSE)</f>
        <v>Jack Davison</v>
      </c>
      <c r="G16" s="12" t="str">
        <f>+VLOOKUP(E16,Participants!$A$1:$F$678,4,FALSE)</f>
        <v>BFS</v>
      </c>
      <c r="H16" s="12" t="str">
        <f>+VLOOKUP(E16,Participants!$A$1:$F$678,5,FALSE)</f>
        <v>Male</v>
      </c>
      <c r="I16" s="12">
        <f>+VLOOKUP(E16,Participants!$A$1:$F$678,3,FALSE)</f>
        <v>8</v>
      </c>
      <c r="J16" s="12" t="str">
        <f>+VLOOKUP(E16,Participants!$A$1:$G$678,7,FALSE)</f>
        <v>VARSITY Boys</v>
      </c>
      <c r="K16" s="12">
        <v>2</v>
      </c>
      <c r="L16" s="12">
        <v>8</v>
      </c>
    </row>
    <row r="17" spans="1:26" ht="14.25" customHeight="1" x14ac:dyDescent="0.35">
      <c r="A17" s="87" t="s">
        <v>531</v>
      </c>
      <c r="B17" s="58">
        <v>1</v>
      </c>
      <c r="C17" s="58" t="s">
        <v>672</v>
      </c>
      <c r="D17" s="84"/>
      <c r="E17" s="58">
        <v>1125</v>
      </c>
      <c r="F17" s="12" t="str">
        <f>+VLOOKUP(E17,Participants!$A$1:$F$678,2,FALSE)</f>
        <v>Gavin Bartus</v>
      </c>
      <c r="G17" s="12" t="str">
        <f>+VLOOKUP(E17,Participants!$A$1:$F$678,4,FALSE)</f>
        <v>KIL</v>
      </c>
      <c r="H17" s="12" t="str">
        <f>+VLOOKUP(E17,Participants!$A$1:$F$678,5,FALSE)</f>
        <v>Male</v>
      </c>
      <c r="I17" s="12">
        <f>+VLOOKUP(E17,Participants!$A$1:$F$678,3,FALSE)</f>
        <v>8</v>
      </c>
      <c r="J17" s="12" t="str">
        <f>+VLOOKUP(E17,Participants!$A$1:$G$678,7,FALSE)</f>
        <v>VARSITY Boys</v>
      </c>
      <c r="K17" s="12">
        <v>3</v>
      </c>
      <c r="L17" s="12">
        <v>6</v>
      </c>
    </row>
    <row r="18" spans="1:26" ht="14.25" customHeight="1" x14ac:dyDescent="0.35">
      <c r="A18" s="87" t="s">
        <v>531</v>
      </c>
      <c r="B18" s="58">
        <v>1</v>
      </c>
      <c r="C18" s="58" t="s">
        <v>673</v>
      </c>
      <c r="D18" s="84"/>
      <c r="E18" s="58">
        <v>1123</v>
      </c>
      <c r="F18" s="12" t="str">
        <f>+VLOOKUP(E18,Participants!$A$1:$F$678,2,FALSE)</f>
        <v>Jacob Acocks-Mejia</v>
      </c>
      <c r="G18" s="12" t="str">
        <f>+VLOOKUP(E18,Participants!$A$1:$F$678,4,FALSE)</f>
        <v>KIL</v>
      </c>
      <c r="H18" s="12" t="str">
        <f>+VLOOKUP(E18,Participants!$A$1:$F$678,5,FALSE)</f>
        <v>Male</v>
      </c>
      <c r="I18" s="12">
        <f>+VLOOKUP(E18,Participants!$A$1:$F$678,3,FALSE)</f>
        <v>8</v>
      </c>
      <c r="J18" s="12" t="str">
        <f>+VLOOKUP(E18,Participants!$A$1:$G$678,7,FALSE)</f>
        <v>VARSITY Boys</v>
      </c>
      <c r="K18" s="12">
        <v>4</v>
      </c>
      <c r="L18" s="12">
        <v>5</v>
      </c>
    </row>
    <row r="19" spans="1:26" ht="14.25" customHeight="1" x14ac:dyDescent="0.35">
      <c r="A19" s="87"/>
      <c r="B19" s="58"/>
      <c r="C19" s="58"/>
      <c r="D19" s="84"/>
      <c r="E19" s="58"/>
      <c r="F19" s="12"/>
      <c r="G19" s="12"/>
      <c r="H19" s="12"/>
      <c r="I19" s="12"/>
      <c r="J19" s="12"/>
      <c r="K19" s="12"/>
      <c r="L19" s="12"/>
    </row>
    <row r="20" spans="1:26" ht="14.25" customHeight="1" x14ac:dyDescent="0.35">
      <c r="A20" s="87" t="s">
        <v>531</v>
      </c>
      <c r="B20" s="58">
        <v>1</v>
      </c>
      <c r="C20" s="58" t="s">
        <v>668</v>
      </c>
      <c r="D20" s="84"/>
      <c r="E20" s="58">
        <v>654</v>
      </c>
      <c r="F20" s="12" t="str">
        <f>+VLOOKUP(E20,Participants!$A$1:$F$678,2,FALSE)</f>
        <v>Caroline Sell</v>
      </c>
      <c r="G20" s="12" t="str">
        <f>+VLOOKUP(E20,Participants!$A$1:$F$678,4,FALSE)</f>
        <v>BFS</v>
      </c>
      <c r="H20" s="12" t="str">
        <f>+VLOOKUP(E20,Participants!$A$1:$F$678,5,FALSE)</f>
        <v>Female</v>
      </c>
      <c r="I20" s="12">
        <f>+VLOOKUP(E20,Participants!$A$1:$F$678,3,FALSE)</f>
        <v>8</v>
      </c>
      <c r="J20" s="12" t="str">
        <f>+VLOOKUP(E20,Participants!$A$1:$G$678,7,FALSE)</f>
        <v>VARSITY GIRLS</v>
      </c>
      <c r="K20" s="12">
        <v>1</v>
      </c>
      <c r="L20" s="12">
        <v>10</v>
      </c>
    </row>
    <row r="21" spans="1:26" ht="14.25" customHeight="1" x14ac:dyDescent="0.35">
      <c r="A21" s="87" t="s">
        <v>531</v>
      </c>
      <c r="B21" s="58">
        <v>1</v>
      </c>
      <c r="C21" s="58" t="s">
        <v>676</v>
      </c>
      <c r="D21" s="84"/>
      <c r="E21" s="58">
        <v>1115</v>
      </c>
      <c r="F21" s="12" t="str">
        <f>+VLOOKUP(E21,Participants!$A$1:$F$678,2,FALSE)</f>
        <v>Anna Morris</v>
      </c>
      <c r="G21" s="12" t="str">
        <f>+VLOOKUP(E21,Participants!$A$1:$F$678,4,FALSE)</f>
        <v>KIL</v>
      </c>
      <c r="H21" s="12" t="str">
        <f>+VLOOKUP(E21,Participants!$A$1:$F$678,5,FALSE)</f>
        <v>Female</v>
      </c>
      <c r="I21" s="12">
        <f>+VLOOKUP(E21,Participants!$A$1:$F$678,3,FALSE)</f>
        <v>8</v>
      </c>
      <c r="J21" s="12" t="str">
        <f>+VLOOKUP(E21,Participants!$A$1:$G$678,7,FALSE)</f>
        <v>Varsity Girls</v>
      </c>
      <c r="K21" s="12">
        <v>2</v>
      </c>
      <c r="L21" s="12">
        <v>8</v>
      </c>
    </row>
    <row r="22" spans="1:26" ht="14.25" customHeight="1" x14ac:dyDescent="0.35">
      <c r="A22" s="87" t="s">
        <v>531</v>
      </c>
      <c r="B22" s="58">
        <v>1</v>
      </c>
      <c r="C22" s="58" t="s">
        <v>680</v>
      </c>
      <c r="D22" s="84"/>
      <c r="E22" s="58">
        <v>652</v>
      </c>
      <c r="F22" s="12" t="str">
        <f>+VLOOKUP(E22,Participants!$A$1:$F$678,2,FALSE)</f>
        <v>Annie Puhalla</v>
      </c>
      <c r="G22" s="12" t="str">
        <f>+VLOOKUP(E22,Participants!$A$1:$F$678,4,FALSE)</f>
        <v>BFS</v>
      </c>
      <c r="H22" s="12" t="str">
        <f>+VLOOKUP(E22,Participants!$A$1:$F$678,5,FALSE)</f>
        <v>Female</v>
      </c>
      <c r="I22" s="12">
        <f>+VLOOKUP(E22,Participants!$A$1:$F$678,3,FALSE)</f>
        <v>8</v>
      </c>
      <c r="J22" s="12" t="str">
        <f>+VLOOKUP(E22,Participants!$A$1:$G$678,7,FALSE)</f>
        <v>VARSITY GIRLS</v>
      </c>
      <c r="K22" s="12">
        <v>3</v>
      </c>
      <c r="L22" s="12">
        <v>6</v>
      </c>
    </row>
    <row r="23" spans="1:26" ht="14.25" customHeight="1" x14ac:dyDescent="0.35">
      <c r="A23" s="87" t="s">
        <v>531</v>
      </c>
      <c r="B23" s="58">
        <v>1</v>
      </c>
      <c r="C23" s="58" t="s">
        <v>681</v>
      </c>
      <c r="D23" s="84"/>
      <c r="E23" s="58">
        <v>635</v>
      </c>
      <c r="F23" s="12" t="str">
        <f>+VLOOKUP(E23,Participants!$A$1:$F$678,2,FALSE)</f>
        <v>Katie Miller</v>
      </c>
      <c r="G23" s="12" t="str">
        <f>+VLOOKUP(E23,Participants!$A$1:$F$678,4,FALSE)</f>
        <v>BFS</v>
      </c>
      <c r="H23" s="12" t="str">
        <f>+VLOOKUP(E23,Participants!$A$1:$F$678,5,FALSE)</f>
        <v>Female</v>
      </c>
      <c r="I23" s="12">
        <f>+VLOOKUP(E23,Participants!$A$1:$F$678,3,FALSE)</f>
        <v>7</v>
      </c>
      <c r="J23" s="12" t="str">
        <f>+VLOOKUP(E23,Participants!$A$1:$G$678,7,FALSE)</f>
        <v>VARSITY GIRLS</v>
      </c>
      <c r="K23" s="12">
        <v>4</v>
      </c>
      <c r="L23" s="12">
        <v>5</v>
      </c>
    </row>
    <row r="24" spans="1:26" ht="14.25" customHeight="1" x14ac:dyDescent="0.25">
      <c r="B24" s="92"/>
      <c r="E24" s="62"/>
    </row>
    <row r="25" spans="1:26" ht="14.25" customHeight="1" x14ac:dyDescent="0.25">
      <c r="B25" s="92"/>
      <c r="E25" s="62"/>
    </row>
    <row r="26" spans="1:26" ht="14.25" customHeight="1" x14ac:dyDescent="0.25">
      <c r="B26" s="92"/>
      <c r="E26" s="62"/>
    </row>
    <row r="27" spans="1:26" ht="14.25" customHeight="1" x14ac:dyDescent="0.25">
      <c r="B27" s="92"/>
      <c r="E27" s="62"/>
    </row>
    <row r="28" spans="1:26" ht="14.25" customHeight="1" x14ac:dyDescent="0.25">
      <c r="B28" s="92"/>
      <c r="E28" s="62"/>
    </row>
    <row r="29" spans="1:26" ht="14.25" customHeight="1" x14ac:dyDescent="0.25">
      <c r="B29" s="63" t="s">
        <v>8</v>
      </c>
      <c r="C29" s="63" t="s">
        <v>15</v>
      </c>
      <c r="D29" s="63" t="s">
        <v>10</v>
      </c>
      <c r="E29" s="63" t="s">
        <v>20</v>
      </c>
      <c r="F29" s="63" t="s">
        <v>23</v>
      </c>
      <c r="G29" s="63" t="s">
        <v>26</v>
      </c>
      <c r="H29" s="63" t="s">
        <v>29</v>
      </c>
      <c r="I29" s="63" t="s">
        <v>32</v>
      </c>
      <c r="J29" s="63" t="s">
        <v>35</v>
      </c>
      <c r="K29" s="63" t="s">
        <v>38</v>
      </c>
      <c r="L29" s="63" t="s">
        <v>41</v>
      </c>
      <c r="M29" s="63" t="s">
        <v>44</v>
      </c>
      <c r="N29" s="63" t="s">
        <v>49</v>
      </c>
      <c r="O29" s="63" t="s">
        <v>52</v>
      </c>
      <c r="P29" s="63" t="s">
        <v>55</v>
      </c>
      <c r="Q29" s="63" t="s">
        <v>58</v>
      </c>
      <c r="R29" s="63" t="s">
        <v>61</v>
      </c>
      <c r="S29" s="63" t="s">
        <v>64</v>
      </c>
      <c r="T29" s="63" t="s">
        <v>67</v>
      </c>
      <c r="U29" s="63" t="s">
        <v>70</v>
      </c>
      <c r="V29" s="63" t="s">
        <v>73</v>
      </c>
      <c r="W29" s="63" t="s">
        <v>76</v>
      </c>
      <c r="X29" s="63" t="s">
        <v>79</v>
      </c>
      <c r="Y29" s="63" t="s">
        <v>152</v>
      </c>
      <c r="Z29" s="64" t="s">
        <v>496</v>
      </c>
    </row>
    <row r="30" spans="1:26" ht="14.25" customHeight="1" x14ac:dyDescent="0.25">
      <c r="A30" s="7" t="s">
        <v>118</v>
      </c>
      <c r="B30" s="7">
        <f t="shared" ref="B30:K33" si="0">+SUMIFS($L$2:$L$23,$J$2:$J$23,$A30,$G$2:$G$23,B$29)</f>
        <v>0</v>
      </c>
      <c r="C30" s="7">
        <f t="shared" si="0"/>
        <v>3</v>
      </c>
      <c r="D30" s="7">
        <f t="shared" si="0"/>
        <v>10</v>
      </c>
      <c r="E30" s="7">
        <f t="shared" si="0"/>
        <v>0</v>
      </c>
      <c r="F30" s="7">
        <f t="shared" si="0"/>
        <v>12</v>
      </c>
      <c r="G30" s="7">
        <f t="shared" si="0"/>
        <v>0</v>
      </c>
      <c r="H30" s="7">
        <f t="shared" si="0"/>
        <v>0</v>
      </c>
      <c r="I30" s="7">
        <f t="shared" si="0"/>
        <v>0</v>
      </c>
      <c r="J30" s="7">
        <f t="shared" si="0"/>
        <v>0</v>
      </c>
      <c r="K30" s="7">
        <f t="shared" si="0"/>
        <v>0</v>
      </c>
      <c r="L30" s="7">
        <f t="shared" ref="L30:Y33" si="1">+SUMIFS($L$2:$L$23,$J$2:$J$23,$A30,$G$2:$G$23,L$29)</f>
        <v>0</v>
      </c>
      <c r="M30" s="7">
        <f t="shared" si="1"/>
        <v>0</v>
      </c>
      <c r="N30" s="7">
        <f t="shared" si="1"/>
        <v>0</v>
      </c>
      <c r="O30" s="7">
        <f t="shared" si="1"/>
        <v>6</v>
      </c>
      <c r="P30" s="7">
        <f t="shared" si="1"/>
        <v>0</v>
      </c>
      <c r="Q30" s="7">
        <f t="shared" si="1"/>
        <v>0</v>
      </c>
      <c r="R30" s="7">
        <f t="shared" si="1"/>
        <v>0</v>
      </c>
      <c r="S30" s="7">
        <f t="shared" si="1"/>
        <v>0</v>
      </c>
      <c r="T30" s="7">
        <f t="shared" si="1"/>
        <v>5</v>
      </c>
      <c r="U30" s="7">
        <f t="shared" si="1"/>
        <v>0</v>
      </c>
      <c r="V30" s="7">
        <f t="shared" si="1"/>
        <v>0</v>
      </c>
      <c r="W30" s="7">
        <f t="shared" si="1"/>
        <v>0</v>
      </c>
      <c r="X30" s="7">
        <f t="shared" si="1"/>
        <v>0</v>
      </c>
      <c r="Y30" s="7">
        <f t="shared" si="1"/>
        <v>0</v>
      </c>
      <c r="Z30" s="7">
        <f t="shared" ref="Z30:Z33" si="2">SUM(C30:Y30)</f>
        <v>36</v>
      </c>
    </row>
    <row r="31" spans="1:26" ht="14.25" customHeight="1" x14ac:dyDescent="0.25">
      <c r="A31" s="7" t="s">
        <v>135</v>
      </c>
      <c r="B31" s="7">
        <f t="shared" si="0"/>
        <v>0</v>
      </c>
      <c r="C31" s="7">
        <f t="shared" si="0"/>
        <v>0</v>
      </c>
      <c r="D31" s="7">
        <f t="shared" si="0"/>
        <v>6</v>
      </c>
      <c r="E31" s="7">
        <f t="shared" si="0"/>
        <v>0</v>
      </c>
      <c r="F31" s="7">
        <f t="shared" si="0"/>
        <v>18</v>
      </c>
      <c r="G31" s="7">
        <f t="shared" si="0"/>
        <v>0</v>
      </c>
      <c r="H31" s="7">
        <f t="shared" si="0"/>
        <v>0</v>
      </c>
      <c r="I31" s="7">
        <f t="shared" si="0"/>
        <v>0</v>
      </c>
      <c r="J31" s="7">
        <f t="shared" si="0"/>
        <v>0</v>
      </c>
      <c r="K31" s="7">
        <f t="shared" si="0"/>
        <v>0</v>
      </c>
      <c r="L31" s="7">
        <f t="shared" si="1"/>
        <v>0</v>
      </c>
      <c r="M31" s="7">
        <f t="shared" si="1"/>
        <v>0</v>
      </c>
      <c r="N31" s="7">
        <f t="shared" si="1"/>
        <v>0</v>
      </c>
      <c r="O31" s="7">
        <f t="shared" si="1"/>
        <v>4</v>
      </c>
      <c r="P31" s="7">
        <f t="shared" si="1"/>
        <v>0</v>
      </c>
      <c r="Q31" s="7">
        <f t="shared" si="1"/>
        <v>0</v>
      </c>
      <c r="R31" s="7">
        <f t="shared" si="1"/>
        <v>0</v>
      </c>
      <c r="S31" s="7">
        <f t="shared" si="1"/>
        <v>5</v>
      </c>
      <c r="T31" s="7">
        <f t="shared" si="1"/>
        <v>0</v>
      </c>
      <c r="U31" s="7">
        <f t="shared" si="1"/>
        <v>0</v>
      </c>
      <c r="V31" s="7">
        <f t="shared" si="1"/>
        <v>0</v>
      </c>
      <c r="W31" s="7">
        <f t="shared" si="1"/>
        <v>0</v>
      </c>
      <c r="X31" s="7">
        <f t="shared" si="1"/>
        <v>0</v>
      </c>
      <c r="Y31" s="7">
        <f t="shared" si="1"/>
        <v>0</v>
      </c>
      <c r="Z31" s="7">
        <f t="shared" si="2"/>
        <v>33</v>
      </c>
    </row>
    <row r="32" spans="1:26" ht="14.25" customHeight="1" x14ac:dyDescent="0.25">
      <c r="A32" s="7" t="s">
        <v>345</v>
      </c>
      <c r="B32" s="7">
        <f t="shared" si="0"/>
        <v>0</v>
      </c>
      <c r="C32" s="7">
        <f t="shared" si="0"/>
        <v>0</v>
      </c>
      <c r="D32" s="7">
        <f t="shared" si="0"/>
        <v>0</v>
      </c>
      <c r="E32" s="7">
        <f t="shared" si="0"/>
        <v>0</v>
      </c>
      <c r="F32" s="7">
        <f t="shared" si="0"/>
        <v>21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7">
        <f t="shared" si="0"/>
        <v>0</v>
      </c>
      <c r="K32" s="7">
        <f t="shared" si="0"/>
        <v>0</v>
      </c>
      <c r="L32" s="7">
        <f t="shared" si="1"/>
        <v>0</v>
      </c>
      <c r="M32" s="7">
        <f t="shared" si="1"/>
        <v>0</v>
      </c>
      <c r="N32" s="7">
        <f t="shared" si="1"/>
        <v>0</v>
      </c>
      <c r="O32" s="7">
        <f t="shared" si="1"/>
        <v>8</v>
      </c>
      <c r="P32" s="7">
        <f t="shared" si="1"/>
        <v>0</v>
      </c>
      <c r="Q32" s="7">
        <f t="shared" si="1"/>
        <v>0</v>
      </c>
      <c r="R32" s="7">
        <f t="shared" si="1"/>
        <v>0</v>
      </c>
      <c r="S32" s="7">
        <f t="shared" si="1"/>
        <v>0</v>
      </c>
      <c r="T32" s="7">
        <f t="shared" si="1"/>
        <v>0</v>
      </c>
      <c r="U32" s="7">
        <f t="shared" si="1"/>
        <v>0</v>
      </c>
      <c r="V32" s="7">
        <f t="shared" si="1"/>
        <v>0</v>
      </c>
      <c r="W32" s="7">
        <f t="shared" si="1"/>
        <v>0</v>
      </c>
      <c r="X32" s="7">
        <f t="shared" si="1"/>
        <v>0</v>
      </c>
      <c r="Y32" s="7">
        <f t="shared" si="1"/>
        <v>0</v>
      </c>
      <c r="Z32" s="7">
        <f t="shared" si="2"/>
        <v>29</v>
      </c>
    </row>
    <row r="33" spans="1:26" ht="14.25" customHeight="1" x14ac:dyDescent="0.25">
      <c r="A33" s="7" t="s">
        <v>497</v>
      </c>
      <c r="B33" s="7">
        <f t="shared" si="0"/>
        <v>0</v>
      </c>
      <c r="C33" s="7">
        <f t="shared" si="0"/>
        <v>0</v>
      </c>
      <c r="D33" s="7">
        <f t="shared" si="0"/>
        <v>0</v>
      </c>
      <c r="E33" s="7">
        <f t="shared" si="0"/>
        <v>0</v>
      </c>
      <c r="F33" s="7">
        <f t="shared" si="0"/>
        <v>8</v>
      </c>
      <c r="G33" s="7">
        <f t="shared" si="0"/>
        <v>0</v>
      </c>
      <c r="H33" s="7">
        <f t="shared" si="0"/>
        <v>0</v>
      </c>
      <c r="I33" s="7">
        <f t="shared" si="0"/>
        <v>0</v>
      </c>
      <c r="J33" s="7">
        <f t="shared" si="0"/>
        <v>0</v>
      </c>
      <c r="K33" s="7">
        <f t="shared" si="0"/>
        <v>0</v>
      </c>
      <c r="L33" s="7">
        <f t="shared" si="1"/>
        <v>0</v>
      </c>
      <c r="M33" s="7">
        <f t="shared" si="1"/>
        <v>0</v>
      </c>
      <c r="N33" s="7">
        <f t="shared" si="1"/>
        <v>0</v>
      </c>
      <c r="O33" s="7">
        <f t="shared" si="1"/>
        <v>21</v>
      </c>
      <c r="P33" s="7">
        <f t="shared" si="1"/>
        <v>0</v>
      </c>
      <c r="Q33" s="7">
        <f t="shared" si="1"/>
        <v>0</v>
      </c>
      <c r="R33" s="7">
        <f t="shared" si="1"/>
        <v>0</v>
      </c>
      <c r="S33" s="7">
        <f t="shared" si="1"/>
        <v>0</v>
      </c>
      <c r="T33" s="7">
        <f t="shared" si="1"/>
        <v>0</v>
      </c>
      <c r="U33" s="7">
        <f t="shared" si="1"/>
        <v>0</v>
      </c>
      <c r="V33" s="7">
        <f t="shared" si="1"/>
        <v>0</v>
      </c>
      <c r="W33" s="7">
        <f t="shared" si="1"/>
        <v>0</v>
      </c>
      <c r="X33" s="7">
        <f t="shared" si="1"/>
        <v>0</v>
      </c>
      <c r="Y33" s="7">
        <f t="shared" si="1"/>
        <v>0</v>
      </c>
      <c r="Z33" s="7">
        <f t="shared" si="2"/>
        <v>29</v>
      </c>
    </row>
    <row r="34" spans="1:26" ht="14.25" customHeight="1" x14ac:dyDescent="0.25">
      <c r="B34" s="92"/>
      <c r="E34" s="62"/>
    </row>
    <row r="35" spans="1:26" ht="14.25" customHeight="1" x14ac:dyDescent="0.25">
      <c r="B35" s="92"/>
      <c r="E35" s="62"/>
    </row>
    <row r="36" spans="1:26" ht="14.25" customHeight="1" x14ac:dyDescent="0.25">
      <c r="B36" s="92"/>
      <c r="E36" s="62"/>
    </row>
    <row r="37" spans="1:26" ht="14.25" customHeight="1" x14ac:dyDescent="0.25">
      <c r="B37" s="92"/>
      <c r="E37" s="62"/>
    </row>
    <row r="38" spans="1:26" ht="14.25" customHeight="1" x14ac:dyDescent="0.25">
      <c r="B38" s="92"/>
      <c r="E38" s="62"/>
    </row>
    <row r="39" spans="1:26" ht="14.25" customHeight="1" x14ac:dyDescent="0.25">
      <c r="B39" s="92"/>
      <c r="E39" s="62"/>
    </row>
    <row r="40" spans="1:26" ht="14.25" customHeight="1" x14ac:dyDescent="0.25">
      <c r="B40" s="92"/>
      <c r="E40" s="62"/>
    </row>
    <row r="41" spans="1:26" ht="14.25" customHeight="1" x14ac:dyDescent="0.25">
      <c r="B41" s="92"/>
      <c r="E41" s="62"/>
    </row>
    <row r="42" spans="1:26" ht="14.25" customHeight="1" x14ac:dyDescent="0.25">
      <c r="B42" s="92"/>
      <c r="E42" s="62"/>
    </row>
    <row r="43" spans="1:26" ht="14.25" customHeight="1" x14ac:dyDescent="0.25">
      <c r="B43" s="92"/>
      <c r="E43" s="62"/>
    </row>
    <row r="44" spans="1:26" ht="14.25" customHeight="1" x14ac:dyDescent="0.25">
      <c r="B44" s="92"/>
      <c r="E44" s="62"/>
    </row>
    <row r="45" spans="1:26" ht="14.25" customHeight="1" x14ac:dyDescent="0.25">
      <c r="B45" s="92"/>
      <c r="E45" s="62"/>
    </row>
    <row r="46" spans="1:26" ht="14.25" customHeight="1" x14ac:dyDescent="0.25">
      <c r="B46" s="92"/>
      <c r="E46" s="62"/>
    </row>
    <row r="47" spans="1:26" ht="14.25" customHeight="1" x14ac:dyDescent="0.25">
      <c r="B47" s="92"/>
      <c r="E47" s="62"/>
    </row>
    <row r="48" spans="1:26" ht="14.25" customHeight="1" x14ac:dyDescent="0.25">
      <c r="B48" s="92"/>
      <c r="E48" s="62"/>
    </row>
    <row r="49" spans="2:5" ht="14.25" customHeight="1" x14ac:dyDescent="0.25">
      <c r="B49" s="92"/>
      <c r="E49" s="62"/>
    </row>
    <row r="50" spans="2:5" ht="14.25" customHeight="1" x14ac:dyDescent="0.25">
      <c r="B50" s="92"/>
      <c r="E50" s="62"/>
    </row>
    <row r="51" spans="2:5" ht="14.25" customHeight="1" x14ac:dyDescent="0.25">
      <c r="B51" s="92"/>
      <c r="E51" s="62"/>
    </row>
    <row r="52" spans="2:5" ht="14.25" customHeight="1" x14ac:dyDescent="0.25">
      <c r="B52" s="92"/>
      <c r="E52" s="62"/>
    </row>
    <row r="53" spans="2:5" ht="14.25" customHeight="1" x14ac:dyDescent="0.25">
      <c r="B53" s="92"/>
      <c r="E53" s="62"/>
    </row>
    <row r="54" spans="2:5" ht="14.25" customHeight="1" x14ac:dyDescent="0.25">
      <c r="B54" s="92"/>
      <c r="E54" s="62"/>
    </row>
    <row r="55" spans="2:5" ht="14.25" customHeight="1" x14ac:dyDescent="0.25">
      <c r="B55" s="92"/>
      <c r="E55" s="62"/>
    </row>
    <row r="56" spans="2:5" ht="14.25" customHeight="1" x14ac:dyDescent="0.25">
      <c r="B56" s="92"/>
      <c r="E56" s="62"/>
    </row>
    <row r="57" spans="2:5" ht="14.25" customHeight="1" x14ac:dyDescent="0.25">
      <c r="B57" s="92"/>
      <c r="E57" s="62"/>
    </row>
    <row r="58" spans="2:5" ht="14.25" customHeight="1" x14ac:dyDescent="0.25">
      <c r="B58" s="92"/>
      <c r="E58" s="62"/>
    </row>
    <row r="59" spans="2:5" ht="14.25" customHeight="1" x14ac:dyDescent="0.25">
      <c r="B59" s="92"/>
      <c r="E59" s="62"/>
    </row>
    <row r="60" spans="2:5" ht="14.25" customHeight="1" x14ac:dyDescent="0.25">
      <c r="B60" s="92"/>
      <c r="E60" s="62"/>
    </row>
    <row r="61" spans="2:5" ht="14.25" customHeight="1" x14ac:dyDescent="0.25">
      <c r="B61" s="92"/>
      <c r="E61" s="62"/>
    </row>
    <row r="62" spans="2:5" ht="14.25" customHeight="1" x14ac:dyDescent="0.25">
      <c r="B62" s="92"/>
      <c r="E62" s="62"/>
    </row>
    <row r="63" spans="2:5" ht="14.25" customHeight="1" x14ac:dyDescent="0.25">
      <c r="B63" s="92"/>
      <c r="E63" s="62"/>
    </row>
    <row r="64" spans="2:5" ht="14.25" customHeight="1" x14ac:dyDescent="0.25">
      <c r="B64" s="92"/>
      <c r="E64" s="62"/>
    </row>
    <row r="65" spans="2:5" ht="14.25" customHeight="1" x14ac:dyDescent="0.25">
      <c r="B65" s="92"/>
      <c r="E65" s="62"/>
    </row>
    <row r="66" spans="2:5" ht="14.25" customHeight="1" x14ac:dyDescent="0.25">
      <c r="B66" s="92"/>
      <c r="E66" s="62"/>
    </row>
    <row r="67" spans="2:5" ht="14.25" customHeight="1" x14ac:dyDescent="0.25">
      <c r="B67" s="92"/>
      <c r="E67" s="62"/>
    </row>
    <row r="68" spans="2:5" ht="14.25" customHeight="1" x14ac:dyDescent="0.25">
      <c r="B68" s="92"/>
      <c r="E68" s="62"/>
    </row>
    <row r="69" spans="2:5" ht="14.25" customHeight="1" x14ac:dyDescent="0.25">
      <c r="B69" s="92"/>
      <c r="E69" s="62"/>
    </row>
    <row r="70" spans="2:5" ht="14.25" customHeight="1" x14ac:dyDescent="0.25">
      <c r="B70" s="92"/>
      <c r="E70" s="62"/>
    </row>
    <row r="71" spans="2:5" ht="14.25" customHeight="1" x14ac:dyDescent="0.25">
      <c r="B71" s="92"/>
      <c r="E71" s="62"/>
    </row>
    <row r="72" spans="2:5" ht="14.25" customHeight="1" x14ac:dyDescent="0.25">
      <c r="B72" s="92"/>
      <c r="E72" s="62"/>
    </row>
    <row r="73" spans="2:5" ht="14.25" customHeight="1" x14ac:dyDescent="0.25">
      <c r="B73" s="92"/>
      <c r="E73" s="62"/>
    </row>
    <row r="74" spans="2:5" ht="14.25" customHeight="1" x14ac:dyDescent="0.25">
      <c r="B74" s="92"/>
      <c r="E74" s="62"/>
    </row>
    <row r="75" spans="2:5" ht="14.25" customHeight="1" x14ac:dyDescent="0.25">
      <c r="B75" s="92"/>
      <c r="E75" s="62"/>
    </row>
    <row r="76" spans="2:5" ht="14.25" customHeight="1" x14ac:dyDescent="0.25">
      <c r="B76" s="92"/>
      <c r="E76" s="62"/>
    </row>
    <row r="77" spans="2:5" ht="14.25" customHeight="1" x14ac:dyDescent="0.25">
      <c r="B77" s="92"/>
      <c r="E77" s="62"/>
    </row>
    <row r="78" spans="2:5" ht="14.25" customHeight="1" x14ac:dyDescent="0.25">
      <c r="B78" s="92"/>
      <c r="E78" s="62"/>
    </row>
    <row r="79" spans="2:5" ht="14.25" customHeight="1" x14ac:dyDescent="0.25">
      <c r="B79" s="92"/>
      <c r="E79" s="62"/>
    </row>
    <row r="80" spans="2:5" ht="14.25" customHeight="1" x14ac:dyDescent="0.25">
      <c r="B80" s="92"/>
      <c r="E80" s="62"/>
    </row>
    <row r="81" spans="2:5" ht="14.25" customHeight="1" x14ac:dyDescent="0.25">
      <c r="B81" s="92"/>
      <c r="E81" s="62"/>
    </row>
    <row r="82" spans="2:5" ht="14.25" customHeight="1" x14ac:dyDescent="0.25">
      <c r="B82" s="92"/>
      <c r="E82" s="62"/>
    </row>
    <row r="83" spans="2:5" ht="14.25" customHeight="1" x14ac:dyDescent="0.25">
      <c r="B83" s="92"/>
      <c r="E83" s="62"/>
    </row>
    <row r="84" spans="2:5" ht="14.25" customHeight="1" x14ac:dyDescent="0.25">
      <c r="B84" s="92"/>
      <c r="E84" s="62"/>
    </row>
    <row r="85" spans="2:5" ht="14.25" customHeight="1" x14ac:dyDescent="0.25">
      <c r="B85" s="92"/>
      <c r="E85" s="62"/>
    </row>
    <row r="86" spans="2:5" ht="14.25" customHeight="1" x14ac:dyDescent="0.25">
      <c r="B86" s="92"/>
      <c r="E86" s="62"/>
    </row>
    <row r="87" spans="2:5" ht="14.25" customHeight="1" x14ac:dyDescent="0.25">
      <c r="B87" s="92"/>
      <c r="E87" s="62"/>
    </row>
    <row r="88" spans="2:5" ht="14.25" customHeight="1" x14ac:dyDescent="0.25">
      <c r="B88" s="92"/>
      <c r="E88" s="62"/>
    </row>
    <row r="89" spans="2:5" ht="14.25" customHeight="1" x14ac:dyDescent="0.25">
      <c r="B89" s="92"/>
      <c r="E89" s="62"/>
    </row>
    <row r="90" spans="2:5" ht="14.25" customHeight="1" x14ac:dyDescent="0.25">
      <c r="B90" s="92"/>
      <c r="E90" s="62"/>
    </row>
    <row r="91" spans="2:5" ht="14.25" customHeight="1" x14ac:dyDescent="0.25">
      <c r="B91" s="92"/>
      <c r="E91" s="62"/>
    </row>
    <row r="92" spans="2:5" ht="14.25" customHeight="1" x14ac:dyDescent="0.25">
      <c r="B92" s="92"/>
      <c r="E92" s="62"/>
    </row>
    <row r="93" spans="2:5" ht="14.25" customHeight="1" x14ac:dyDescent="0.25">
      <c r="B93" s="92"/>
      <c r="E93" s="62"/>
    </row>
    <row r="94" spans="2:5" ht="14.25" customHeight="1" x14ac:dyDescent="0.25">
      <c r="B94" s="92"/>
      <c r="E94" s="62"/>
    </row>
    <row r="95" spans="2:5" ht="14.25" customHeight="1" x14ac:dyDescent="0.25">
      <c r="B95" s="92"/>
      <c r="E95" s="62"/>
    </row>
    <row r="96" spans="2:5" ht="14.25" customHeight="1" x14ac:dyDescent="0.25">
      <c r="B96" s="92"/>
      <c r="E96" s="62"/>
    </row>
    <row r="97" spans="2:5" ht="14.25" customHeight="1" x14ac:dyDescent="0.25">
      <c r="B97" s="92"/>
      <c r="E97" s="62"/>
    </row>
    <row r="98" spans="2:5" ht="14.25" customHeight="1" x14ac:dyDescent="0.25">
      <c r="B98" s="92"/>
      <c r="E98" s="62"/>
    </row>
    <row r="99" spans="2:5" ht="14.25" customHeight="1" x14ac:dyDescent="0.25">
      <c r="B99" s="92"/>
      <c r="E99" s="62"/>
    </row>
    <row r="100" spans="2:5" ht="14.25" customHeight="1" x14ac:dyDescent="0.25">
      <c r="B100" s="92"/>
      <c r="E100" s="62"/>
    </row>
    <row r="101" spans="2:5" ht="14.25" customHeight="1" x14ac:dyDescent="0.25">
      <c r="B101" s="92"/>
      <c r="E101" s="62"/>
    </row>
    <row r="102" spans="2:5" ht="14.25" customHeight="1" x14ac:dyDescent="0.25">
      <c r="B102" s="92"/>
      <c r="E102" s="62"/>
    </row>
    <row r="103" spans="2:5" ht="14.25" customHeight="1" x14ac:dyDescent="0.25">
      <c r="B103" s="92"/>
      <c r="E103" s="62"/>
    </row>
    <row r="104" spans="2:5" ht="14.25" customHeight="1" x14ac:dyDescent="0.25">
      <c r="B104" s="92"/>
      <c r="E104" s="62"/>
    </row>
    <row r="105" spans="2:5" ht="14.25" customHeight="1" x14ac:dyDescent="0.25">
      <c r="B105" s="92"/>
      <c r="E105" s="62"/>
    </row>
    <row r="106" spans="2:5" ht="14.25" customHeight="1" x14ac:dyDescent="0.25">
      <c r="B106" s="92"/>
      <c r="E106" s="62"/>
    </row>
    <row r="107" spans="2:5" ht="14.25" customHeight="1" x14ac:dyDescent="0.25">
      <c r="B107" s="92"/>
      <c r="E107" s="62"/>
    </row>
    <row r="108" spans="2:5" ht="14.25" customHeight="1" x14ac:dyDescent="0.25">
      <c r="B108" s="92"/>
      <c r="E108" s="62"/>
    </row>
    <row r="109" spans="2:5" ht="14.25" customHeight="1" x14ac:dyDescent="0.25">
      <c r="B109" s="92"/>
      <c r="E109" s="62"/>
    </row>
    <row r="110" spans="2:5" ht="14.25" customHeight="1" x14ac:dyDescent="0.25">
      <c r="B110" s="92"/>
      <c r="E110" s="62"/>
    </row>
    <row r="111" spans="2:5" ht="14.25" customHeight="1" x14ac:dyDescent="0.25">
      <c r="B111" s="92"/>
      <c r="E111" s="62"/>
    </row>
    <row r="112" spans="2:5" ht="14.25" customHeight="1" x14ac:dyDescent="0.25">
      <c r="B112" s="92"/>
      <c r="E112" s="62"/>
    </row>
    <row r="113" spans="2:5" ht="14.25" customHeight="1" x14ac:dyDescent="0.25">
      <c r="B113" s="92"/>
      <c r="E113" s="62"/>
    </row>
    <row r="114" spans="2:5" ht="14.25" customHeight="1" x14ac:dyDescent="0.25">
      <c r="B114" s="92"/>
      <c r="E114" s="62"/>
    </row>
    <row r="115" spans="2:5" ht="14.25" customHeight="1" x14ac:dyDescent="0.25">
      <c r="B115" s="92"/>
      <c r="E115" s="62"/>
    </row>
    <row r="116" spans="2:5" ht="14.25" customHeight="1" x14ac:dyDescent="0.25">
      <c r="B116" s="92"/>
      <c r="E116" s="62"/>
    </row>
    <row r="117" spans="2:5" ht="14.25" customHeight="1" x14ac:dyDescent="0.25">
      <c r="B117" s="92"/>
      <c r="E117" s="62"/>
    </row>
    <row r="118" spans="2:5" ht="14.25" customHeight="1" x14ac:dyDescent="0.25">
      <c r="B118" s="92"/>
      <c r="E118" s="62"/>
    </row>
    <row r="119" spans="2:5" ht="14.25" customHeight="1" x14ac:dyDescent="0.25">
      <c r="B119" s="92"/>
      <c r="E119" s="62"/>
    </row>
    <row r="120" spans="2:5" ht="14.25" customHeight="1" x14ac:dyDescent="0.25">
      <c r="B120" s="92"/>
      <c r="E120" s="62"/>
    </row>
    <row r="121" spans="2:5" ht="14.25" customHeight="1" x14ac:dyDescent="0.25">
      <c r="B121" s="92"/>
      <c r="E121" s="62"/>
    </row>
    <row r="122" spans="2:5" ht="14.25" customHeight="1" x14ac:dyDescent="0.25">
      <c r="B122" s="92"/>
      <c r="E122" s="62"/>
    </row>
    <row r="123" spans="2:5" ht="14.25" customHeight="1" x14ac:dyDescent="0.25">
      <c r="B123" s="92"/>
      <c r="E123" s="62"/>
    </row>
    <row r="124" spans="2:5" ht="14.25" customHeight="1" x14ac:dyDescent="0.25">
      <c r="B124" s="92"/>
      <c r="E124" s="62"/>
    </row>
    <row r="125" spans="2:5" ht="14.25" customHeight="1" x14ac:dyDescent="0.25">
      <c r="B125" s="92"/>
      <c r="E125" s="62"/>
    </row>
    <row r="126" spans="2:5" ht="14.25" customHeight="1" x14ac:dyDescent="0.25">
      <c r="B126" s="92"/>
      <c r="E126" s="62"/>
    </row>
    <row r="127" spans="2:5" ht="14.25" customHeight="1" x14ac:dyDescent="0.25">
      <c r="B127" s="92"/>
      <c r="E127" s="62"/>
    </row>
    <row r="128" spans="2:5" ht="14.25" customHeight="1" x14ac:dyDescent="0.25">
      <c r="B128" s="92"/>
      <c r="E128" s="62"/>
    </row>
    <row r="129" spans="2:5" ht="14.25" customHeight="1" x14ac:dyDescent="0.25">
      <c r="B129" s="92"/>
      <c r="E129" s="62"/>
    </row>
    <row r="130" spans="2:5" ht="14.25" customHeight="1" x14ac:dyDescent="0.25">
      <c r="B130" s="92"/>
      <c r="E130" s="62"/>
    </row>
    <row r="131" spans="2:5" ht="14.25" customHeight="1" x14ac:dyDescent="0.25">
      <c r="B131" s="92"/>
      <c r="E131" s="62"/>
    </row>
    <row r="132" spans="2:5" ht="14.25" customHeight="1" x14ac:dyDescent="0.25">
      <c r="B132" s="92"/>
      <c r="E132" s="62"/>
    </row>
    <row r="133" spans="2:5" ht="14.25" customHeight="1" x14ac:dyDescent="0.25">
      <c r="B133" s="92"/>
      <c r="E133" s="62"/>
    </row>
    <row r="134" spans="2:5" ht="14.25" customHeight="1" x14ac:dyDescent="0.25">
      <c r="B134" s="92"/>
      <c r="E134" s="62"/>
    </row>
    <row r="135" spans="2:5" ht="14.25" customHeight="1" x14ac:dyDescent="0.25">
      <c r="B135" s="92"/>
      <c r="E135" s="62"/>
    </row>
    <row r="136" spans="2:5" ht="14.25" customHeight="1" x14ac:dyDescent="0.25">
      <c r="B136" s="92"/>
      <c r="E136" s="62"/>
    </row>
    <row r="137" spans="2:5" ht="14.25" customHeight="1" x14ac:dyDescent="0.25">
      <c r="B137" s="92"/>
      <c r="E137" s="62"/>
    </row>
    <row r="138" spans="2:5" ht="14.25" customHeight="1" x14ac:dyDescent="0.25">
      <c r="B138" s="92"/>
      <c r="E138" s="62"/>
    </row>
    <row r="139" spans="2:5" ht="14.25" customHeight="1" x14ac:dyDescent="0.25">
      <c r="B139" s="92"/>
      <c r="E139" s="62"/>
    </row>
    <row r="140" spans="2:5" ht="14.25" customHeight="1" x14ac:dyDescent="0.25">
      <c r="B140" s="92"/>
      <c r="E140" s="62"/>
    </row>
    <row r="141" spans="2:5" ht="14.25" customHeight="1" x14ac:dyDescent="0.25">
      <c r="B141" s="92"/>
      <c r="E141" s="62"/>
    </row>
    <row r="142" spans="2:5" ht="14.25" customHeight="1" x14ac:dyDescent="0.25">
      <c r="B142" s="92"/>
      <c r="E142" s="62"/>
    </row>
    <row r="143" spans="2:5" ht="14.25" customHeight="1" x14ac:dyDescent="0.25">
      <c r="B143" s="92"/>
      <c r="E143" s="62"/>
    </row>
    <row r="144" spans="2:5" ht="14.25" customHeight="1" x14ac:dyDescent="0.25">
      <c r="B144" s="92"/>
      <c r="E144" s="62"/>
    </row>
    <row r="145" spans="2:5" ht="14.25" customHeight="1" x14ac:dyDescent="0.25">
      <c r="B145" s="92"/>
      <c r="E145" s="62"/>
    </row>
    <row r="146" spans="2:5" ht="14.25" customHeight="1" x14ac:dyDescent="0.25">
      <c r="B146" s="92"/>
      <c r="E146" s="62"/>
    </row>
    <row r="147" spans="2:5" ht="14.25" customHeight="1" x14ac:dyDescent="0.25">
      <c r="B147" s="92"/>
      <c r="E147" s="62"/>
    </row>
    <row r="148" spans="2:5" ht="14.25" customHeight="1" x14ac:dyDescent="0.25">
      <c r="B148" s="92"/>
      <c r="E148" s="62"/>
    </row>
    <row r="149" spans="2:5" ht="14.25" customHeight="1" x14ac:dyDescent="0.25">
      <c r="B149" s="92"/>
      <c r="E149" s="62"/>
    </row>
    <row r="150" spans="2:5" ht="14.25" customHeight="1" x14ac:dyDescent="0.25">
      <c r="B150" s="92"/>
      <c r="E150" s="62"/>
    </row>
    <row r="151" spans="2:5" ht="14.25" customHeight="1" x14ac:dyDescent="0.25">
      <c r="B151" s="92"/>
      <c r="E151" s="62"/>
    </row>
    <row r="152" spans="2:5" ht="14.25" customHeight="1" x14ac:dyDescent="0.25">
      <c r="B152" s="92"/>
      <c r="E152" s="62"/>
    </row>
    <row r="153" spans="2:5" ht="14.25" customHeight="1" x14ac:dyDescent="0.25">
      <c r="B153" s="92"/>
      <c r="E153" s="62"/>
    </row>
    <row r="154" spans="2:5" ht="14.25" customHeight="1" x14ac:dyDescent="0.25">
      <c r="B154" s="92"/>
      <c r="E154" s="62"/>
    </row>
    <row r="155" spans="2:5" ht="14.25" customHeight="1" x14ac:dyDescent="0.25">
      <c r="B155" s="92"/>
      <c r="E155" s="62"/>
    </row>
    <row r="156" spans="2:5" ht="14.25" customHeight="1" x14ac:dyDescent="0.25">
      <c r="B156" s="92"/>
      <c r="E156" s="62"/>
    </row>
    <row r="157" spans="2:5" ht="14.25" customHeight="1" x14ac:dyDescent="0.25">
      <c r="B157" s="92"/>
      <c r="E157" s="62"/>
    </row>
    <row r="158" spans="2:5" ht="14.25" customHeight="1" x14ac:dyDescent="0.25">
      <c r="B158" s="92"/>
      <c r="E158" s="62"/>
    </row>
    <row r="159" spans="2:5" ht="14.25" customHeight="1" x14ac:dyDescent="0.25">
      <c r="B159" s="92"/>
      <c r="E159" s="62"/>
    </row>
    <row r="160" spans="2:5" ht="14.25" customHeight="1" x14ac:dyDescent="0.25">
      <c r="B160" s="92"/>
      <c r="E160" s="62"/>
    </row>
    <row r="161" spans="2:5" ht="14.25" customHeight="1" x14ac:dyDescent="0.25">
      <c r="B161" s="92"/>
      <c r="E161" s="62"/>
    </row>
    <row r="162" spans="2:5" ht="14.25" customHeight="1" x14ac:dyDescent="0.25">
      <c r="B162" s="92"/>
      <c r="E162" s="62"/>
    </row>
    <row r="163" spans="2:5" ht="14.25" customHeight="1" x14ac:dyDescent="0.25">
      <c r="B163" s="92"/>
      <c r="E163" s="62"/>
    </row>
    <row r="164" spans="2:5" ht="14.25" customHeight="1" x14ac:dyDescent="0.25">
      <c r="B164" s="92"/>
      <c r="E164" s="62"/>
    </row>
    <row r="165" spans="2:5" ht="14.25" customHeight="1" x14ac:dyDescent="0.25">
      <c r="B165" s="92"/>
      <c r="E165" s="62"/>
    </row>
    <row r="166" spans="2:5" ht="14.25" customHeight="1" x14ac:dyDescent="0.25">
      <c r="B166" s="92"/>
      <c r="E166" s="62"/>
    </row>
    <row r="167" spans="2:5" ht="14.25" customHeight="1" x14ac:dyDescent="0.25">
      <c r="B167" s="92"/>
      <c r="E167" s="62"/>
    </row>
    <row r="168" spans="2:5" ht="14.25" customHeight="1" x14ac:dyDescent="0.25">
      <c r="B168" s="92"/>
      <c r="E168" s="62"/>
    </row>
    <row r="169" spans="2:5" ht="14.25" customHeight="1" x14ac:dyDescent="0.25">
      <c r="B169" s="92"/>
      <c r="E169" s="62"/>
    </row>
    <row r="170" spans="2:5" ht="14.25" customHeight="1" x14ac:dyDescent="0.25">
      <c r="B170" s="92"/>
      <c r="E170" s="62"/>
    </row>
    <row r="171" spans="2:5" ht="14.25" customHeight="1" x14ac:dyDescent="0.25">
      <c r="B171" s="92"/>
      <c r="E171" s="62"/>
    </row>
    <row r="172" spans="2:5" ht="14.25" customHeight="1" x14ac:dyDescent="0.25">
      <c r="B172" s="92"/>
      <c r="E172" s="62"/>
    </row>
    <row r="173" spans="2:5" ht="14.25" customHeight="1" x14ac:dyDescent="0.25">
      <c r="B173" s="92"/>
      <c r="E173" s="62"/>
    </row>
    <row r="174" spans="2:5" ht="14.25" customHeight="1" x14ac:dyDescent="0.25">
      <c r="B174" s="92"/>
      <c r="E174" s="62"/>
    </row>
    <row r="175" spans="2:5" ht="14.25" customHeight="1" x14ac:dyDescent="0.25">
      <c r="B175" s="92"/>
      <c r="E175" s="62"/>
    </row>
    <row r="176" spans="2:5" ht="14.25" customHeight="1" x14ac:dyDescent="0.25">
      <c r="B176" s="92"/>
      <c r="E176" s="62"/>
    </row>
    <row r="177" spans="1:24" ht="14.25" customHeight="1" x14ac:dyDescent="0.25">
      <c r="B177" s="92"/>
      <c r="E177" s="62"/>
    </row>
    <row r="178" spans="1:24" ht="14.25" customHeight="1" x14ac:dyDescent="0.25">
      <c r="B178" s="92"/>
      <c r="E178" s="62"/>
    </row>
    <row r="179" spans="1:24" ht="14.25" customHeight="1" x14ac:dyDescent="0.25">
      <c r="B179" s="92"/>
      <c r="E179" s="62"/>
    </row>
    <row r="180" spans="1:24" ht="14.25" customHeight="1" x14ac:dyDescent="0.25">
      <c r="B180" s="92"/>
      <c r="E180" s="62"/>
    </row>
    <row r="181" spans="1:24" ht="14.25" customHeight="1" x14ac:dyDescent="0.25">
      <c r="B181" s="92"/>
      <c r="E181" s="62"/>
    </row>
    <row r="182" spans="1:24" ht="14.25" customHeight="1" x14ac:dyDescent="0.25">
      <c r="B182" s="92"/>
      <c r="E182" s="62"/>
    </row>
    <row r="183" spans="1:24" ht="14.25" customHeight="1" x14ac:dyDescent="0.25">
      <c r="B183" s="64" t="s">
        <v>8</v>
      </c>
      <c r="C183" s="64" t="s">
        <v>509</v>
      </c>
      <c r="D183" s="64" t="s">
        <v>49</v>
      </c>
      <c r="E183" s="91" t="s">
        <v>61</v>
      </c>
      <c r="F183" s="64" t="s">
        <v>510</v>
      </c>
      <c r="G183" s="64" t="s">
        <v>511</v>
      </c>
      <c r="H183" s="64" t="s">
        <v>512</v>
      </c>
      <c r="I183" s="64" t="s">
        <v>513</v>
      </c>
      <c r="J183" s="64" t="s">
        <v>514</v>
      </c>
      <c r="K183" s="64" t="s">
        <v>515</v>
      </c>
      <c r="L183" s="64" t="s">
        <v>516</v>
      </c>
      <c r="M183" s="64" t="s">
        <v>517</v>
      </c>
      <c r="N183" s="64" t="s">
        <v>518</v>
      </c>
      <c r="O183" s="64" t="s">
        <v>38</v>
      </c>
      <c r="P183" s="64" t="s">
        <v>519</v>
      </c>
      <c r="Q183" s="64" t="s">
        <v>52</v>
      </c>
      <c r="R183" s="64" t="s">
        <v>79</v>
      </c>
      <c r="S183" s="64" t="s">
        <v>520</v>
      </c>
      <c r="T183" s="64" t="s">
        <v>521</v>
      </c>
      <c r="U183" s="64" t="s">
        <v>522</v>
      </c>
      <c r="V183" s="64" t="s">
        <v>523</v>
      </c>
      <c r="W183" s="64"/>
      <c r="X183" s="64" t="s">
        <v>524</v>
      </c>
    </row>
    <row r="184" spans="1:24" ht="14.25" customHeight="1" x14ac:dyDescent="0.25">
      <c r="A184" s="7" t="s">
        <v>13</v>
      </c>
      <c r="B184" s="92" t="e">
        <f t="shared" ref="B184:V184" si="3">+SUMIF(#REF!,B$183,#REF!)</f>
        <v>#REF!</v>
      </c>
      <c r="C184" s="7" t="e">
        <f t="shared" si="3"/>
        <v>#REF!</v>
      </c>
      <c r="D184" s="7" t="e">
        <f t="shared" si="3"/>
        <v>#REF!</v>
      </c>
      <c r="E184" s="7" t="e">
        <f t="shared" si="3"/>
        <v>#REF!</v>
      </c>
      <c r="F184" s="7" t="e">
        <f t="shared" si="3"/>
        <v>#REF!</v>
      </c>
      <c r="G184" s="7" t="e">
        <f t="shared" si="3"/>
        <v>#REF!</v>
      </c>
      <c r="H184" s="7" t="e">
        <f t="shared" si="3"/>
        <v>#REF!</v>
      </c>
      <c r="I184" s="7" t="e">
        <f t="shared" si="3"/>
        <v>#REF!</v>
      </c>
      <c r="J184" s="7" t="e">
        <f t="shared" si="3"/>
        <v>#REF!</v>
      </c>
      <c r="K184" s="7" t="e">
        <f t="shared" si="3"/>
        <v>#REF!</v>
      </c>
      <c r="L184" s="7" t="e">
        <f t="shared" si="3"/>
        <v>#REF!</v>
      </c>
      <c r="M184" s="7" t="e">
        <f t="shared" si="3"/>
        <v>#REF!</v>
      </c>
      <c r="N184" s="7" t="e">
        <f t="shared" si="3"/>
        <v>#REF!</v>
      </c>
      <c r="O184" s="7" t="e">
        <f t="shared" si="3"/>
        <v>#REF!</v>
      </c>
      <c r="P184" s="7" t="e">
        <f t="shared" si="3"/>
        <v>#REF!</v>
      </c>
      <c r="Q184" s="7" t="e">
        <f t="shared" si="3"/>
        <v>#REF!</v>
      </c>
      <c r="R184" s="7" t="e">
        <f t="shared" si="3"/>
        <v>#REF!</v>
      </c>
      <c r="S184" s="7" t="e">
        <f t="shared" si="3"/>
        <v>#REF!</v>
      </c>
      <c r="T184" s="7" t="e">
        <f t="shared" si="3"/>
        <v>#REF!</v>
      </c>
      <c r="U184" s="7" t="e">
        <f t="shared" si="3"/>
        <v>#REF!</v>
      </c>
      <c r="V184" s="7" t="e">
        <f t="shared" si="3"/>
        <v>#REF!</v>
      </c>
      <c r="W184" s="7"/>
      <c r="X184" s="7" t="e">
        <f>+SUMIF(#REF!,X$183,#REF!)</f>
        <v>#REF!</v>
      </c>
    </row>
    <row r="185" spans="1:24" ht="14.25" customHeight="1" x14ac:dyDescent="0.25">
      <c r="A185" s="7" t="s">
        <v>390</v>
      </c>
      <c r="B185" s="92">
        <f t="shared" ref="B185:V185" si="4">+SUMIF($G$2:$G$9,B$183,$L$2:$L$9)</f>
        <v>0</v>
      </c>
      <c r="C185" s="7">
        <f t="shared" si="4"/>
        <v>0</v>
      </c>
      <c r="D185" s="7">
        <f t="shared" si="4"/>
        <v>0</v>
      </c>
      <c r="E185" s="7">
        <f t="shared" si="4"/>
        <v>0</v>
      </c>
      <c r="F185" s="7">
        <f t="shared" si="4"/>
        <v>0</v>
      </c>
      <c r="G185" s="7">
        <f t="shared" si="4"/>
        <v>0</v>
      </c>
      <c r="H185" s="7">
        <f t="shared" si="4"/>
        <v>0</v>
      </c>
      <c r="I185" s="7">
        <f t="shared" si="4"/>
        <v>0</v>
      </c>
      <c r="J185" s="7">
        <f t="shared" si="4"/>
        <v>0</v>
      </c>
      <c r="K185" s="7">
        <f t="shared" si="4"/>
        <v>0</v>
      </c>
      <c r="L185" s="7">
        <f t="shared" si="4"/>
        <v>0</v>
      </c>
      <c r="M185" s="7">
        <f t="shared" si="4"/>
        <v>0</v>
      </c>
      <c r="N185" s="7">
        <f t="shared" si="4"/>
        <v>0</v>
      </c>
      <c r="O185" s="7">
        <f t="shared" si="4"/>
        <v>0</v>
      </c>
      <c r="P185" s="7">
        <f t="shared" si="4"/>
        <v>0</v>
      </c>
      <c r="Q185" s="7">
        <f t="shared" si="4"/>
        <v>4</v>
      </c>
      <c r="R185" s="7">
        <f t="shared" si="4"/>
        <v>0</v>
      </c>
      <c r="S185" s="7">
        <f t="shared" si="4"/>
        <v>0</v>
      </c>
      <c r="T185" s="7">
        <f t="shared" si="4"/>
        <v>0</v>
      </c>
      <c r="U185" s="7">
        <f t="shared" si="4"/>
        <v>0</v>
      </c>
      <c r="V185" s="7">
        <f t="shared" si="4"/>
        <v>0</v>
      </c>
      <c r="W185" s="7"/>
      <c r="X185" s="7">
        <f>+SUMIF($G$2:$G$9,X$183,$L$2:$L$9)</f>
        <v>0</v>
      </c>
    </row>
    <row r="186" spans="1:24" ht="14.25" customHeight="1" x14ac:dyDescent="0.25">
      <c r="A186" s="7" t="s">
        <v>47</v>
      </c>
      <c r="B186" s="92" t="e">
        <f t="shared" ref="B186:V186" si="5">+SUMIF(#REF!,B$183,#REF!)</f>
        <v>#REF!</v>
      </c>
      <c r="C186" s="7" t="e">
        <f t="shared" si="5"/>
        <v>#REF!</v>
      </c>
      <c r="D186" s="7" t="e">
        <f t="shared" si="5"/>
        <v>#REF!</v>
      </c>
      <c r="E186" s="7" t="e">
        <f t="shared" si="5"/>
        <v>#REF!</v>
      </c>
      <c r="F186" s="7" t="e">
        <f t="shared" si="5"/>
        <v>#REF!</v>
      </c>
      <c r="G186" s="7" t="e">
        <f t="shared" si="5"/>
        <v>#REF!</v>
      </c>
      <c r="H186" s="7" t="e">
        <f t="shared" si="5"/>
        <v>#REF!</v>
      </c>
      <c r="I186" s="7" t="e">
        <f t="shared" si="5"/>
        <v>#REF!</v>
      </c>
      <c r="J186" s="7" t="e">
        <f t="shared" si="5"/>
        <v>#REF!</v>
      </c>
      <c r="K186" s="7" t="e">
        <f t="shared" si="5"/>
        <v>#REF!</v>
      </c>
      <c r="L186" s="7" t="e">
        <f t="shared" si="5"/>
        <v>#REF!</v>
      </c>
      <c r="M186" s="7" t="e">
        <f t="shared" si="5"/>
        <v>#REF!</v>
      </c>
      <c r="N186" s="7" t="e">
        <f t="shared" si="5"/>
        <v>#REF!</v>
      </c>
      <c r="O186" s="7" t="e">
        <f t="shared" si="5"/>
        <v>#REF!</v>
      </c>
      <c r="P186" s="7" t="e">
        <f t="shared" si="5"/>
        <v>#REF!</v>
      </c>
      <c r="Q186" s="7" t="e">
        <f t="shared" si="5"/>
        <v>#REF!</v>
      </c>
      <c r="R186" s="7" t="e">
        <f t="shared" si="5"/>
        <v>#REF!</v>
      </c>
      <c r="S186" s="7" t="e">
        <f t="shared" si="5"/>
        <v>#REF!</v>
      </c>
      <c r="T186" s="7" t="e">
        <f t="shared" si="5"/>
        <v>#REF!</v>
      </c>
      <c r="U186" s="7" t="e">
        <f t="shared" si="5"/>
        <v>#REF!</v>
      </c>
      <c r="V186" s="7" t="e">
        <f t="shared" si="5"/>
        <v>#REF!</v>
      </c>
      <c r="W186" s="7"/>
      <c r="X186" s="7" t="e">
        <f>+SUMIF(#REF!,X$183,#REF!)</f>
        <v>#REF!</v>
      </c>
    </row>
    <row r="187" spans="1:24" ht="14.25" customHeight="1" x14ac:dyDescent="0.25">
      <c r="A187" s="7" t="s">
        <v>483</v>
      </c>
      <c r="B187" s="92">
        <f t="shared" ref="B187:V187" si="6">+SUMIF($G$10:$G$23,B$183,$L$10:$L$23)</f>
        <v>0</v>
      </c>
      <c r="C187" s="7">
        <f t="shared" si="6"/>
        <v>0</v>
      </c>
      <c r="D187" s="7">
        <f t="shared" si="6"/>
        <v>0</v>
      </c>
      <c r="E187" s="7">
        <f t="shared" si="6"/>
        <v>0</v>
      </c>
      <c r="F187" s="7">
        <f t="shared" si="6"/>
        <v>0</v>
      </c>
      <c r="G187" s="7">
        <f t="shared" si="6"/>
        <v>0</v>
      </c>
      <c r="H187" s="7">
        <f t="shared" si="6"/>
        <v>0</v>
      </c>
      <c r="I187" s="7">
        <f t="shared" si="6"/>
        <v>0</v>
      </c>
      <c r="J187" s="7">
        <f t="shared" si="6"/>
        <v>0</v>
      </c>
      <c r="K187" s="7">
        <f t="shared" si="6"/>
        <v>0</v>
      </c>
      <c r="L187" s="7">
        <f t="shared" si="6"/>
        <v>0</v>
      </c>
      <c r="M187" s="7">
        <f t="shared" si="6"/>
        <v>0</v>
      </c>
      <c r="N187" s="7">
        <f t="shared" si="6"/>
        <v>0</v>
      </c>
      <c r="O187" s="7">
        <f t="shared" si="6"/>
        <v>0</v>
      </c>
      <c r="P187" s="7">
        <f t="shared" si="6"/>
        <v>0</v>
      </c>
      <c r="Q187" s="7">
        <f t="shared" si="6"/>
        <v>35</v>
      </c>
      <c r="R187" s="7">
        <f t="shared" si="6"/>
        <v>0</v>
      </c>
      <c r="S187" s="7">
        <f t="shared" si="6"/>
        <v>0</v>
      </c>
      <c r="T187" s="7">
        <f t="shared" si="6"/>
        <v>0</v>
      </c>
      <c r="U187" s="7">
        <f t="shared" si="6"/>
        <v>0</v>
      </c>
      <c r="V187" s="7">
        <f t="shared" si="6"/>
        <v>0</v>
      </c>
      <c r="W187" s="7"/>
      <c r="X187" s="7">
        <f>+SUMIF($G$10:$G$23,X$183,$L$10:$L$23)</f>
        <v>0</v>
      </c>
    </row>
    <row r="188" spans="1:24" ht="14.25" customHeight="1" x14ac:dyDescent="0.25">
      <c r="A188" s="7" t="s">
        <v>496</v>
      </c>
      <c r="B188" s="92" t="e">
        <f t="shared" ref="B188:V188" si="7">SUM(B184:B187)</f>
        <v>#REF!</v>
      </c>
      <c r="C188" s="7" t="e">
        <f t="shared" si="7"/>
        <v>#REF!</v>
      </c>
      <c r="D188" s="7" t="e">
        <f t="shared" si="7"/>
        <v>#REF!</v>
      </c>
      <c r="E188" s="7" t="e">
        <f t="shared" si="7"/>
        <v>#REF!</v>
      </c>
      <c r="F188" s="7" t="e">
        <f t="shared" si="7"/>
        <v>#REF!</v>
      </c>
      <c r="G188" s="7" t="e">
        <f t="shared" si="7"/>
        <v>#REF!</v>
      </c>
      <c r="H188" s="7" t="e">
        <f t="shared" si="7"/>
        <v>#REF!</v>
      </c>
      <c r="I188" s="7" t="e">
        <f t="shared" si="7"/>
        <v>#REF!</v>
      </c>
      <c r="J188" s="7" t="e">
        <f t="shared" si="7"/>
        <v>#REF!</v>
      </c>
      <c r="K188" s="7" t="e">
        <f t="shared" si="7"/>
        <v>#REF!</v>
      </c>
      <c r="L188" s="7" t="e">
        <f t="shared" si="7"/>
        <v>#REF!</v>
      </c>
      <c r="M188" s="7" t="e">
        <f t="shared" si="7"/>
        <v>#REF!</v>
      </c>
      <c r="N188" s="7" t="e">
        <f t="shared" si="7"/>
        <v>#REF!</v>
      </c>
      <c r="O188" s="7" t="e">
        <f t="shared" si="7"/>
        <v>#REF!</v>
      </c>
      <c r="P188" s="7" t="e">
        <f t="shared" si="7"/>
        <v>#REF!</v>
      </c>
      <c r="Q188" s="7" t="e">
        <f t="shared" si="7"/>
        <v>#REF!</v>
      </c>
      <c r="R188" s="7" t="e">
        <f t="shared" si="7"/>
        <v>#REF!</v>
      </c>
      <c r="S188" s="7" t="e">
        <f t="shared" si="7"/>
        <v>#REF!</v>
      </c>
      <c r="T188" s="7" t="e">
        <f t="shared" si="7"/>
        <v>#REF!</v>
      </c>
      <c r="U188" s="7" t="e">
        <f t="shared" si="7"/>
        <v>#REF!</v>
      </c>
      <c r="V188" s="7" t="e">
        <f t="shared" si="7"/>
        <v>#REF!</v>
      </c>
      <c r="W188" s="7"/>
      <c r="X188" s="7" t="e">
        <f>SUM(X184:X187)</f>
        <v>#REF!</v>
      </c>
    </row>
    <row r="189" spans="1:24" ht="14.25" customHeight="1" x14ac:dyDescent="0.25">
      <c r="B189" s="92"/>
      <c r="E189" s="62"/>
    </row>
    <row r="190" spans="1:24" ht="14.25" customHeight="1" x14ac:dyDescent="0.25">
      <c r="B190" s="92"/>
      <c r="E190" s="62"/>
    </row>
    <row r="191" spans="1:24" ht="14.25" customHeight="1" x14ac:dyDescent="0.25">
      <c r="B191" s="92"/>
      <c r="E191" s="62"/>
    </row>
    <row r="192" spans="1:24" ht="14.25" customHeight="1" x14ac:dyDescent="0.25">
      <c r="B192" s="92"/>
      <c r="E192" s="62"/>
    </row>
    <row r="193" spans="2:5" ht="14.25" customHeight="1" x14ac:dyDescent="0.25">
      <c r="B193" s="92"/>
      <c r="E193" s="62"/>
    </row>
    <row r="194" spans="2:5" ht="14.25" customHeight="1" x14ac:dyDescent="0.25">
      <c r="B194" s="92"/>
      <c r="E194" s="62"/>
    </row>
    <row r="195" spans="2:5" ht="14.25" customHeight="1" x14ac:dyDescent="0.25">
      <c r="B195" s="92"/>
      <c r="E195" s="62"/>
    </row>
    <row r="196" spans="2:5" ht="14.25" customHeight="1" x14ac:dyDescent="0.25">
      <c r="B196" s="92"/>
      <c r="E196" s="62"/>
    </row>
    <row r="197" spans="2:5" ht="14.25" customHeight="1" x14ac:dyDescent="0.25">
      <c r="B197" s="92"/>
      <c r="E197" s="62"/>
    </row>
    <row r="198" spans="2:5" ht="14.25" customHeight="1" x14ac:dyDescent="0.25">
      <c r="B198" s="92"/>
      <c r="E198" s="62"/>
    </row>
    <row r="199" spans="2:5" ht="14.25" customHeight="1" x14ac:dyDescent="0.25">
      <c r="B199" s="92"/>
      <c r="E199" s="62"/>
    </row>
    <row r="200" spans="2:5" ht="14.25" customHeight="1" x14ac:dyDescent="0.25">
      <c r="B200" s="92"/>
      <c r="E200" s="62"/>
    </row>
    <row r="201" spans="2:5" ht="14.25" customHeight="1" x14ac:dyDescent="0.25">
      <c r="B201" s="92"/>
      <c r="E201" s="62"/>
    </row>
    <row r="202" spans="2:5" ht="14.25" customHeight="1" x14ac:dyDescent="0.25">
      <c r="B202" s="92"/>
      <c r="E202" s="62"/>
    </row>
    <row r="203" spans="2:5" ht="14.25" customHeight="1" x14ac:dyDescent="0.25">
      <c r="B203" s="92"/>
      <c r="E203" s="62"/>
    </row>
    <row r="204" spans="2:5" ht="14.25" customHeight="1" x14ac:dyDescent="0.25">
      <c r="B204" s="92"/>
      <c r="E204" s="62"/>
    </row>
    <row r="205" spans="2:5" ht="14.25" customHeight="1" x14ac:dyDescent="0.25">
      <c r="B205" s="92"/>
      <c r="E205" s="62"/>
    </row>
    <row r="206" spans="2:5" ht="14.25" customHeight="1" x14ac:dyDescent="0.25">
      <c r="B206" s="92"/>
      <c r="E206" s="62"/>
    </row>
    <row r="207" spans="2:5" ht="14.25" customHeight="1" x14ac:dyDescent="0.25">
      <c r="B207" s="92"/>
      <c r="E207" s="62"/>
    </row>
    <row r="208" spans="2:5" ht="14.25" customHeight="1" x14ac:dyDescent="0.25">
      <c r="B208" s="92"/>
      <c r="E208" s="62"/>
    </row>
    <row r="209" spans="2:5" ht="14.25" customHeight="1" x14ac:dyDescent="0.25">
      <c r="B209" s="92"/>
      <c r="E209" s="62"/>
    </row>
    <row r="210" spans="2:5" ht="14.25" customHeight="1" x14ac:dyDescent="0.25">
      <c r="B210" s="92"/>
      <c r="E210" s="62"/>
    </row>
    <row r="211" spans="2:5" ht="14.25" customHeight="1" x14ac:dyDescent="0.25">
      <c r="B211" s="92"/>
      <c r="E211" s="62"/>
    </row>
    <row r="212" spans="2:5" ht="14.25" customHeight="1" x14ac:dyDescent="0.25">
      <c r="B212" s="92"/>
      <c r="E212" s="62"/>
    </row>
    <row r="213" spans="2:5" ht="14.25" customHeight="1" x14ac:dyDescent="0.25">
      <c r="B213" s="92"/>
      <c r="E213" s="62"/>
    </row>
    <row r="214" spans="2:5" ht="14.25" customHeight="1" x14ac:dyDescent="0.25">
      <c r="B214" s="92"/>
      <c r="E214" s="62"/>
    </row>
    <row r="215" spans="2:5" ht="14.25" customHeight="1" x14ac:dyDescent="0.25">
      <c r="B215" s="92"/>
      <c r="E215" s="62"/>
    </row>
    <row r="216" spans="2:5" ht="14.25" customHeight="1" x14ac:dyDescent="0.25">
      <c r="B216" s="92"/>
      <c r="E216" s="62"/>
    </row>
    <row r="217" spans="2:5" ht="14.25" customHeight="1" x14ac:dyDescent="0.25">
      <c r="B217" s="92"/>
      <c r="E217" s="62"/>
    </row>
    <row r="218" spans="2:5" ht="14.25" customHeight="1" x14ac:dyDescent="0.25">
      <c r="B218" s="92"/>
      <c r="E218" s="62"/>
    </row>
    <row r="219" spans="2:5" ht="14.25" customHeight="1" x14ac:dyDescent="0.25">
      <c r="B219" s="92"/>
      <c r="E219" s="62"/>
    </row>
    <row r="220" spans="2:5" ht="14.25" customHeight="1" x14ac:dyDescent="0.25">
      <c r="B220" s="92"/>
      <c r="E220" s="62"/>
    </row>
    <row r="221" spans="2:5" ht="14.25" customHeight="1" x14ac:dyDescent="0.25">
      <c r="B221" s="92"/>
      <c r="E221" s="62"/>
    </row>
    <row r="222" spans="2:5" ht="14.25" customHeight="1" x14ac:dyDescent="0.25">
      <c r="B222" s="92"/>
      <c r="E222" s="62"/>
    </row>
    <row r="223" spans="2:5" ht="14.25" customHeight="1" x14ac:dyDescent="0.25">
      <c r="B223" s="92"/>
      <c r="E223" s="62"/>
    </row>
    <row r="224" spans="2:5" ht="14.25" customHeight="1" x14ac:dyDescent="0.25">
      <c r="B224" s="92"/>
      <c r="E224" s="62"/>
    </row>
    <row r="225" spans="2:5" ht="14.25" customHeight="1" x14ac:dyDescent="0.25">
      <c r="B225" s="92"/>
      <c r="E225" s="62"/>
    </row>
    <row r="226" spans="2:5" ht="14.25" customHeight="1" x14ac:dyDescent="0.25">
      <c r="B226" s="92"/>
      <c r="E226" s="62"/>
    </row>
    <row r="227" spans="2:5" ht="14.25" customHeight="1" x14ac:dyDescent="0.25">
      <c r="B227" s="92"/>
      <c r="E227" s="62"/>
    </row>
    <row r="228" spans="2:5" ht="14.25" customHeight="1" x14ac:dyDescent="0.25">
      <c r="B228" s="92"/>
      <c r="E228" s="62"/>
    </row>
    <row r="229" spans="2:5" ht="14.25" customHeight="1" x14ac:dyDescent="0.25">
      <c r="B229" s="92"/>
      <c r="E229" s="62"/>
    </row>
    <row r="230" spans="2:5" ht="14.25" customHeight="1" x14ac:dyDescent="0.25">
      <c r="B230" s="92"/>
      <c r="E230" s="62"/>
    </row>
    <row r="231" spans="2:5" ht="14.25" customHeight="1" x14ac:dyDescent="0.25">
      <c r="B231" s="92"/>
      <c r="E231" s="62"/>
    </row>
    <row r="232" spans="2:5" ht="14.25" customHeight="1" x14ac:dyDescent="0.25">
      <c r="B232" s="92"/>
      <c r="E232" s="62"/>
    </row>
    <row r="233" spans="2:5" ht="14.25" customHeight="1" x14ac:dyDescent="0.25">
      <c r="B233" s="92"/>
      <c r="E233" s="62"/>
    </row>
    <row r="234" spans="2:5" ht="14.25" customHeight="1" x14ac:dyDescent="0.25">
      <c r="B234" s="92"/>
      <c r="E234" s="62"/>
    </row>
    <row r="235" spans="2:5" ht="14.25" customHeight="1" x14ac:dyDescent="0.25">
      <c r="B235" s="92"/>
      <c r="E235" s="62"/>
    </row>
    <row r="236" spans="2:5" ht="14.25" customHeight="1" x14ac:dyDescent="0.25">
      <c r="B236" s="92"/>
      <c r="E236" s="62"/>
    </row>
    <row r="237" spans="2:5" ht="14.25" customHeight="1" x14ac:dyDescent="0.25">
      <c r="B237" s="92"/>
      <c r="E237" s="62"/>
    </row>
    <row r="238" spans="2:5" ht="14.25" customHeight="1" x14ac:dyDescent="0.25">
      <c r="B238" s="92"/>
      <c r="E238" s="62"/>
    </row>
    <row r="239" spans="2:5" ht="14.25" customHeight="1" x14ac:dyDescent="0.25">
      <c r="B239" s="92"/>
      <c r="E239" s="62"/>
    </row>
    <row r="240" spans="2:5" ht="14.25" customHeight="1" x14ac:dyDescent="0.25">
      <c r="B240" s="92"/>
      <c r="E240" s="62"/>
    </row>
    <row r="241" spans="2:5" ht="14.25" customHeight="1" x14ac:dyDescent="0.25">
      <c r="B241" s="92"/>
      <c r="E241" s="62"/>
    </row>
    <row r="242" spans="2:5" ht="14.25" customHeight="1" x14ac:dyDescent="0.25">
      <c r="B242" s="92"/>
      <c r="E242" s="62"/>
    </row>
    <row r="243" spans="2:5" ht="14.25" customHeight="1" x14ac:dyDescent="0.25">
      <c r="B243" s="92"/>
      <c r="E243" s="62"/>
    </row>
    <row r="244" spans="2:5" ht="14.25" customHeight="1" x14ac:dyDescent="0.25">
      <c r="B244" s="92"/>
      <c r="E244" s="62"/>
    </row>
    <row r="245" spans="2:5" ht="14.25" customHeight="1" x14ac:dyDescent="0.25">
      <c r="B245" s="92"/>
      <c r="E245" s="62"/>
    </row>
    <row r="246" spans="2:5" ht="14.25" customHeight="1" x14ac:dyDescent="0.25">
      <c r="B246" s="92"/>
      <c r="E246" s="62"/>
    </row>
    <row r="247" spans="2:5" ht="14.25" customHeight="1" x14ac:dyDescent="0.25">
      <c r="B247" s="92"/>
      <c r="E247" s="62"/>
    </row>
    <row r="248" spans="2:5" ht="14.25" customHeight="1" x14ac:dyDescent="0.25">
      <c r="B248" s="92"/>
      <c r="E248" s="62"/>
    </row>
    <row r="249" spans="2:5" ht="14.25" customHeight="1" x14ac:dyDescent="0.25">
      <c r="B249" s="92"/>
      <c r="E249" s="62"/>
    </row>
    <row r="250" spans="2:5" ht="14.25" customHeight="1" x14ac:dyDescent="0.25">
      <c r="B250" s="92"/>
      <c r="E250" s="62"/>
    </row>
    <row r="251" spans="2:5" ht="14.25" customHeight="1" x14ac:dyDescent="0.25">
      <c r="B251" s="92"/>
      <c r="E251" s="62"/>
    </row>
    <row r="252" spans="2:5" ht="14.25" customHeight="1" x14ac:dyDescent="0.25">
      <c r="B252" s="92"/>
      <c r="E252" s="62"/>
    </row>
    <row r="253" spans="2:5" ht="14.25" customHeight="1" x14ac:dyDescent="0.25">
      <c r="B253" s="92"/>
      <c r="E253" s="62"/>
    </row>
    <row r="254" spans="2:5" ht="14.25" customHeight="1" x14ac:dyDescent="0.25">
      <c r="B254" s="92"/>
      <c r="E254" s="62"/>
    </row>
    <row r="255" spans="2:5" ht="14.25" customHeight="1" x14ac:dyDescent="0.25">
      <c r="B255" s="92"/>
      <c r="E255" s="62"/>
    </row>
    <row r="256" spans="2:5" ht="14.25" customHeight="1" x14ac:dyDescent="0.25">
      <c r="B256" s="92"/>
      <c r="E256" s="62"/>
    </row>
    <row r="257" spans="2:5" ht="14.25" customHeight="1" x14ac:dyDescent="0.25">
      <c r="B257" s="92"/>
      <c r="E257" s="62"/>
    </row>
    <row r="258" spans="2:5" ht="14.25" customHeight="1" x14ac:dyDescent="0.25">
      <c r="B258" s="92"/>
      <c r="E258" s="62"/>
    </row>
    <row r="259" spans="2:5" ht="14.25" customHeight="1" x14ac:dyDescent="0.25">
      <c r="B259" s="92"/>
      <c r="E259" s="62"/>
    </row>
    <row r="260" spans="2:5" ht="14.25" customHeight="1" x14ac:dyDescent="0.25">
      <c r="B260" s="92"/>
      <c r="E260" s="62"/>
    </row>
    <row r="261" spans="2:5" ht="14.25" customHeight="1" x14ac:dyDescent="0.25">
      <c r="B261" s="92"/>
      <c r="E261" s="62"/>
    </row>
    <row r="262" spans="2:5" ht="14.25" customHeight="1" x14ac:dyDescent="0.25">
      <c r="B262" s="92"/>
      <c r="E262" s="62"/>
    </row>
    <row r="263" spans="2:5" ht="14.25" customHeight="1" x14ac:dyDescent="0.25">
      <c r="B263" s="92"/>
      <c r="E263" s="62"/>
    </row>
    <row r="264" spans="2:5" ht="14.25" customHeight="1" x14ac:dyDescent="0.25">
      <c r="B264" s="92"/>
      <c r="E264" s="62"/>
    </row>
    <row r="265" spans="2:5" ht="14.25" customHeight="1" x14ac:dyDescent="0.25">
      <c r="B265" s="92"/>
      <c r="E265" s="62"/>
    </row>
    <row r="266" spans="2:5" ht="14.25" customHeight="1" x14ac:dyDescent="0.25">
      <c r="B266" s="92"/>
      <c r="E266" s="62"/>
    </row>
    <row r="267" spans="2:5" ht="14.25" customHeight="1" x14ac:dyDescent="0.25">
      <c r="B267" s="92"/>
      <c r="E267" s="62"/>
    </row>
    <row r="268" spans="2:5" ht="14.25" customHeight="1" x14ac:dyDescent="0.25">
      <c r="B268" s="92"/>
      <c r="E268" s="62"/>
    </row>
    <row r="269" spans="2:5" ht="14.25" customHeight="1" x14ac:dyDescent="0.25">
      <c r="B269" s="92"/>
      <c r="E269" s="62"/>
    </row>
    <row r="270" spans="2:5" ht="14.25" customHeight="1" x14ac:dyDescent="0.25">
      <c r="B270" s="92"/>
      <c r="E270" s="62"/>
    </row>
    <row r="271" spans="2:5" ht="14.25" customHeight="1" x14ac:dyDescent="0.25">
      <c r="B271" s="92"/>
      <c r="E271" s="62"/>
    </row>
    <row r="272" spans="2:5" ht="14.25" customHeight="1" x14ac:dyDescent="0.25">
      <c r="B272" s="92"/>
      <c r="E272" s="62"/>
    </row>
    <row r="273" spans="2:5" ht="14.25" customHeight="1" x14ac:dyDescent="0.25">
      <c r="B273" s="92"/>
      <c r="E273" s="62"/>
    </row>
    <row r="274" spans="2:5" ht="14.25" customHeight="1" x14ac:dyDescent="0.25">
      <c r="B274" s="92"/>
      <c r="E274" s="62"/>
    </row>
    <row r="275" spans="2:5" ht="14.25" customHeight="1" x14ac:dyDescent="0.25">
      <c r="B275" s="92"/>
      <c r="E275" s="62"/>
    </row>
    <row r="276" spans="2:5" ht="14.25" customHeight="1" x14ac:dyDescent="0.25">
      <c r="B276" s="92"/>
      <c r="E276" s="62"/>
    </row>
    <row r="277" spans="2:5" ht="14.25" customHeight="1" x14ac:dyDescent="0.25">
      <c r="B277" s="92"/>
      <c r="E277" s="62"/>
    </row>
    <row r="278" spans="2:5" ht="14.25" customHeight="1" x14ac:dyDescent="0.25">
      <c r="B278" s="92"/>
      <c r="E278" s="62"/>
    </row>
    <row r="279" spans="2:5" ht="14.25" customHeight="1" x14ac:dyDescent="0.25">
      <c r="B279" s="92"/>
      <c r="E279" s="62"/>
    </row>
    <row r="280" spans="2:5" ht="14.25" customHeight="1" x14ac:dyDescent="0.25">
      <c r="B280" s="92"/>
      <c r="E280" s="62"/>
    </row>
    <row r="281" spans="2:5" ht="14.25" customHeight="1" x14ac:dyDescent="0.25">
      <c r="B281" s="92"/>
      <c r="E281" s="62"/>
    </row>
    <row r="282" spans="2:5" ht="14.25" customHeight="1" x14ac:dyDescent="0.25">
      <c r="B282" s="92"/>
      <c r="E282" s="62"/>
    </row>
    <row r="283" spans="2:5" ht="14.25" customHeight="1" x14ac:dyDescent="0.25">
      <c r="B283" s="92"/>
      <c r="E283" s="62"/>
    </row>
    <row r="284" spans="2:5" ht="14.25" customHeight="1" x14ac:dyDescent="0.25">
      <c r="B284" s="92"/>
      <c r="E284" s="62"/>
    </row>
    <row r="285" spans="2:5" ht="14.25" customHeight="1" x14ac:dyDescent="0.25">
      <c r="B285" s="92"/>
      <c r="E285" s="62"/>
    </row>
    <row r="286" spans="2:5" ht="14.25" customHeight="1" x14ac:dyDescent="0.25">
      <c r="B286" s="92"/>
      <c r="E286" s="62"/>
    </row>
    <row r="287" spans="2:5" ht="14.25" customHeight="1" x14ac:dyDescent="0.25">
      <c r="B287" s="92"/>
      <c r="E287" s="62"/>
    </row>
    <row r="288" spans="2:5" ht="14.25" customHeight="1" x14ac:dyDescent="0.25">
      <c r="B288" s="92"/>
      <c r="E288" s="62"/>
    </row>
    <row r="289" spans="2:5" ht="14.25" customHeight="1" x14ac:dyDescent="0.25">
      <c r="B289" s="92"/>
      <c r="E289" s="62"/>
    </row>
    <row r="290" spans="2:5" ht="14.25" customHeight="1" x14ac:dyDescent="0.25">
      <c r="B290" s="92"/>
      <c r="E290" s="62"/>
    </row>
    <row r="291" spans="2:5" ht="14.25" customHeight="1" x14ac:dyDescent="0.25">
      <c r="B291" s="92"/>
      <c r="E291" s="62"/>
    </row>
    <row r="292" spans="2:5" ht="14.25" customHeight="1" x14ac:dyDescent="0.25">
      <c r="B292" s="92"/>
      <c r="E292" s="62"/>
    </row>
    <row r="293" spans="2:5" ht="14.25" customHeight="1" x14ac:dyDescent="0.25">
      <c r="B293" s="92"/>
      <c r="E293" s="62"/>
    </row>
    <row r="294" spans="2:5" ht="14.25" customHeight="1" x14ac:dyDescent="0.25">
      <c r="B294" s="92"/>
      <c r="E294" s="62"/>
    </row>
    <row r="295" spans="2:5" ht="14.25" customHeight="1" x14ac:dyDescent="0.25">
      <c r="B295" s="92"/>
      <c r="E295" s="62"/>
    </row>
    <row r="296" spans="2:5" ht="14.25" customHeight="1" x14ac:dyDescent="0.25">
      <c r="B296" s="92"/>
      <c r="E296" s="62"/>
    </row>
    <row r="297" spans="2:5" ht="14.25" customHeight="1" x14ac:dyDescent="0.25">
      <c r="B297" s="92"/>
      <c r="E297" s="62"/>
    </row>
    <row r="298" spans="2:5" ht="14.25" customHeight="1" x14ac:dyDescent="0.25">
      <c r="B298" s="92"/>
      <c r="E298" s="62"/>
    </row>
    <row r="299" spans="2:5" ht="14.25" customHeight="1" x14ac:dyDescent="0.25">
      <c r="B299" s="92"/>
      <c r="E299" s="62"/>
    </row>
    <row r="300" spans="2:5" ht="14.25" customHeight="1" x14ac:dyDescent="0.25">
      <c r="B300" s="92"/>
      <c r="E300" s="62"/>
    </row>
    <row r="301" spans="2:5" ht="14.25" customHeight="1" x14ac:dyDescent="0.25">
      <c r="B301" s="92"/>
      <c r="E301" s="62"/>
    </row>
    <row r="302" spans="2:5" ht="14.25" customHeight="1" x14ac:dyDescent="0.25">
      <c r="B302" s="92"/>
      <c r="E302" s="62"/>
    </row>
    <row r="303" spans="2:5" ht="14.25" customHeight="1" x14ac:dyDescent="0.25">
      <c r="B303" s="92"/>
      <c r="E303" s="62"/>
    </row>
    <row r="304" spans="2:5" ht="14.25" customHeight="1" x14ac:dyDescent="0.25">
      <c r="B304" s="92"/>
      <c r="E304" s="62"/>
    </row>
    <row r="305" spans="2:5" ht="14.25" customHeight="1" x14ac:dyDescent="0.25">
      <c r="B305" s="92"/>
      <c r="E305" s="62"/>
    </row>
    <row r="306" spans="2:5" ht="14.25" customHeight="1" x14ac:dyDescent="0.25">
      <c r="B306" s="92"/>
      <c r="E306" s="62"/>
    </row>
    <row r="307" spans="2:5" ht="14.25" customHeight="1" x14ac:dyDescent="0.25">
      <c r="B307" s="92"/>
      <c r="E307" s="62"/>
    </row>
    <row r="308" spans="2:5" ht="14.25" customHeight="1" x14ac:dyDescent="0.25">
      <c r="B308" s="92"/>
      <c r="E308" s="62"/>
    </row>
    <row r="309" spans="2:5" ht="14.25" customHeight="1" x14ac:dyDescent="0.25">
      <c r="B309" s="92"/>
      <c r="E309" s="62"/>
    </row>
    <row r="310" spans="2:5" ht="14.25" customHeight="1" x14ac:dyDescent="0.25">
      <c r="B310" s="92"/>
      <c r="E310" s="62"/>
    </row>
    <row r="311" spans="2:5" ht="14.25" customHeight="1" x14ac:dyDescent="0.25">
      <c r="B311" s="92"/>
      <c r="E311" s="62"/>
    </row>
    <row r="312" spans="2:5" ht="14.25" customHeight="1" x14ac:dyDescent="0.25">
      <c r="B312" s="92"/>
      <c r="E312" s="62"/>
    </row>
    <row r="313" spans="2:5" ht="14.25" customHeight="1" x14ac:dyDescent="0.25">
      <c r="B313" s="92"/>
      <c r="E313" s="62"/>
    </row>
    <row r="314" spans="2:5" ht="14.25" customHeight="1" x14ac:dyDescent="0.25">
      <c r="B314" s="92"/>
      <c r="E314" s="62"/>
    </row>
    <row r="315" spans="2:5" ht="14.25" customHeight="1" x14ac:dyDescent="0.25">
      <c r="B315" s="92"/>
      <c r="E315" s="62"/>
    </row>
    <row r="316" spans="2:5" ht="14.25" customHeight="1" x14ac:dyDescent="0.25">
      <c r="B316" s="92"/>
      <c r="E316" s="62"/>
    </row>
    <row r="317" spans="2:5" ht="14.25" customHeight="1" x14ac:dyDescent="0.25">
      <c r="B317" s="92"/>
      <c r="E317" s="62"/>
    </row>
    <row r="318" spans="2:5" ht="14.25" customHeight="1" x14ac:dyDescent="0.25">
      <c r="B318" s="92"/>
      <c r="E318" s="62"/>
    </row>
    <row r="319" spans="2:5" ht="14.25" customHeight="1" x14ac:dyDescent="0.25">
      <c r="B319" s="92"/>
      <c r="E319" s="62"/>
    </row>
    <row r="320" spans="2:5" ht="14.25" customHeight="1" x14ac:dyDescent="0.25">
      <c r="B320" s="92"/>
      <c r="E320" s="62"/>
    </row>
    <row r="321" spans="2:5" ht="14.25" customHeight="1" x14ac:dyDescent="0.25">
      <c r="B321" s="92"/>
      <c r="E321" s="62"/>
    </row>
    <row r="322" spans="2:5" ht="14.25" customHeight="1" x14ac:dyDescent="0.25">
      <c r="B322" s="92"/>
      <c r="E322" s="62"/>
    </row>
    <row r="323" spans="2:5" ht="14.25" customHeight="1" x14ac:dyDescent="0.25">
      <c r="B323" s="92"/>
      <c r="E323" s="62"/>
    </row>
    <row r="324" spans="2:5" ht="14.25" customHeight="1" x14ac:dyDescent="0.25">
      <c r="B324" s="92"/>
      <c r="E324" s="62"/>
    </row>
    <row r="325" spans="2:5" ht="14.25" customHeight="1" x14ac:dyDescent="0.25">
      <c r="B325" s="92"/>
      <c r="E325" s="62"/>
    </row>
    <row r="326" spans="2:5" ht="14.25" customHeight="1" x14ac:dyDescent="0.25">
      <c r="B326" s="92"/>
      <c r="E326" s="62"/>
    </row>
    <row r="327" spans="2:5" ht="14.25" customHeight="1" x14ac:dyDescent="0.25">
      <c r="B327" s="92"/>
      <c r="E327" s="62"/>
    </row>
    <row r="328" spans="2:5" ht="14.25" customHeight="1" x14ac:dyDescent="0.25">
      <c r="B328" s="92"/>
      <c r="E328" s="62"/>
    </row>
    <row r="329" spans="2:5" ht="14.25" customHeight="1" x14ac:dyDescent="0.25">
      <c r="B329" s="92"/>
      <c r="E329" s="62"/>
    </row>
    <row r="330" spans="2:5" ht="14.25" customHeight="1" x14ac:dyDescent="0.25">
      <c r="B330" s="92"/>
      <c r="E330" s="62"/>
    </row>
    <row r="331" spans="2:5" ht="14.25" customHeight="1" x14ac:dyDescent="0.25">
      <c r="B331" s="92"/>
      <c r="E331" s="62"/>
    </row>
    <row r="332" spans="2:5" ht="14.25" customHeight="1" x14ac:dyDescent="0.25">
      <c r="B332" s="92"/>
      <c r="E332" s="62"/>
    </row>
    <row r="333" spans="2:5" ht="14.25" customHeight="1" x14ac:dyDescent="0.25">
      <c r="B333" s="92"/>
      <c r="E333" s="62"/>
    </row>
    <row r="334" spans="2:5" ht="14.25" customHeight="1" x14ac:dyDescent="0.25">
      <c r="B334" s="92"/>
      <c r="E334" s="62"/>
    </row>
    <row r="335" spans="2:5" ht="14.25" customHeight="1" x14ac:dyDescent="0.25">
      <c r="B335" s="92"/>
      <c r="E335" s="62"/>
    </row>
    <row r="336" spans="2:5" ht="14.25" customHeight="1" x14ac:dyDescent="0.25">
      <c r="B336" s="92"/>
      <c r="E336" s="62"/>
    </row>
    <row r="337" spans="2:5" ht="14.25" customHeight="1" x14ac:dyDescent="0.25">
      <c r="B337" s="92"/>
      <c r="E337" s="62"/>
    </row>
    <row r="338" spans="2:5" ht="14.25" customHeight="1" x14ac:dyDescent="0.25">
      <c r="B338" s="92"/>
      <c r="E338" s="62"/>
    </row>
    <row r="339" spans="2:5" ht="14.25" customHeight="1" x14ac:dyDescent="0.25">
      <c r="B339" s="92"/>
      <c r="E339" s="62"/>
    </row>
    <row r="340" spans="2:5" ht="14.25" customHeight="1" x14ac:dyDescent="0.25">
      <c r="B340" s="92"/>
      <c r="E340" s="62"/>
    </row>
    <row r="341" spans="2:5" ht="14.25" customHeight="1" x14ac:dyDescent="0.25">
      <c r="B341" s="92"/>
      <c r="E341" s="62"/>
    </row>
    <row r="342" spans="2:5" ht="14.25" customHeight="1" x14ac:dyDescent="0.25">
      <c r="B342" s="92"/>
      <c r="E342" s="62"/>
    </row>
    <row r="343" spans="2:5" ht="14.25" customHeight="1" x14ac:dyDescent="0.25">
      <c r="B343" s="92"/>
      <c r="E343" s="62"/>
    </row>
    <row r="344" spans="2:5" ht="14.25" customHeight="1" x14ac:dyDescent="0.25">
      <c r="B344" s="92"/>
      <c r="E344" s="62"/>
    </row>
    <row r="345" spans="2:5" ht="14.25" customHeight="1" x14ac:dyDescent="0.25">
      <c r="B345" s="92"/>
      <c r="E345" s="62"/>
    </row>
    <row r="346" spans="2:5" ht="14.25" customHeight="1" x14ac:dyDescent="0.25">
      <c r="B346" s="92"/>
      <c r="E346" s="62"/>
    </row>
    <row r="347" spans="2:5" ht="14.25" customHeight="1" x14ac:dyDescent="0.25">
      <c r="B347" s="92"/>
      <c r="E347" s="62"/>
    </row>
    <row r="348" spans="2:5" ht="14.25" customHeight="1" x14ac:dyDescent="0.25">
      <c r="B348" s="92"/>
      <c r="E348" s="62"/>
    </row>
    <row r="349" spans="2:5" ht="14.25" customHeight="1" x14ac:dyDescent="0.25">
      <c r="B349" s="92"/>
      <c r="E349" s="62"/>
    </row>
    <row r="350" spans="2:5" ht="14.25" customHeight="1" x14ac:dyDescent="0.25">
      <c r="B350" s="92"/>
      <c r="E350" s="62"/>
    </row>
    <row r="351" spans="2:5" ht="14.25" customHeight="1" x14ac:dyDescent="0.25">
      <c r="B351" s="92"/>
      <c r="E351" s="62"/>
    </row>
    <row r="352" spans="2:5" ht="14.25" customHeight="1" x14ac:dyDescent="0.25">
      <c r="B352" s="92"/>
      <c r="E352" s="62"/>
    </row>
    <row r="353" spans="2:5" ht="14.25" customHeight="1" x14ac:dyDescent="0.25">
      <c r="B353" s="92"/>
      <c r="E353" s="62"/>
    </row>
    <row r="354" spans="2:5" ht="14.25" customHeight="1" x14ac:dyDescent="0.25">
      <c r="B354" s="92"/>
      <c r="E354" s="62"/>
    </row>
    <row r="355" spans="2:5" ht="14.25" customHeight="1" x14ac:dyDescent="0.25">
      <c r="B355" s="92"/>
      <c r="E355" s="62"/>
    </row>
    <row r="356" spans="2:5" ht="14.25" customHeight="1" x14ac:dyDescent="0.25">
      <c r="B356" s="92"/>
      <c r="E356" s="62"/>
    </row>
    <row r="357" spans="2:5" ht="14.25" customHeight="1" x14ac:dyDescent="0.25">
      <c r="B357" s="92"/>
      <c r="E357" s="62"/>
    </row>
    <row r="358" spans="2:5" ht="14.25" customHeight="1" x14ac:dyDescent="0.25">
      <c r="B358" s="92"/>
      <c r="E358" s="62"/>
    </row>
    <row r="359" spans="2:5" ht="14.25" customHeight="1" x14ac:dyDescent="0.25">
      <c r="B359" s="92"/>
      <c r="E359" s="62"/>
    </row>
    <row r="360" spans="2:5" ht="14.25" customHeight="1" x14ac:dyDescent="0.25">
      <c r="B360" s="92"/>
      <c r="E360" s="62"/>
    </row>
    <row r="361" spans="2:5" ht="14.25" customHeight="1" x14ac:dyDescent="0.25">
      <c r="B361" s="92"/>
      <c r="E361" s="62"/>
    </row>
    <row r="362" spans="2:5" ht="14.25" customHeight="1" x14ac:dyDescent="0.25">
      <c r="B362" s="92"/>
      <c r="E362" s="62"/>
    </row>
    <row r="363" spans="2:5" ht="14.25" customHeight="1" x14ac:dyDescent="0.25">
      <c r="B363" s="92"/>
      <c r="E363" s="62"/>
    </row>
    <row r="364" spans="2:5" ht="14.25" customHeight="1" x14ac:dyDescent="0.25">
      <c r="B364" s="92"/>
      <c r="E364" s="62"/>
    </row>
    <row r="365" spans="2:5" ht="14.25" customHeight="1" x14ac:dyDescent="0.25">
      <c r="B365" s="92"/>
      <c r="E365" s="62"/>
    </row>
    <row r="366" spans="2:5" ht="14.25" customHeight="1" x14ac:dyDescent="0.25">
      <c r="B366" s="92"/>
      <c r="E366" s="62"/>
    </row>
    <row r="367" spans="2:5" ht="14.25" customHeight="1" x14ac:dyDescent="0.25">
      <c r="B367" s="92"/>
      <c r="E367" s="62"/>
    </row>
    <row r="368" spans="2:5" ht="14.25" customHeight="1" x14ac:dyDescent="0.25">
      <c r="B368" s="92"/>
      <c r="E368" s="62"/>
    </row>
    <row r="369" spans="2:5" ht="14.25" customHeight="1" x14ac:dyDescent="0.25">
      <c r="B369" s="92"/>
      <c r="E369" s="62"/>
    </row>
    <row r="370" spans="2:5" ht="14.25" customHeight="1" x14ac:dyDescent="0.25">
      <c r="B370" s="92"/>
      <c r="E370" s="62"/>
    </row>
    <row r="371" spans="2:5" ht="14.25" customHeight="1" x14ac:dyDescent="0.25">
      <c r="B371" s="92"/>
      <c r="E371" s="62"/>
    </row>
    <row r="372" spans="2:5" ht="14.25" customHeight="1" x14ac:dyDescent="0.25">
      <c r="B372" s="92"/>
      <c r="E372" s="62"/>
    </row>
    <row r="373" spans="2:5" ht="14.25" customHeight="1" x14ac:dyDescent="0.25">
      <c r="B373" s="92"/>
      <c r="E373" s="62"/>
    </row>
    <row r="374" spans="2:5" ht="14.25" customHeight="1" x14ac:dyDescent="0.25">
      <c r="B374" s="92"/>
      <c r="E374" s="62"/>
    </row>
    <row r="375" spans="2:5" ht="14.25" customHeight="1" x14ac:dyDescent="0.25">
      <c r="B375" s="92"/>
      <c r="E375" s="62"/>
    </row>
    <row r="376" spans="2:5" ht="14.25" customHeight="1" x14ac:dyDescent="0.25">
      <c r="B376" s="92"/>
      <c r="E376" s="62"/>
    </row>
    <row r="377" spans="2:5" ht="14.25" customHeight="1" x14ac:dyDescent="0.25">
      <c r="B377" s="92"/>
      <c r="E377" s="62"/>
    </row>
    <row r="378" spans="2:5" ht="14.25" customHeight="1" x14ac:dyDescent="0.25">
      <c r="B378" s="92"/>
      <c r="E378" s="62"/>
    </row>
    <row r="379" spans="2:5" ht="14.25" customHeight="1" x14ac:dyDescent="0.25">
      <c r="B379" s="92"/>
      <c r="E379" s="62"/>
    </row>
    <row r="380" spans="2:5" ht="14.25" customHeight="1" x14ac:dyDescent="0.25">
      <c r="B380" s="92"/>
      <c r="E380" s="62"/>
    </row>
    <row r="381" spans="2:5" ht="14.25" customHeight="1" x14ac:dyDescent="0.25">
      <c r="B381" s="92"/>
      <c r="E381" s="62"/>
    </row>
    <row r="382" spans="2:5" ht="14.25" customHeight="1" x14ac:dyDescent="0.25">
      <c r="B382" s="92"/>
      <c r="E382" s="62"/>
    </row>
    <row r="383" spans="2:5" ht="14.25" customHeight="1" x14ac:dyDescent="0.25">
      <c r="B383" s="92"/>
      <c r="E383" s="62"/>
    </row>
    <row r="384" spans="2:5" ht="14.25" customHeight="1" x14ac:dyDescent="0.25">
      <c r="B384" s="92"/>
      <c r="E384" s="62"/>
    </row>
    <row r="385" spans="2:5" ht="14.25" customHeight="1" x14ac:dyDescent="0.25">
      <c r="B385" s="92"/>
      <c r="E385" s="62"/>
    </row>
    <row r="386" spans="2:5" ht="14.25" customHeight="1" x14ac:dyDescent="0.25">
      <c r="B386" s="92"/>
      <c r="E386" s="62"/>
    </row>
    <row r="387" spans="2:5" ht="14.25" customHeight="1" x14ac:dyDescent="0.25">
      <c r="B387" s="92"/>
      <c r="E387" s="62"/>
    </row>
    <row r="388" spans="2:5" ht="14.25" customHeight="1" x14ac:dyDescent="0.25">
      <c r="B388" s="92"/>
      <c r="E388" s="62"/>
    </row>
    <row r="389" spans="2:5" ht="15.75" customHeight="1" x14ac:dyDescent="0.25"/>
    <row r="390" spans="2:5" ht="15.75" customHeight="1" x14ac:dyDescent="0.25"/>
    <row r="391" spans="2:5" ht="15.75" customHeight="1" x14ac:dyDescent="0.25"/>
    <row r="392" spans="2:5" ht="15.75" customHeight="1" x14ac:dyDescent="0.25"/>
    <row r="393" spans="2:5" ht="15.75" customHeight="1" x14ac:dyDescent="0.25"/>
    <row r="394" spans="2:5" ht="15.75" customHeight="1" x14ac:dyDescent="0.25"/>
    <row r="395" spans="2:5" ht="15.75" customHeight="1" x14ac:dyDescent="0.25"/>
    <row r="396" spans="2:5" ht="15.75" customHeight="1" x14ac:dyDescent="0.25"/>
    <row r="397" spans="2:5" ht="15.75" customHeight="1" x14ac:dyDescent="0.25"/>
    <row r="398" spans="2:5" ht="15.75" customHeight="1" x14ac:dyDescent="0.25"/>
    <row r="399" spans="2:5" ht="15.75" customHeight="1" x14ac:dyDescent="0.25"/>
    <row r="400" spans="2:5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</sheetData>
  <sortState xmlns:xlrd2="http://schemas.microsoft.com/office/spreadsheetml/2017/richdata2" ref="A2:L23">
    <sortCondition ref="J2:J23"/>
    <sortCondition ref="C2:C23"/>
  </sortState>
  <pageMargins left="0.75" right="0.75" top="1" bottom="1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964"/>
  <sheetViews>
    <sheetView workbookViewId="0">
      <pane ySplit="2" topLeftCell="A3" activePane="bottomLeft" state="frozen"/>
      <selection pane="bottomLeft" activeCell="A23" sqref="A23:XFD61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2" width="13.7109375" customWidth="1"/>
    <col min="23" max="26" width="8.42578125" customWidth="1"/>
  </cols>
  <sheetData>
    <row r="1" spans="1:26" ht="14.25" customHeight="1" x14ac:dyDescent="0.25">
      <c r="A1" s="67" t="s">
        <v>532</v>
      </c>
      <c r="B1" s="67"/>
      <c r="C1" s="68"/>
      <c r="D1" s="67"/>
      <c r="E1" s="67"/>
      <c r="F1" s="67"/>
      <c r="G1" s="67"/>
      <c r="H1" s="67"/>
      <c r="I1" s="67"/>
      <c r="J1" s="67"/>
      <c r="K1" s="69"/>
      <c r="L1" s="69"/>
      <c r="M1" s="67"/>
      <c r="N1" s="70"/>
    </row>
    <row r="2" spans="1:26" ht="14.25" customHeight="1" x14ac:dyDescent="0.3">
      <c r="A2" s="71"/>
      <c r="B2" s="71"/>
      <c r="C2" s="72" t="s">
        <v>489</v>
      </c>
      <c r="D2" s="71"/>
      <c r="E2" s="71" t="s">
        <v>492</v>
      </c>
      <c r="F2" s="71" t="s">
        <v>500</v>
      </c>
      <c r="G2" s="71" t="s">
        <v>3</v>
      </c>
      <c r="H2" s="71" t="s">
        <v>493</v>
      </c>
      <c r="I2" s="71" t="s">
        <v>2</v>
      </c>
      <c r="J2" s="71" t="s">
        <v>5</v>
      </c>
      <c r="K2" s="73" t="s">
        <v>490</v>
      </c>
      <c r="L2" s="73" t="s">
        <v>494</v>
      </c>
      <c r="M2" s="71" t="s">
        <v>495</v>
      </c>
      <c r="N2" s="71" t="s">
        <v>501</v>
      </c>
      <c r="O2" s="74" t="s">
        <v>502</v>
      </c>
      <c r="P2" s="74" t="s">
        <v>500</v>
      </c>
      <c r="Q2" s="74" t="s">
        <v>503</v>
      </c>
      <c r="R2" s="74" t="s">
        <v>500</v>
      </c>
      <c r="S2" s="74" t="s">
        <v>504</v>
      </c>
      <c r="T2" s="74" t="s">
        <v>500</v>
      </c>
      <c r="U2" s="74" t="s">
        <v>505</v>
      </c>
      <c r="V2" s="74" t="s">
        <v>500</v>
      </c>
      <c r="W2" s="56"/>
      <c r="X2" s="56"/>
      <c r="Y2" s="56"/>
      <c r="Z2" s="56"/>
    </row>
    <row r="3" spans="1:26" ht="14.25" customHeight="1" x14ac:dyDescent="0.25">
      <c r="A3" s="139"/>
      <c r="B3" s="151" t="s">
        <v>532</v>
      </c>
      <c r="C3" s="152">
        <v>2</v>
      </c>
      <c r="D3" s="152">
        <v>8</v>
      </c>
      <c r="E3" s="12">
        <v>1099</v>
      </c>
      <c r="F3" s="12" t="str">
        <f>+VLOOKUP(E3,Participants!$A$1:$F$678,2,FALSE)</f>
        <v>Colin Pilla</v>
      </c>
      <c r="G3" s="12" t="str">
        <f>+VLOOKUP(E3,Participants!$A$1:$F$678,4,FALSE)</f>
        <v>KIL</v>
      </c>
      <c r="H3" s="12" t="str">
        <f>+VLOOKUP(E3,Participants!$A$1:$F$678,5,FALSE)</f>
        <v>Male</v>
      </c>
      <c r="I3" s="12">
        <f>+VLOOKUP(E3,Participants!$A$1:$F$678,3,FALSE)</f>
        <v>6</v>
      </c>
      <c r="J3" s="12" t="str">
        <f>+VLOOKUP(E3,Participants!$A$1:$G$678,7,FALSE)</f>
        <v>JV Boys</v>
      </c>
      <c r="K3" s="137" t="s">
        <v>747</v>
      </c>
      <c r="L3" s="12">
        <v>1</v>
      </c>
      <c r="M3" s="12">
        <v>10</v>
      </c>
      <c r="N3" s="139" t="str">
        <f t="shared" ref="N3:N22" si="0">+J3</f>
        <v>JV Boys</v>
      </c>
      <c r="O3" s="139"/>
      <c r="P3" s="85"/>
      <c r="Q3" s="85" t="e">
        <f>+VLOOKUP(P3,Participants!$A$1:$F$531,2,FALSE)</f>
        <v>#N/A</v>
      </c>
      <c r="R3" s="85"/>
      <c r="S3" s="85" t="e">
        <f>+VLOOKUP(R3,Participants!$A$1:$F$531,2,FALSE)</f>
        <v>#N/A</v>
      </c>
      <c r="T3" s="85"/>
      <c r="U3" s="85" t="e">
        <f>+VLOOKUP(T3,Participants!$A$1:$F$531,2,FALSE)</f>
        <v>#N/A</v>
      </c>
      <c r="V3" s="85"/>
      <c r="W3" s="85" t="e">
        <f>+VLOOKUP(V3,Participants!$A$1:$F$531,2,FALSE)</f>
        <v>#N/A</v>
      </c>
    </row>
    <row r="4" spans="1:26" ht="14.25" customHeight="1" x14ac:dyDescent="0.25">
      <c r="A4" s="139"/>
      <c r="B4" s="151" t="s">
        <v>532</v>
      </c>
      <c r="C4" s="152">
        <v>3</v>
      </c>
      <c r="D4" s="152">
        <v>1</v>
      </c>
      <c r="E4" s="12">
        <v>613</v>
      </c>
      <c r="F4" s="12" t="str">
        <f>+VLOOKUP(E4,Participants!$A$1:$F$678,2,FALSE)</f>
        <v>Cole Miller</v>
      </c>
      <c r="G4" s="12" t="str">
        <f>+VLOOKUP(E4,Participants!$A$1:$F$678,4,FALSE)</f>
        <v>BFS</v>
      </c>
      <c r="H4" s="12" t="str">
        <f>+VLOOKUP(E4,Participants!$A$1:$F$678,5,FALSE)</f>
        <v>Male</v>
      </c>
      <c r="I4" s="12">
        <f>+VLOOKUP(E4,Participants!$A$1:$F$678,3,FALSE)</f>
        <v>5</v>
      </c>
      <c r="J4" s="12" t="str">
        <f>+VLOOKUP(E4,Participants!$A$1:$G$678,7,FALSE)</f>
        <v>JV BOYS</v>
      </c>
      <c r="K4" s="137" t="s">
        <v>748</v>
      </c>
      <c r="L4" s="12">
        <v>2</v>
      </c>
      <c r="M4" s="12">
        <v>8</v>
      </c>
      <c r="N4" s="139" t="str">
        <f t="shared" si="0"/>
        <v>JV BOYS</v>
      </c>
      <c r="O4" s="139"/>
      <c r="P4" s="85"/>
      <c r="Q4" s="85" t="e">
        <f>+VLOOKUP(P4,Participants!$A$1:$F$531,2,FALSE)</f>
        <v>#N/A</v>
      </c>
      <c r="R4" s="85"/>
      <c r="S4" s="85" t="e">
        <f>+VLOOKUP(R4,Participants!$A$1:$F$531,2,FALSE)</f>
        <v>#N/A</v>
      </c>
      <c r="T4" s="85"/>
      <c r="U4" s="85" t="e">
        <f>+VLOOKUP(T4,Participants!$A$1:$F$531,2,FALSE)</f>
        <v>#N/A</v>
      </c>
      <c r="V4" s="85"/>
      <c r="W4" s="85" t="e">
        <f>+VLOOKUP(V4,Participants!$A$1:$F$531,2,FALSE)</f>
        <v>#N/A</v>
      </c>
    </row>
    <row r="5" spans="1:26" ht="14.25" customHeight="1" x14ac:dyDescent="0.25">
      <c r="A5" s="139"/>
      <c r="B5" s="151" t="s">
        <v>532</v>
      </c>
      <c r="C5" s="152">
        <v>3</v>
      </c>
      <c r="D5" s="152">
        <v>2</v>
      </c>
      <c r="E5" s="12">
        <v>262</v>
      </c>
      <c r="F5" s="12" t="str">
        <f>+VLOOKUP(E5,Participants!$A$1:$F$678,2,FALSE)</f>
        <v>Luke Staudenmeier</v>
      </c>
      <c r="G5" s="12" t="str">
        <f>+VLOOKUP(E5,Participants!$A$1:$F$678,4,FALSE)</f>
        <v>AGS</v>
      </c>
      <c r="H5" s="12" t="str">
        <f>+VLOOKUP(E5,Participants!$A$1:$F$678,5,FALSE)</f>
        <v>Male</v>
      </c>
      <c r="I5" s="12">
        <f>+VLOOKUP(E5,Participants!$A$1:$F$678,3,FALSE)</f>
        <v>5</v>
      </c>
      <c r="J5" s="12" t="str">
        <f>+VLOOKUP(E5,Participants!$A$1:$G$678,7,FALSE)</f>
        <v>JV Boys</v>
      </c>
      <c r="K5" s="137" t="s">
        <v>749</v>
      </c>
      <c r="L5" s="12">
        <v>3</v>
      </c>
      <c r="M5" s="12">
        <v>6</v>
      </c>
      <c r="N5" s="139" t="str">
        <f t="shared" si="0"/>
        <v>JV Boys</v>
      </c>
      <c r="O5" s="139"/>
      <c r="P5" s="85"/>
      <c r="Q5" s="85" t="e">
        <f>+VLOOKUP(P5,Participants!$A$1:$F$531,2,FALSE)</f>
        <v>#N/A</v>
      </c>
      <c r="R5" s="85"/>
      <c r="S5" s="85" t="e">
        <f>+VLOOKUP(R5,Participants!$A$1:$F$531,2,FALSE)</f>
        <v>#N/A</v>
      </c>
      <c r="T5" s="85"/>
      <c r="U5" s="85" t="e">
        <f>+VLOOKUP(T5,Participants!$A$1:$F$531,2,FALSE)</f>
        <v>#N/A</v>
      </c>
      <c r="V5" s="85"/>
      <c r="W5" s="85" t="e">
        <f>+VLOOKUP(V5,Participants!$A$1:$F$531,2,FALSE)</f>
        <v>#N/A</v>
      </c>
    </row>
    <row r="6" spans="1:26" ht="14.25" customHeight="1" x14ac:dyDescent="0.25">
      <c r="A6" s="143"/>
      <c r="B6" s="153"/>
      <c r="C6" s="152"/>
      <c r="D6" s="152"/>
      <c r="E6" s="12"/>
      <c r="F6" s="12"/>
      <c r="G6" s="12"/>
      <c r="H6" s="12"/>
      <c r="I6" s="12"/>
      <c r="J6" s="12"/>
      <c r="K6" s="83"/>
      <c r="L6" s="12"/>
      <c r="M6" s="12"/>
      <c r="N6" s="143"/>
      <c r="O6" s="143"/>
      <c r="P6" s="85"/>
      <c r="Q6" s="85"/>
      <c r="R6" s="85"/>
      <c r="S6" s="85"/>
      <c r="T6" s="85"/>
      <c r="U6" s="85"/>
      <c r="V6" s="85"/>
      <c r="W6" s="85"/>
    </row>
    <row r="7" spans="1:26" ht="14.25" customHeight="1" x14ac:dyDescent="0.25">
      <c r="A7" s="139"/>
      <c r="B7" s="151" t="s">
        <v>532</v>
      </c>
      <c r="C7" s="152">
        <v>1</v>
      </c>
      <c r="D7" s="152">
        <v>1</v>
      </c>
      <c r="E7" s="12">
        <v>608</v>
      </c>
      <c r="F7" s="12" t="str">
        <f>+VLOOKUP(E7,Participants!$A$1:$F$678,2,FALSE)</f>
        <v>Lexie Miller</v>
      </c>
      <c r="G7" s="12" t="str">
        <f>+VLOOKUP(E7,Participants!$A$1:$F$678,4,FALSE)</f>
        <v>BFS</v>
      </c>
      <c r="H7" s="12" t="str">
        <f>+VLOOKUP(E7,Participants!$A$1:$F$678,5,FALSE)</f>
        <v>Female</v>
      </c>
      <c r="I7" s="12">
        <f>+VLOOKUP(E7,Participants!$A$1:$F$678,3,FALSE)</f>
        <v>6</v>
      </c>
      <c r="J7" s="12" t="str">
        <f>+VLOOKUP(E7,Participants!$A$1:$G$678,7,FALSE)</f>
        <v>JV GIRLS</v>
      </c>
      <c r="K7" s="137" t="s">
        <v>734</v>
      </c>
      <c r="L7" s="12">
        <v>1</v>
      </c>
      <c r="M7" s="12">
        <v>10</v>
      </c>
      <c r="N7" s="139" t="str">
        <f t="shared" si="0"/>
        <v>JV GIRLS</v>
      </c>
      <c r="O7" s="139"/>
      <c r="P7" s="85"/>
      <c r="Q7" s="85" t="e">
        <f>+VLOOKUP(P7,Participants!$A$1:$F$531,2,FALSE)</f>
        <v>#N/A</v>
      </c>
      <c r="R7" s="85"/>
      <c r="S7" s="85" t="e">
        <f>+VLOOKUP(R7,Participants!$A$1:$F$531,2,FALSE)</f>
        <v>#N/A</v>
      </c>
      <c r="T7" s="85"/>
      <c r="U7" s="85" t="e">
        <f>+VLOOKUP(T7,Participants!$A$1:$F$531,2,FALSE)</f>
        <v>#N/A</v>
      </c>
      <c r="V7" s="85"/>
      <c r="W7" s="85" t="e">
        <f>+VLOOKUP(V7,Participants!$A$1:$F$531,2,FALSE)</f>
        <v>#N/A</v>
      </c>
    </row>
    <row r="8" spans="1:26" ht="14.25" customHeight="1" x14ac:dyDescent="0.25">
      <c r="A8" s="139"/>
      <c r="B8" s="151" t="s">
        <v>532</v>
      </c>
      <c r="C8" s="152">
        <v>1</v>
      </c>
      <c r="D8" s="152">
        <v>2</v>
      </c>
      <c r="E8" s="12">
        <v>1179</v>
      </c>
      <c r="F8" s="12" t="str">
        <f>+VLOOKUP(E8,Participants!$A$1:$F$678,2,FALSE)</f>
        <v>Chidera Gilliam</v>
      </c>
      <c r="G8" s="12" t="str">
        <f>+VLOOKUP(E8,Participants!$A$1:$F$678,4,FALSE)</f>
        <v>DMA</v>
      </c>
      <c r="H8" s="12" t="str">
        <f>+VLOOKUP(E8,Participants!$A$1:$F$678,5,FALSE)</f>
        <v>Female</v>
      </c>
      <c r="I8" s="12">
        <f>+VLOOKUP(E8,Participants!$A$1:$F$678,3,FALSE)</f>
        <v>6</v>
      </c>
      <c r="J8" s="12" t="str">
        <f>+VLOOKUP(E8,Participants!$A$1:$G$678,7,FALSE)</f>
        <v>JV Girls</v>
      </c>
      <c r="K8" s="137" t="s">
        <v>735</v>
      </c>
      <c r="L8" s="12">
        <f>L7+1</f>
        <v>2</v>
      </c>
      <c r="M8" s="12">
        <v>8</v>
      </c>
      <c r="N8" s="139" t="str">
        <f t="shared" si="0"/>
        <v>JV Girls</v>
      </c>
      <c r="O8" s="139"/>
      <c r="P8" s="85"/>
      <c r="Q8" s="85" t="e">
        <f>+VLOOKUP(P8,Participants!$A$1:$F$531,2,FALSE)</f>
        <v>#N/A</v>
      </c>
      <c r="R8" s="85"/>
      <c r="S8" s="85" t="e">
        <f>+VLOOKUP(R8,Participants!$A$1:$F$531,2,FALSE)</f>
        <v>#N/A</v>
      </c>
      <c r="T8" s="85"/>
      <c r="U8" s="85" t="e">
        <f>+VLOOKUP(T8,Participants!$A$1:$F$531,2,FALSE)</f>
        <v>#N/A</v>
      </c>
      <c r="V8" s="85"/>
      <c r="W8" s="85" t="e">
        <f>+VLOOKUP(V8,Participants!$A$1:$F$531,2,FALSE)</f>
        <v>#N/A</v>
      </c>
    </row>
    <row r="9" spans="1:26" ht="14.25" customHeight="1" x14ac:dyDescent="0.25">
      <c r="A9" s="139"/>
      <c r="B9" s="151" t="s">
        <v>532</v>
      </c>
      <c r="C9" s="152">
        <v>1</v>
      </c>
      <c r="D9" s="152">
        <v>3</v>
      </c>
      <c r="E9" s="12">
        <v>69</v>
      </c>
      <c r="F9" s="12" t="str">
        <f>+VLOOKUP(E9,Participants!$A$1:$F$678,2,FALSE)</f>
        <v>Marie Gasperini</v>
      </c>
      <c r="G9" s="12" t="str">
        <f>+VLOOKUP(E9,Participants!$A$1:$F$678,4,FALSE)</f>
        <v>AMA</v>
      </c>
      <c r="H9" s="12" t="str">
        <f>+VLOOKUP(E9,Participants!$A$1:$F$678,5,FALSE)</f>
        <v>Female</v>
      </c>
      <c r="I9" s="12">
        <f>+VLOOKUP(E9,Participants!$A$1:$F$678,3,FALSE)</f>
        <v>5</v>
      </c>
      <c r="J9" s="12" t="str">
        <f>+VLOOKUP(E9,Participants!$A$1:$G$678,7,FALSE)</f>
        <v>JV Girls</v>
      </c>
      <c r="K9" s="137" t="s">
        <v>736</v>
      </c>
      <c r="L9" s="12">
        <f t="shared" ref="L9:L12" si="1">L8+1</f>
        <v>3</v>
      </c>
      <c r="M9" s="12">
        <v>6</v>
      </c>
      <c r="N9" s="139" t="str">
        <f t="shared" si="0"/>
        <v>JV Girls</v>
      </c>
      <c r="O9" s="139"/>
      <c r="P9" s="85"/>
      <c r="Q9" s="85" t="e">
        <f>+VLOOKUP(P9,Participants!$A$1:$F$531,2,FALSE)</f>
        <v>#N/A</v>
      </c>
      <c r="R9" s="85"/>
      <c r="S9" s="85" t="e">
        <f>+VLOOKUP(R9,Participants!$A$1:$F$531,2,FALSE)</f>
        <v>#N/A</v>
      </c>
      <c r="T9" s="85"/>
      <c r="U9" s="85" t="e">
        <f>+VLOOKUP(T9,Participants!$A$1:$F$531,2,FALSE)</f>
        <v>#N/A</v>
      </c>
      <c r="V9" s="85"/>
      <c r="W9" s="85" t="e">
        <f>+VLOOKUP(V9,Participants!$A$1:$F$531,2,FALSE)</f>
        <v>#N/A</v>
      </c>
    </row>
    <row r="10" spans="1:26" ht="14.25" customHeight="1" x14ac:dyDescent="0.25">
      <c r="A10" s="139"/>
      <c r="B10" s="151" t="s">
        <v>532</v>
      </c>
      <c r="C10" s="152">
        <v>1</v>
      </c>
      <c r="D10" s="152">
        <v>4</v>
      </c>
      <c r="E10" s="12">
        <v>268</v>
      </c>
      <c r="F10" s="12" t="str">
        <f>+VLOOKUP(E10,Participants!$A$1:$F$678,2,FALSE)</f>
        <v>Vivienne Cavicchia</v>
      </c>
      <c r="G10" s="12" t="str">
        <f>+VLOOKUP(E10,Participants!$A$1:$F$678,4,FALSE)</f>
        <v>AGS</v>
      </c>
      <c r="H10" s="12" t="str">
        <f>+VLOOKUP(E10,Participants!$A$1:$F$678,5,FALSE)</f>
        <v>Female</v>
      </c>
      <c r="I10" s="12">
        <f>+VLOOKUP(E10,Participants!$A$1:$F$678,3,FALSE)</f>
        <v>6</v>
      </c>
      <c r="J10" s="12" t="str">
        <f>+VLOOKUP(E10,Participants!$A$1:$G$678,7,FALSE)</f>
        <v>JV Girls</v>
      </c>
      <c r="K10" s="137" t="s">
        <v>737</v>
      </c>
      <c r="L10" s="12">
        <f t="shared" si="1"/>
        <v>4</v>
      </c>
      <c r="M10" s="12">
        <v>5</v>
      </c>
      <c r="N10" s="139" t="str">
        <f t="shared" si="0"/>
        <v>JV Girls</v>
      </c>
      <c r="O10" s="139"/>
      <c r="P10" s="85"/>
      <c r="Q10" s="85" t="e">
        <f>+VLOOKUP(P10,Participants!$A$1:$F$531,2,FALSE)</f>
        <v>#N/A</v>
      </c>
      <c r="R10" s="85"/>
      <c r="S10" s="85" t="e">
        <f>+VLOOKUP(R10,Participants!$A$1:$F$531,2,FALSE)</f>
        <v>#N/A</v>
      </c>
      <c r="T10" s="85"/>
      <c r="U10" s="85" t="e">
        <f>+VLOOKUP(T10,Participants!$A$1:$F$531,2,FALSE)</f>
        <v>#N/A</v>
      </c>
      <c r="V10" s="85"/>
      <c r="W10" s="85" t="e">
        <f>+VLOOKUP(V10,Participants!$A$1:$F$531,2,FALSE)</f>
        <v>#N/A</v>
      </c>
    </row>
    <row r="11" spans="1:26" ht="14.25" customHeight="1" x14ac:dyDescent="0.25">
      <c r="A11" s="139"/>
      <c r="B11" s="151" t="s">
        <v>532</v>
      </c>
      <c r="C11" s="152">
        <v>1</v>
      </c>
      <c r="D11" s="152">
        <v>5</v>
      </c>
      <c r="E11" s="12">
        <v>1075</v>
      </c>
      <c r="F11" s="12" t="str">
        <f>+VLOOKUP(E11,Participants!$A$1:$F$678,2,FALSE)</f>
        <v>Olivia Colangelo</v>
      </c>
      <c r="G11" s="12" t="str">
        <f>+VLOOKUP(E11,Participants!$A$1:$F$678,4,FALSE)</f>
        <v>KIL</v>
      </c>
      <c r="H11" s="12" t="str">
        <f>+VLOOKUP(E11,Participants!$A$1:$F$678,5,FALSE)</f>
        <v>Female</v>
      </c>
      <c r="I11" s="12">
        <f>+VLOOKUP(E11,Participants!$A$1:$F$678,3,FALSE)</f>
        <v>6</v>
      </c>
      <c r="J11" s="12" t="str">
        <f>+VLOOKUP(E11,Participants!$A$1:$G$678,7,FALSE)</f>
        <v>JV Girls</v>
      </c>
      <c r="K11" s="137" t="s">
        <v>738</v>
      </c>
      <c r="L11" s="12">
        <f t="shared" si="1"/>
        <v>5</v>
      </c>
      <c r="M11" s="12">
        <v>4</v>
      </c>
      <c r="N11" s="139" t="str">
        <f t="shared" si="0"/>
        <v>JV Girls</v>
      </c>
      <c r="O11" s="139"/>
      <c r="P11" s="85"/>
      <c r="Q11" s="85" t="e">
        <f>+VLOOKUP(P11,Participants!$A$1:$F$531,2,FALSE)</f>
        <v>#N/A</v>
      </c>
      <c r="R11" s="85"/>
      <c r="S11" s="85" t="e">
        <f>+VLOOKUP(R11,Participants!$A$1:$F$531,2,FALSE)</f>
        <v>#N/A</v>
      </c>
      <c r="T11" s="85"/>
      <c r="U11" s="85" t="e">
        <f>+VLOOKUP(T11,Participants!$A$1:$F$531,2,FALSE)</f>
        <v>#N/A</v>
      </c>
      <c r="V11" s="85"/>
      <c r="W11" s="85" t="e">
        <f>+VLOOKUP(V11,Participants!$A$1:$F$531,2,FALSE)</f>
        <v>#N/A</v>
      </c>
    </row>
    <row r="12" spans="1:26" ht="14.25" customHeight="1" x14ac:dyDescent="0.25">
      <c r="B12" s="151" t="s">
        <v>532</v>
      </c>
      <c r="C12" s="152">
        <v>1</v>
      </c>
      <c r="D12" s="152">
        <v>6</v>
      </c>
      <c r="E12" s="12">
        <v>64</v>
      </c>
      <c r="F12" s="12" t="str">
        <f>+VLOOKUP(E12,Participants!$A$1:$F$678,2,FALSE)</f>
        <v>Nicole Paschke</v>
      </c>
      <c r="G12" s="12" t="str">
        <f>+VLOOKUP(E12,Participants!$A$1:$F$678,4,FALSE)</f>
        <v>AMA</v>
      </c>
      <c r="H12" s="12" t="str">
        <f>+VLOOKUP(E12,Participants!$A$1:$F$678,5,FALSE)</f>
        <v>Female</v>
      </c>
      <c r="I12" s="12">
        <f>+VLOOKUP(E12,Participants!$A$1:$F$678,3,FALSE)</f>
        <v>5</v>
      </c>
      <c r="J12" s="12" t="str">
        <f>+VLOOKUP(E12,Participants!$A$1:$G$678,7,FALSE)</f>
        <v>JV Girls</v>
      </c>
      <c r="K12" s="83" t="s">
        <v>739</v>
      </c>
      <c r="L12" s="12">
        <f t="shared" si="1"/>
        <v>6</v>
      </c>
      <c r="M12" s="12" t="s">
        <v>625</v>
      </c>
      <c r="N12" s="7" t="str">
        <f t="shared" si="0"/>
        <v>JV Girls</v>
      </c>
      <c r="O12" s="7"/>
      <c r="P12" s="85"/>
      <c r="Q12" s="85" t="e">
        <f>+VLOOKUP(P12,Participants!$A$1:$F$531,2,FALSE)</f>
        <v>#N/A</v>
      </c>
      <c r="R12" s="85"/>
      <c r="S12" s="85" t="e">
        <f>+VLOOKUP(R12,Participants!$A$1:$F$531,2,FALSE)</f>
        <v>#N/A</v>
      </c>
      <c r="T12" s="85"/>
      <c r="U12" s="85" t="e">
        <f>+VLOOKUP(T12,Participants!$A$1:$F$531,2,FALSE)</f>
        <v>#N/A</v>
      </c>
      <c r="V12" s="85"/>
      <c r="W12" s="85" t="e">
        <f>+VLOOKUP(V12,Participants!$A$1:$F$531,2,FALSE)</f>
        <v>#N/A</v>
      </c>
    </row>
    <row r="13" spans="1:26" ht="14.25" customHeight="1" x14ac:dyDescent="0.25">
      <c r="B13" s="153"/>
      <c r="C13" s="152"/>
      <c r="D13" s="152"/>
      <c r="E13" s="12"/>
      <c r="F13" s="12"/>
      <c r="G13" s="12"/>
      <c r="H13" s="12"/>
      <c r="I13" s="12"/>
      <c r="J13" s="12"/>
      <c r="K13" s="83"/>
      <c r="L13" s="12"/>
      <c r="M13" s="12"/>
      <c r="N13" s="7"/>
      <c r="O13" s="7"/>
      <c r="P13" s="85"/>
      <c r="Q13" s="85"/>
      <c r="R13" s="85"/>
      <c r="S13" s="85"/>
      <c r="T13" s="85"/>
      <c r="U13" s="85"/>
      <c r="V13" s="85"/>
      <c r="W13" s="85"/>
    </row>
    <row r="14" spans="1:26" ht="14.25" customHeight="1" x14ac:dyDescent="0.25">
      <c r="B14" s="151" t="s">
        <v>532</v>
      </c>
      <c r="C14" s="152">
        <v>2</v>
      </c>
      <c r="D14" s="152">
        <v>1</v>
      </c>
      <c r="E14" s="12">
        <v>669</v>
      </c>
      <c r="F14" s="12" t="str">
        <f>+VLOOKUP(E14,Participants!$A$1:$F$678,2,FALSE)</f>
        <v>Xiah Ninehouser</v>
      </c>
      <c r="G14" s="12" t="str">
        <f>+VLOOKUP(E14,Participants!$A$1:$F$678,4,FALSE)</f>
        <v>BFS</v>
      </c>
      <c r="H14" s="12" t="str">
        <f>+VLOOKUP(E14,Participants!$A$1:$F$678,5,FALSE)</f>
        <v>Male</v>
      </c>
      <c r="I14" s="12">
        <f>+VLOOKUP(E14,Participants!$A$1:$F$678,3,FALSE)</f>
        <v>8</v>
      </c>
      <c r="J14" s="12" t="str">
        <f>+VLOOKUP(E14,Participants!$A$1:$G$678,7,FALSE)</f>
        <v>VARSITY Boys</v>
      </c>
      <c r="K14" s="83" t="s">
        <v>740</v>
      </c>
      <c r="L14" s="12">
        <v>1</v>
      </c>
      <c r="M14" s="12">
        <v>10</v>
      </c>
      <c r="N14" s="7" t="str">
        <f t="shared" si="0"/>
        <v>VARSITY Boys</v>
      </c>
      <c r="P14" s="85"/>
      <c r="Q14" s="85" t="e">
        <f>+VLOOKUP(P14,Participants!$A$1:$F$531,2,FALSE)</f>
        <v>#N/A</v>
      </c>
      <c r="R14" s="85"/>
      <c r="S14" s="85" t="e">
        <f>+VLOOKUP(R14,Participants!$A$1:$F$531,2,FALSE)</f>
        <v>#N/A</v>
      </c>
      <c r="T14" s="85"/>
      <c r="U14" s="85" t="e">
        <f>+VLOOKUP(T14,Participants!$A$1:$F$531,2,FALSE)</f>
        <v>#N/A</v>
      </c>
      <c r="V14" s="85"/>
      <c r="W14" s="85" t="e">
        <f>+VLOOKUP(V14,Participants!$A$1:$F$531,2,FALSE)</f>
        <v>#N/A</v>
      </c>
    </row>
    <row r="15" spans="1:26" ht="14.25" customHeight="1" x14ac:dyDescent="0.25">
      <c r="B15" s="151" t="s">
        <v>532</v>
      </c>
      <c r="C15" s="152">
        <v>2</v>
      </c>
      <c r="D15" s="152">
        <v>2</v>
      </c>
      <c r="E15" s="12">
        <v>131</v>
      </c>
      <c r="F15" s="12" t="str">
        <f>+VLOOKUP(E15,Participants!$A$1:$F$678,2,FALSE)</f>
        <v>John Pensock</v>
      </c>
      <c r="G15" s="12" t="str">
        <f>+VLOOKUP(E15,Participants!$A$1:$F$678,4,FALSE)</f>
        <v>AMA</v>
      </c>
      <c r="H15" s="12" t="str">
        <f>+VLOOKUP(E15,Participants!$A$1:$F$678,5,FALSE)</f>
        <v>Male</v>
      </c>
      <c r="I15" s="12">
        <f>+VLOOKUP(E15,Participants!$A$1:$F$678,3,FALSE)</f>
        <v>8</v>
      </c>
      <c r="J15" s="12" t="str">
        <f>+VLOOKUP(E15,Participants!$A$1:$G$678,7,FALSE)</f>
        <v>VARSITY Boys</v>
      </c>
      <c r="K15" s="83" t="s">
        <v>741</v>
      </c>
      <c r="L15" s="12">
        <v>2</v>
      </c>
      <c r="M15" s="12">
        <v>8</v>
      </c>
      <c r="N15" s="7" t="str">
        <f t="shared" si="0"/>
        <v>VARSITY Boys</v>
      </c>
      <c r="P15" s="85"/>
      <c r="Q15" s="85" t="e">
        <f>+VLOOKUP(P15,Participants!$A$1:$F$531,2,FALSE)</f>
        <v>#N/A</v>
      </c>
      <c r="R15" s="85"/>
      <c r="S15" s="85" t="e">
        <f>+VLOOKUP(R15,Participants!$A$1:$F$531,2,FALSE)</f>
        <v>#N/A</v>
      </c>
      <c r="T15" s="85"/>
      <c r="U15" s="85" t="e">
        <f>+VLOOKUP(T15,Participants!$A$1:$F$531,2,FALSE)</f>
        <v>#N/A</v>
      </c>
      <c r="V15" s="85"/>
      <c r="W15" s="85" t="e">
        <f>+VLOOKUP(V15,Participants!$A$1:$F$531,2,FALSE)</f>
        <v>#N/A</v>
      </c>
    </row>
    <row r="16" spans="1:26" ht="14.25" customHeight="1" x14ac:dyDescent="0.25">
      <c r="B16" s="151" t="s">
        <v>532</v>
      </c>
      <c r="C16" s="152">
        <v>2</v>
      </c>
      <c r="D16" s="152">
        <v>4</v>
      </c>
      <c r="E16" s="12">
        <v>1128</v>
      </c>
      <c r="F16" s="12" t="str">
        <f>+VLOOKUP(E16,Participants!$A$1:$F$678,2,FALSE)</f>
        <v>Dominic Farabaugh</v>
      </c>
      <c r="G16" s="12" t="str">
        <f>+VLOOKUP(E16,Participants!$A$1:$F$678,4,FALSE)</f>
        <v>KIL</v>
      </c>
      <c r="H16" s="12" t="str">
        <f>+VLOOKUP(E16,Participants!$A$1:$F$678,5,FALSE)</f>
        <v>Male</v>
      </c>
      <c r="I16" s="12">
        <f>+VLOOKUP(E16,Participants!$A$1:$F$678,3,FALSE)</f>
        <v>7</v>
      </c>
      <c r="J16" s="12" t="str">
        <f>+VLOOKUP(E16,Participants!$A$1:$G$678,7,FALSE)</f>
        <v>VARSITY Boys</v>
      </c>
      <c r="K16" s="83" t="s">
        <v>743</v>
      </c>
      <c r="L16" s="12">
        <v>3</v>
      </c>
      <c r="M16" s="12">
        <v>6</v>
      </c>
      <c r="N16" s="7" t="str">
        <f t="shared" si="0"/>
        <v>VARSITY Boys</v>
      </c>
      <c r="P16" s="85"/>
      <c r="Q16" s="85" t="e">
        <f>+VLOOKUP(P16,Participants!$A$1:$F$531,2,FALSE)</f>
        <v>#N/A</v>
      </c>
      <c r="R16" s="85"/>
      <c r="S16" s="85" t="e">
        <f>+VLOOKUP(R16,Participants!$A$1:$F$531,2,FALSE)</f>
        <v>#N/A</v>
      </c>
      <c r="T16" s="85"/>
      <c r="U16" s="85" t="e">
        <f>+VLOOKUP(T16,Participants!$A$1:$F$531,2,FALSE)</f>
        <v>#N/A</v>
      </c>
      <c r="V16" s="85"/>
      <c r="W16" s="85" t="e">
        <f>+VLOOKUP(V16,Participants!$A$1:$F$531,2,FALSE)</f>
        <v>#N/A</v>
      </c>
    </row>
    <row r="17" spans="1:26" ht="14.25" customHeight="1" x14ac:dyDescent="0.25">
      <c r="B17" s="153"/>
      <c r="C17" s="152"/>
      <c r="D17" s="152"/>
      <c r="E17" s="12"/>
      <c r="F17" s="12"/>
      <c r="G17" s="12"/>
      <c r="H17" s="12"/>
      <c r="I17" s="12"/>
      <c r="J17" s="12"/>
      <c r="K17" s="83"/>
      <c r="L17" s="12"/>
      <c r="M17" s="12"/>
      <c r="N17" s="7"/>
      <c r="P17" s="85"/>
      <c r="Q17" s="85"/>
      <c r="R17" s="85"/>
      <c r="S17" s="85"/>
      <c r="T17" s="85"/>
      <c r="U17" s="85"/>
      <c r="V17" s="85"/>
      <c r="W17" s="85"/>
    </row>
    <row r="18" spans="1:26" ht="14.25" customHeight="1" x14ac:dyDescent="0.25">
      <c r="B18" s="151" t="s">
        <v>532</v>
      </c>
      <c r="C18" s="152">
        <v>2</v>
      </c>
      <c r="D18" s="152">
        <v>3</v>
      </c>
      <c r="E18" s="12">
        <v>1182</v>
      </c>
      <c r="F18" s="12" t="str">
        <f>+VLOOKUP(E18,Participants!$A$1:$F$678,2,FALSE)</f>
        <v>Kennedy Williams</v>
      </c>
      <c r="G18" s="12" t="str">
        <f>+VLOOKUP(E18,Participants!$A$1:$F$678,4,FALSE)</f>
        <v>DMA</v>
      </c>
      <c r="H18" s="12" t="str">
        <f>+VLOOKUP(E18,Participants!$A$1:$F$678,5,FALSE)</f>
        <v>Female</v>
      </c>
      <c r="I18" s="12">
        <f>+VLOOKUP(E18,Participants!$A$1:$F$678,3,FALSE)</f>
        <v>7</v>
      </c>
      <c r="J18" s="12" t="str">
        <f>+VLOOKUP(E18,Participants!$A$1:$G$678,7,FALSE)</f>
        <v>Varsity Girls</v>
      </c>
      <c r="K18" s="83" t="s">
        <v>742</v>
      </c>
      <c r="L18" s="12">
        <v>1</v>
      </c>
      <c r="M18" s="12">
        <v>10</v>
      </c>
      <c r="N18" s="7" t="str">
        <f t="shared" si="0"/>
        <v>Varsity Girls</v>
      </c>
      <c r="P18" s="85"/>
      <c r="Q18" s="85" t="e">
        <f>+VLOOKUP(P18,Participants!$A$1:$F$531,2,FALSE)</f>
        <v>#N/A</v>
      </c>
      <c r="R18" s="85"/>
      <c r="S18" s="85" t="e">
        <f>+VLOOKUP(R18,Participants!$A$1:$F$531,2,FALSE)</f>
        <v>#N/A</v>
      </c>
      <c r="T18" s="85"/>
      <c r="U18" s="85" t="e">
        <f>+VLOOKUP(T18,Participants!$A$1:$F$531,2,FALSE)</f>
        <v>#N/A</v>
      </c>
      <c r="V18" s="85"/>
      <c r="W18" s="85" t="e">
        <f>+VLOOKUP(V18,Participants!$A$1:$F$531,2,FALSE)</f>
        <v>#N/A</v>
      </c>
    </row>
    <row r="19" spans="1:26" ht="14.25" customHeight="1" x14ac:dyDescent="0.25">
      <c r="B19" s="151" t="s">
        <v>532</v>
      </c>
      <c r="C19" s="152">
        <v>2</v>
      </c>
      <c r="D19" s="152">
        <v>5</v>
      </c>
      <c r="E19" s="12">
        <v>637</v>
      </c>
      <c r="F19" s="12" t="str">
        <f>+VLOOKUP(E19,Participants!$A$1:$F$678,2,FALSE)</f>
        <v>Kate Mulzet</v>
      </c>
      <c r="G19" s="12" t="str">
        <f>+VLOOKUP(E19,Participants!$A$1:$F$678,4,FALSE)</f>
        <v>BFS</v>
      </c>
      <c r="H19" s="12" t="str">
        <f>+VLOOKUP(E19,Participants!$A$1:$F$678,5,FALSE)</f>
        <v>Female</v>
      </c>
      <c r="I19" s="12">
        <f>+VLOOKUP(E19,Participants!$A$1:$F$678,3,FALSE)</f>
        <v>7</v>
      </c>
      <c r="J19" s="12" t="str">
        <f>+VLOOKUP(E19,Participants!$A$1:$G$678,7,FALSE)</f>
        <v>VARSITY GIRLS</v>
      </c>
      <c r="K19" s="83" t="s">
        <v>744</v>
      </c>
      <c r="L19" s="12">
        <v>2</v>
      </c>
      <c r="M19" s="12">
        <v>8</v>
      </c>
      <c r="N19" s="7" t="str">
        <f t="shared" si="0"/>
        <v>VARSITY GIRLS</v>
      </c>
      <c r="O19" s="7"/>
      <c r="P19" s="85"/>
      <c r="Q19" s="85" t="e">
        <f>+VLOOKUP(P19,Participants!$A$1:$F$531,2,FALSE)</f>
        <v>#N/A</v>
      </c>
      <c r="R19" s="85"/>
      <c r="S19" s="85" t="e">
        <f>+VLOOKUP(R19,Participants!$A$1:$F$531,2,FALSE)</f>
        <v>#N/A</v>
      </c>
      <c r="T19" s="85"/>
      <c r="U19" s="85" t="e">
        <f>+VLOOKUP(T19,Participants!$A$1:$F$531,2,FALSE)</f>
        <v>#N/A</v>
      </c>
      <c r="V19" s="85"/>
      <c r="W19" s="85" t="e">
        <f>+VLOOKUP(V19,Participants!$A$1:$F$531,2,FALSE)</f>
        <v>#N/A</v>
      </c>
    </row>
    <row r="20" spans="1:26" ht="14.25" customHeight="1" x14ac:dyDescent="0.25">
      <c r="B20" s="151" t="s">
        <v>532</v>
      </c>
      <c r="C20" s="152">
        <v>2</v>
      </c>
      <c r="D20" s="152">
        <v>6</v>
      </c>
      <c r="E20" s="12">
        <v>980</v>
      </c>
      <c r="F20" s="12" t="str">
        <f>+VLOOKUP(E20,Participants!$A$1:$F$678,2,FALSE)</f>
        <v>Adelaide Delaney</v>
      </c>
      <c r="G20" s="12" t="str">
        <f>+VLOOKUP(E20,Participants!$A$1:$F$678,4,FALSE)</f>
        <v>SJS</v>
      </c>
      <c r="H20" s="12" t="str">
        <f>+VLOOKUP(E20,Participants!$A$1:$F$678,5,FALSE)</f>
        <v>Female</v>
      </c>
      <c r="I20" s="12">
        <f>+VLOOKUP(E20,Participants!$A$1:$F$678,3,FALSE)</f>
        <v>8</v>
      </c>
      <c r="J20" s="12" t="str">
        <f>+VLOOKUP(E20,Participants!$A$1:$G$678,7,FALSE)</f>
        <v>Varsity Girls</v>
      </c>
      <c r="K20" s="83" t="s">
        <v>745</v>
      </c>
      <c r="L20" s="12">
        <v>3</v>
      </c>
      <c r="M20" s="12">
        <v>6</v>
      </c>
      <c r="N20" s="7" t="str">
        <f t="shared" si="0"/>
        <v>Varsity Girls</v>
      </c>
      <c r="O20" s="7"/>
      <c r="P20" s="85"/>
      <c r="Q20" s="85" t="e">
        <f>+VLOOKUP(P20,Participants!$A$1:$F$531,2,FALSE)</f>
        <v>#N/A</v>
      </c>
      <c r="R20" s="85"/>
      <c r="S20" s="85" t="e">
        <f>+VLOOKUP(R20,Participants!$A$1:$F$531,2,FALSE)</f>
        <v>#N/A</v>
      </c>
      <c r="T20" s="85"/>
      <c r="U20" s="85" t="e">
        <f>+VLOOKUP(T20,Participants!$A$1:$F$531,2,FALSE)</f>
        <v>#N/A</v>
      </c>
      <c r="V20" s="85"/>
      <c r="W20" s="85" t="e">
        <f>+VLOOKUP(V20,Participants!$A$1:$F$531,2,FALSE)</f>
        <v>#N/A</v>
      </c>
    </row>
    <row r="21" spans="1:26" ht="14.25" customHeight="1" x14ac:dyDescent="0.25">
      <c r="B21" s="151" t="s">
        <v>532</v>
      </c>
      <c r="C21" s="152">
        <v>2</v>
      </c>
      <c r="D21" s="152">
        <v>7</v>
      </c>
      <c r="E21" s="12">
        <v>1120</v>
      </c>
      <c r="F21" s="12" t="str">
        <f>+VLOOKUP(E21,Participants!$A$1:$F$678,2,FALSE)</f>
        <v>Kendall Stewart</v>
      </c>
      <c r="G21" s="12" t="str">
        <f>+VLOOKUP(E21,Participants!$A$1:$F$678,4,FALSE)</f>
        <v>KIL</v>
      </c>
      <c r="H21" s="12" t="str">
        <f>+VLOOKUP(E21,Participants!$A$1:$F$678,5,FALSE)</f>
        <v>Female</v>
      </c>
      <c r="I21" s="12">
        <f>+VLOOKUP(E21,Participants!$A$1:$F$678,3,FALSE)</f>
        <v>8</v>
      </c>
      <c r="J21" s="12" t="s">
        <v>390</v>
      </c>
      <c r="K21" s="83" t="s">
        <v>746</v>
      </c>
      <c r="L21" s="12">
        <v>4</v>
      </c>
      <c r="M21" s="12">
        <v>5</v>
      </c>
      <c r="N21" s="7" t="str">
        <f t="shared" si="0"/>
        <v>Varsity Girls</v>
      </c>
      <c r="O21" s="7"/>
      <c r="P21" s="85"/>
      <c r="Q21" s="85" t="e">
        <f>+VLOOKUP(P21,Participants!$A$1:$F$531,2,FALSE)</f>
        <v>#N/A</v>
      </c>
      <c r="R21" s="85"/>
      <c r="S21" s="85" t="e">
        <f>+VLOOKUP(R21,Participants!$A$1:$F$531,2,FALSE)</f>
        <v>#N/A</v>
      </c>
      <c r="T21" s="85"/>
      <c r="U21" s="85" t="e">
        <f>+VLOOKUP(T21,Participants!$A$1:$F$531,2,FALSE)</f>
        <v>#N/A</v>
      </c>
      <c r="V21" s="85"/>
      <c r="W21" s="85" t="e">
        <f>+VLOOKUP(V21,Participants!$A$1:$F$531,2,FALSE)</f>
        <v>#N/A</v>
      </c>
    </row>
    <row r="22" spans="1:26" ht="14.25" customHeight="1" x14ac:dyDescent="0.25">
      <c r="A22" s="139"/>
      <c r="B22" s="151" t="s">
        <v>532</v>
      </c>
      <c r="C22" s="152">
        <v>3</v>
      </c>
      <c r="D22" s="152">
        <v>3</v>
      </c>
      <c r="E22" s="12">
        <v>92</v>
      </c>
      <c r="F22" s="12" t="str">
        <f>+VLOOKUP(E22,Participants!$A$1:$F$678,2,FALSE)</f>
        <v>Emma Fisher</v>
      </c>
      <c r="G22" s="12" t="str">
        <f>+VLOOKUP(E22,Participants!$A$1:$F$678,4,FALSE)</f>
        <v>AMA</v>
      </c>
      <c r="H22" s="12" t="str">
        <f>+VLOOKUP(E22,Participants!$A$1:$F$678,5,FALSE)</f>
        <v>Female</v>
      </c>
      <c r="I22" s="12">
        <f>+VLOOKUP(E22,Participants!$A$1:$F$678,3,FALSE)</f>
        <v>7</v>
      </c>
      <c r="J22" s="12" t="str">
        <f>+VLOOKUP(E22,Participants!$A$1:$G$678,7,FALSE)</f>
        <v>VARSITY Girls</v>
      </c>
      <c r="K22" s="137" t="s">
        <v>750</v>
      </c>
      <c r="L22" s="12">
        <v>5</v>
      </c>
      <c r="M22" s="12">
        <v>4</v>
      </c>
      <c r="N22" s="139" t="str">
        <f t="shared" si="0"/>
        <v>VARSITY Girls</v>
      </c>
      <c r="O22" s="139"/>
      <c r="P22" s="85"/>
      <c r="Q22" s="85" t="e">
        <f>+VLOOKUP(P22,Participants!$A$1:$F$531,2,FALSE)</f>
        <v>#N/A</v>
      </c>
      <c r="R22" s="85"/>
      <c r="S22" s="85" t="e">
        <f>+VLOOKUP(R22,Participants!$A$1:$F$531,2,FALSE)</f>
        <v>#N/A</v>
      </c>
      <c r="T22" s="85"/>
      <c r="U22" s="85" t="e">
        <f>+VLOOKUP(T22,Participants!$A$1:$F$531,2,FALSE)</f>
        <v>#N/A</v>
      </c>
      <c r="V22" s="85"/>
      <c r="W22" s="85" t="e">
        <f>+VLOOKUP(V22,Participants!$A$1:$F$531,2,FALSE)</f>
        <v>#N/A</v>
      </c>
    </row>
    <row r="23" spans="1:26" ht="14.25" customHeight="1" x14ac:dyDescent="0.25">
      <c r="C23" s="50"/>
      <c r="K23" s="60"/>
      <c r="L23" s="60"/>
      <c r="M23" s="159"/>
    </row>
    <row r="24" spans="1:26" ht="14.25" customHeight="1" x14ac:dyDescent="0.25">
      <c r="C24" s="50"/>
      <c r="K24" s="60"/>
      <c r="L24" s="60"/>
    </row>
    <row r="25" spans="1:26" ht="14.25" customHeight="1" x14ac:dyDescent="0.25">
      <c r="C25" s="50"/>
      <c r="K25" s="60"/>
      <c r="L25" s="60"/>
    </row>
    <row r="26" spans="1:26" ht="14.25" customHeight="1" x14ac:dyDescent="0.25">
      <c r="C26" s="50"/>
      <c r="K26" s="60"/>
      <c r="L26" s="60"/>
    </row>
    <row r="27" spans="1:26" ht="14.25" customHeight="1" x14ac:dyDescent="0.25">
      <c r="B27" s="63" t="s">
        <v>8</v>
      </c>
      <c r="C27" s="63" t="s">
        <v>15</v>
      </c>
      <c r="D27" s="63" t="s">
        <v>10</v>
      </c>
      <c r="E27" s="63" t="s">
        <v>20</v>
      </c>
      <c r="F27" s="63" t="s">
        <v>23</v>
      </c>
      <c r="G27" s="63" t="s">
        <v>26</v>
      </c>
      <c r="H27" s="63" t="s">
        <v>29</v>
      </c>
      <c r="I27" s="63" t="s">
        <v>32</v>
      </c>
      <c r="J27" s="63" t="s">
        <v>35</v>
      </c>
      <c r="K27" s="63" t="s">
        <v>38</v>
      </c>
      <c r="L27" s="63" t="s">
        <v>41</v>
      </c>
      <c r="M27" s="63" t="s">
        <v>44</v>
      </c>
      <c r="N27" s="63" t="s">
        <v>49</v>
      </c>
      <c r="O27" s="63" t="s">
        <v>52</v>
      </c>
      <c r="P27" s="63" t="s">
        <v>55</v>
      </c>
      <c r="Q27" s="63" t="s">
        <v>58</v>
      </c>
      <c r="R27" s="63" t="s">
        <v>61</v>
      </c>
      <c r="S27" s="63" t="s">
        <v>64</v>
      </c>
      <c r="T27" s="63" t="s">
        <v>67</v>
      </c>
      <c r="U27" s="63" t="s">
        <v>70</v>
      </c>
      <c r="V27" s="63" t="s">
        <v>73</v>
      </c>
      <c r="W27" s="63" t="s">
        <v>76</v>
      </c>
      <c r="X27" s="63" t="s">
        <v>79</v>
      </c>
      <c r="Y27" s="63" t="s">
        <v>152</v>
      </c>
      <c r="Z27" s="64" t="s">
        <v>496</v>
      </c>
    </row>
    <row r="28" spans="1:26" ht="14.25" customHeight="1" x14ac:dyDescent="0.25">
      <c r="A28" s="7" t="s">
        <v>118</v>
      </c>
      <c r="B28" s="7">
        <f t="shared" ref="B28:K31" si="2">+SUMIFS($M$2:$M$22,$J$2:$J$22,$A28,$G$2:$G$22,B$27)</f>
        <v>0</v>
      </c>
      <c r="C28" s="7">
        <f t="shared" si="2"/>
        <v>5</v>
      </c>
      <c r="D28" s="7">
        <f t="shared" si="2"/>
        <v>6</v>
      </c>
      <c r="E28" s="7">
        <f t="shared" si="2"/>
        <v>0</v>
      </c>
      <c r="F28" s="7">
        <f t="shared" si="2"/>
        <v>10</v>
      </c>
      <c r="G28" s="7">
        <f t="shared" si="2"/>
        <v>0</v>
      </c>
      <c r="H28" s="7">
        <f t="shared" si="2"/>
        <v>0</v>
      </c>
      <c r="I28" s="7">
        <f t="shared" si="2"/>
        <v>8</v>
      </c>
      <c r="J28" s="7">
        <f t="shared" si="2"/>
        <v>0</v>
      </c>
      <c r="K28" s="7">
        <f t="shared" si="2"/>
        <v>0</v>
      </c>
      <c r="L28" s="7">
        <f t="shared" ref="L28:Y31" si="3">+SUMIFS($M$2:$M$22,$J$2:$J$22,$A28,$G$2:$G$22,L$27)</f>
        <v>0</v>
      </c>
      <c r="M28" s="7">
        <f t="shared" si="3"/>
        <v>0</v>
      </c>
      <c r="N28" s="7">
        <f t="shared" si="3"/>
        <v>0</v>
      </c>
      <c r="O28" s="7">
        <f t="shared" si="3"/>
        <v>4</v>
      </c>
      <c r="P28" s="7">
        <f t="shared" si="3"/>
        <v>0</v>
      </c>
      <c r="Q28" s="7">
        <f t="shared" si="3"/>
        <v>0</v>
      </c>
      <c r="R28" s="7">
        <f t="shared" si="3"/>
        <v>0</v>
      </c>
      <c r="S28" s="7">
        <f t="shared" si="3"/>
        <v>0</v>
      </c>
      <c r="T28" s="7">
        <f t="shared" si="3"/>
        <v>0</v>
      </c>
      <c r="U28" s="7">
        <f t="shared" si="3"/>
        <v>0</v>
      </c>
      <c r="V28" s="7">
        <f t="shared" si="3"/>
        <v>0</v>
      </c>
      <c r="W28" s="7">
        <f t="shared" si="3"/>
        <v>0</v>
      </c>
      <c r="X28" s="7">
        <f t="shared" si="3"/>
        <v>0</v>
      </c>
      <c r="Y28" s="7">
        <f t="shared" si="3"/>
        <v>0</v>
      </c>
      <c r="Z28" s="7">
        <f t="shared" ref="Z28:Z31" si="4">SUM(D28:Y28)</f>
        <v>28</v>
      </c>
    </row>
    <row r="29" spans="1:26" ht="14.25" customHeight="1" x14ac:dyDescent="0.25">
      <c r="A29" s="7" t="s">
        <v>135</v>
      </c>
      <c r="B29" s="7">
        <f t="shared" si="2"/>
        <v>0</v>
      </c>
      <c r="C29" s="7">
        <f t="shared" si="2"/>
        <v>6</v>
      </c>
      <c r="D29" s="7">
        <f t="shared" si="2"/>
        <v>0</v>
      </c>
      <c r="E29" s="7">
        <f t="shared" si="2"/>
        <v>0</v>
      </c>
      <c r="F29" s="7">
        <f t="shared" si="2"/>
        <v>8</v>
      </c>
      <c r="G29" s="7">
        <f t="shared" si="2"/>
        <v>0</v>
      </c>
      <c r="H29" s="7">
        <f t="shared" si="2"/>
        <v>0</v>
      </c>
      <c r="I29" s="7">
        <f t="shared" si="2"/>
        <v>0</v>
      </c>
      <c r="J29" s="7">
        <f t="shared" si="2"/>
        <v>0</v>
      </c>
      <c r="K29" s="7">
        <f t="shared" si="2"/>
        <v>0</v>
      </c>
      <c r="L29" s="7">
        <f t="shared" si="3"/>
        <v>0</v>
      </c>
      <c r="M29" s="7">
        <f t="shared" si="3"/>
        <v>0</v>
      </c>
      <c r="N29" s="7">
        <f t="shared" si="3"/>
        <v>0</v>
      </c>
      <c r="O29" s="7">
        <f t="shared" si="3"/>
        <v>10</v>
      </c>
      <c r="P29" s="7">
        <f t="shared" si="3"/>
        <v>0</v>
      </c>
      <c r="Q29" s="7">
        <f t="shared" si="3"/>
        <v>0</v>
      </c>
      <c r="R29" s="7">
        <f t="shared" si="3"/>
        <v>0</v>
      </c>
      <c r="S29" s="7">
        <f t="shared" si="3"/>
        <v>0</v>
      </c>
      <c r="T29" s="7">
        <f t="shared" si="3"/>
        <v>0</v>
      </c>
      <c r="U29" s="7">
        <f t="shared" si="3"/>
        <v>0</v>
      </c>
      <c r="V29" s="7">
        <f t="shared" si="3"/>
        <v>0</v>
      </c>
      <c r="W29" s="7">
        <f t="shared" si="3"/>
        <v>0</v>
      </c>
      <c r="X29" s="7">
        <f t="shared" si="3"/>
        <v>0</v>
      </c>
      <c r="Y29" s="7">
        <f t="shared" si="3"/>
        <v>0</v>
      </c>
      <c r="Z29" s="7">
        <f t="shared" si="4"/>
        <v>18</v>
      </c>
    </row>
    <row r="30" spans="1:26" ht="14.25" customHeight="1" x14ac:dyDescent="0.25">
      <c r="A30" s="7" t="s">
        <v>345</v>
      </c>
      <c r="B30" s="7">
        <f t="shared" si="2"/>
        <v>0</v>
      </c>
      <c r="C30" s="7">
        <f t="shared" si="2"/>
        <v>0</v>
      </c>
      <c r="D30" s="7">
        <f t="shared" si="2"/>
        <v>4</v>
      </c>
      <c r="E30" s="7">
        <f t="shared" si="2"/>
        <v>0</v>
      </c>
      <c r="F30" s="7">
        <f t="shared" si="2"/>
        <v>8</v>
      </c>
      <c r="G30" s="7">
        <f t="shared" si="2"/>
        <v>0</v>
      </c>
      <c r="H30" s="7">
        <f t="shared" si="2"/>
        <v>0</v>
      </c>
      <c r="I30" s="7">
        <f t="shared" si="2"/>
        <v>10</v>
      </c>
      <c r="J30" s="7">
        <f t="shared" si="2"/>
        <v>0</v>
      </c>
      <c r="K30" s="7">
        <f t="shared" si="2"/>
        <v>0</v>
      </c>
      <c r="L30" s="7">
        <f t="shared" si="3"/>
        <v>0</v>
      </c>
      <c r="M30" s="7">
        <f t="shared" si="3"/>
        <v>6</v>
      </c>
      <c r="N30" s="7">
        <f t="shared" si="3"/>
        <v>0</v>
      </c>
      <c r="O30" s="7">
        <f t="shared" si="3"/>
        <v>5</v>
      </c>
      <c r="P30" s="7">
        <f t="shared" si="3"/>
        <v>0</v>
      </c>
      <c r="Q30" s="7">
        <f t="shared" si="3"/>
        <v>0</v>
      </c>
      <c r="R30" s="7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7">
        <f t="shared" si="3"/>
        <v>0</v>
      </c>
      <c r="Z30" s="7">
        <f t="shared" si="4"/>
        <v>33</v>
      </c>
    </row>
    <row r="31" spans="1:26" ht="14.25" customHeight="1" x14ac:dyDescent="0.25">
      <c r="A31" s="7" t="s">
        <v>497</v>
      </c>
      <c r="B31" s="7">
        <f t="shared" si="2"/>
        <v>0</v>
      </c>
      <c r="C31" s="7">
        <f t="shared" si="2"/>
        <v>0</v>
      </c>
      <c r="D31" s="7">
        <f t="shared" si="2"/>
        <v>8</v>
      </c>
      <c r="E31" s="7">
        <f t="shared" si="2"/>
        <v>0</v>
      </c>
      <c r="F31" s="7">
        <f t="shared" si="2"/>
        <v>10</v>
      </c>
      <c r="G31" s="7">
        <f t="shared" si="2"/>
        <v>0</v>
      </c>
      <c r="H31" s="7">
        <f t="shared" si="2"/>
        <v>0</v>
      </c>
      <c r="I31" s="7">
        <f t="shared" si="2"/>
        <v>0</v>
      </c>
      <c r="J31" s="7">
        <f t="shared" si="2"/>
        <v>0</v>
      </c>
      <c r="K31" s="7">
        <f t="shared" si="2"/>
        <v>0</v>
      </c>
      <c r="L31" s="7">
        <f t="shared" si="3"/>
        <v>0</v>
      </c>
      <c r="M31" s="7">
        <f t="shared" si="3"/>
        <v>0</v>
      </c>
      <c r="N31" s="7">
        <f t="shared" si="3"/>
        <v>0</v>
      </c>
      <c r="O31" s="7">
        <f t="shared" si="3"/>
        <v>6</v>
      </c>
      <c r="P31" s="7">
        <f t="shared" si="3"/>
        <v>0</v>
      </c>
      <c r="Q31" s="7">
        <f t="shared" si="3"/>
        <v>0</v>
      </c>
      <c r="R31" s="7">
        <f t="shared" si="3"/>
        <v>0</v>
      </c>
      <c r="S31" s="7">
        <f t="shared" si="3"/>
        <v>0</v>
      </c>
      <c r="T31" s="7">
        <f t="shared" si="3"/>
        <v>0</v>
      </c>
      <c r="U31" s="7">
        <f t="shared" si="3"/>
        <v>0</v>
      </c>
      <c r="V31" s="7">
        <f t="shared" si="3"/>
        <v>0</v>
      </c>
      <c r="W31" s="7">
        <f t="shared" si="3"/>
        <v>0</v>
      </c>
      <c r="X31" s="7">
        <f t="shared" si="3"/>
        <v>0</v>
      </c>
      <c r="Y31" s="7">
        <f t="shared" si="3"/>
        <v>0</v>
      </c>
      <c r="Z31" s="7">
        <f t="shared" si="4"/>
        <v>24</v>
      </c>
    </row>
    <row r="32" spans="1:26" ht="14.25" customHeight="1" x14ac:dyDescent="0.25">
      <c r="C32" s="50"/>
      <c r="K32" s="60"/>
      <c r="L32" s="60"/>
    </row>
    <row r="33" spans="3:12" ht="14.25" customHeight="1" x14ac:dyDescent="0.25">
      <c r="C33" s="50"/>
      <c r="K33" s="60"/>
      <c r="L33" s="60"/>
    </row>
    <row r="34" spans="3:12" ht="14.25" customHeight="1" x14ac:dyDescent="0.25">
      <c r="C34" s="50"/>
      <c r="K34" s="60"/>
      <c r="L34" s="60"/>
    </row>
    <row r="35" spans="3:12" ht="14.25" customHeight="1" x14ac:dyDescent="0.25">
      <c r="C35" s="50"/>
      <c r="K35" s="60"/>
      <c r="L35" s="60"/>
    </row>
    <row r="36" spans="3:12" ht="14.25" customHeight="1" x14ac:dyDescent="0.25">
      <c r="C36" s="50"/>
      <c r="K36" s="60"/>
      <c r="L36" s="60"/>
    </row>
    <row r="37" spans="3:12" ht="14.25" customHeight="1" x14ac:dyDescent="0.25">
      <c r="C37" s="50"/>
      <c r="K37" s="60"/>
      <c r="L37" s="60"/>
    </row>
    <row r="38" spans="3:12" ht="14.25" customHeight="1" x14ac:dyDescent="0.25">
      <c r="C38" s="50"/>
      <c r="K38" s="60"/>
      <c r="L38" s="60"/>
    </row>
    <row r="39" spans="3:12" ht="14.25" customHeight="1" x14ac:dyDescent="0.25">
      <c r="C39" s="50"/>
      <c r="K39" s="60"/>
      <c r="L39" s="60"/>
    </row>
    <row r="40" spans="3:12" ht="14.25" customHeight="1" x14ac:dyDescent="0.25">
      <c r="C40" s="50"/>
      <c r="K40" s="60"/>
      <c r="L40" s="60"/>
    </row>
    <row r="41" spans="3:12" ht="14.25" customHeight="1" x14ac:dyDescent="0.25">
      <c r="C41" s="50"/>
      <c r="K41" s="60"/>
      <c r="L41" s="60"/>
    </row>
    <row r="42" spans="3:12" ht="14.25" customHeight="1" x14ac:dyDescent="0.25">
      <c r="C42" s="50"/>
      <c r="K42" s="60"/>
      <c r="L42" s="60"/>
    </row>
    <row r="43" spans="3:12" ht="14.25" customHeight="1" x14ac:dyDescent="0.25">
      <c r="C43" s="50"/>
      <c r="K43" s="60"/>
      <c r="L43" s="60"/>
    </row>
    <row r="44" spans="3:12" ht="14.25" customHeight="1" x14ac:dyDescent="0.25">
      <c r="C44" s="50"/>
      <c r="K44" s="60"/>
      <c r="L44" s="60"/>
    </row>
    <row r="45" spans="3:12" ht="14.25" customHeight="1" x14ac:dyDescent="0.25">
      <c r="C45" s="50"/>
      <c r="K45" s="60"/>
      <c r="L45" s="60"/>
    </row>
    <row r="46" spans="3:12" ht="14.25" customHeight="1" x14ac:dyDescent="0.25">
      <c r="C46" s="50"/>
      <c r="K46" s="60"/>
      <c r="L46" s="60"/>
    </row>
    <row r="47" spans="3:12" ht="14.25" customHeight="1" x14ac:dyDescent="0.25">
      <c r="C47" s="50"/>
      <c r="K47" s="60"/>
      <c r="L47" s="60"/>
    </row>
    <row r="48" spans="3:12" ht="14.25" customHeight="1" x14ac:dyDescent="0.25">
      <c r="C48" s="50"/>
      <c r="K48" s="60"/>
      <c r="L48" s="60"/>
    </row>
    <row r="49" spans="3:12" ht="14.25" customHeight="1" x14ac:dyDescent="0.25">
      <c r="C49" s="50"/>
      <c r="K49" s="60"/>
      <c r="L49" s="60"/>
    </row>
    <row r="50" spans="3:12" ht="14.25" customHeight="1" x14ac:dyDescent="0.25">
      <c r="C50" s="50"/>
      <c r="K50" s="60"/>
      <c r="L50" s="60"/>
    </row>
    <row r="51" spans="3:12" ht="14.25" customHeight="1" x14ac:dyDescent="0.25">
      <c r="C51" s="50"/>
      <c r="K51" s="60"/>
      <c r="L51" s="60"/>
    </row>
    <row r="52" spans="3:12" ht="14.25" customHeight="1" x14ac:dyDescent="0.25">
      <c r="C52" s="50"/>
      <c r="K52" s="60"/>
      <c r="L52" s="60"/>
    </row>
    <row r="53" spans="3:12" ht="14.25" customHeight="1" x14ac:dyDescent="0.25">
      <c r="C53" s="50"/>
      <c r="K53" s="60"/>
      <c r="L53" s="60"/>
    </row>
    <row r="54" spans="3:12" ht="14.25" customHeight="1" x14ac:dyDescent="0.25">
      <c r="C54" s="50"/>
      <c r="K54" s="60"/>
      <c r="L54" s="60"/>
    </row>
    <row r="55" spans="3:12" ht="14.25" customHeight="1" x14ac:dyDescent="0.25">
      <c r="C55" s="50"/>
      <c r="K55" s="60"/>
      <c r="L55" s="60"/>
    </row>
    <row r="56" spans="3:12" ht="14.25" customHeight="1" x14ac:dyDescent="0.25">
      <c r="C56" s="50"/>
      <c r="K56" s="60"/>
      <c r="L56" s="60"/>
    </row>
    <row r="57" spans="3:12" ht="14.25" customHeight="1" x14ac:dyDescent="0.25">
      <c r="C57" s="50"/>
      <c r="K57" s="60"/>
      <c r="L57" s="60"/>
    </row>
    <row r="58" spans="3:12" ht="14.25" customHeight="1" x14ac:dyDescent="0.25">
      <c r="C58" s="50"/>
      <c r="K58" s="60"/>
      <c r="L58" s="60"/>
    </row>
    <row r="59" spans="3:12" ht="14.25" customHeight="1" x14ac:dyDescent="0.25">
      <c r="C59" s="50"/>
      <c r="K59" s="60"/>
      <c r="L59" s="60"/>
    </row>
    <row r="60" spans="3:12" ht="14.25" customHeight="1" x14ac:dyDescent="0.25">
      <c r="C60" s="50"/>
      <c r="K60" s="60"/>
      <c r="L60" s="60"/>
    </row>
    <row r="61" spans="3:12" ht="14.25" customHeight="1" x14ac:dyDescent="0.25">
      <c r="C61" s="50"/>
      <c r="K61" s="60"/>
      <c r="L61" s="60"/>
    </row>
    <row r="62" spans="3:12" ht="14.25" customHeight="1" x14ac:dyDescent="0.25">
      <c r="C62" s="50"/>
      <c r="K62" s="60"/>
      <c r="L62" s="60"/>
    </row>
    <row r="63" spans="3:12" ht="14.25" customHeight="1" x14ac:dyDescent="0.25">
      <c r="C63" s="50"/>
      <c r="K63" s="60"/>
      <c r="L63" s="60"/>
    </row>
    <row r="64" spans="3:12" ht="14.25" customHeight="1" x14ac:dyDescent="0.25">
      <c r="C64" s="50"/>
      <c r="K64" s="60"/>
      <c r="L64" s="60"/>
    </row>
    <row r="65" spans="3:12" ht="14.25" customHeight="1" x14ac:dyDescent="0.25">
      <c r="C65" s="50"/>
      <c r="K65" s="60"/>
      <c r="L65" s="60"/>
    </row>
    <row r="66" spans="3:12" ht="14.25" customHeight="1" x14ac:dyDescent="0.25">
      <c r="C66" s="50"/>
      <c r="K66" s="60"/>
      <c r="L66" s="60"/>
    </row>
    <row r="67" spans="3:12" ht="14.25" customHeight="1" x14ac:dyDescent="0.25">
      <c r="C67" s="50"/>
      <c r="K67" s="60"/>
      <c r="L67" s="60"/>
    </row>
    <row r="68" spans="3:12" ht="14.25" customHeight="1" x14ac:dyDescent="0.25">
      <c r="C68" s="50"/>
      <c r="K68" s="60"/>
      <c r="L68" s="60"/>
    </row>
    <row r="69" spans="3:12" ht="14.25" customHeight="1" x14ac:dyDescent="0.25">
      <c r="C69" s="50"/>
      <c r="K69" s="60"/>
      <c r="L69" s="60"/>
    </row>
    <row r="70" spans="3:12" ht="14.25" customHeight="1" x14ac:dyDescent="0.25">
      <c r="C70" s="50"/>
      <c r="K70" s="60"/>
      <c r="L70" s="60"/>
    </row>
    <row r="71" spans="3:12" ht="14.25" customHeight="1" x14ac:dyDescent="0.25">
      <c r="C71" s="50"/>
      <c r="K71" s="60"/>
      <c r="L71" s="60"/>
    </row>
    <row r="72" spans="3:12" ht="14.25" customHeight="1" x14ac:dyDescent="0.25">
      <c r="C72" s="50"/>
      <c r="K72" s="60"/>
      <c r="L72" s="60"/>
    </row>
    <row r="73" spans="3:12" ht="14.25" customHeight="1" x14ac:dyDescent="0.25">
      <c r="C73" s="50"/>
      <c r="K73" s="60"/>
      <c r="L73" s="60"/>
    </row>
    <row r="74" spans="3:12" ht="14.25" customHeight="1" x14ac:dyDescent="0.25">
      <c r="C74" s="50"/>
      <c r="K74" s="60"/>
      <c r="L74" s="60"/>
    </row>
    <row r="75" spans="3:12" ht="14.25" customHeight="1" x14ac:dyDescent="0.25">
      <c r="C75" s="50"/>
      <c r="K75" s="60"/>
      <c r="L75" s="60"/>
    </row>
    <row r="76" spans="3:12" ht="14.25" customHeight="1" x14ac:dyDescent="0.25">
      <c r="C76" s="50"/>
      <c r="K76" s="60"/>
      <c r="L76" s="60"/>
    </row>
    <row r="77" spans="3:12" ht="14.25" customHeight="1" x14ac:dyDescent="0.25">
      <c r="C77" s="50"/>
      <c r="K77" s="60"/>
      <c r="L77" s="60"/>
    </row>
    <row r="78" spans="3:12" ht="14.25" customHeight="1" x14ac:dyDescent="0.25">
      <c r="C78" s="50"/>
      <c r="K78" s="60"/>
      <c r="L78" s="60"/>
    </row>
    <row r="79" spans="3:12" ht="14.25" customHeight="1" x14ac:dyDescent="0.25">
      <c r="C79" s="50"/>
      <c r="K79" s="60"/>
      <c r="L79" s="60"/>
    </row>
    <row r="80" spans="3:12" ht="14.25" customHeight="1" x14ac:dyDescent="0.25">
      <c r="C80" s="50"/>
      <c r="K80" s="60"/>
      <c r="L80" s="60"/>
    </row>
    <row r="81" spans="3:12" ht="14.25" customHeight="1" x14ac:dyDescent="0.25">
      <c r="C81" s="50"/>
      <c r="K81" s="60"/>
      <c r="L81" s="60"/>
    </row>
    <row r="82" spans="3:12" ht="14.25" customHeight="1" x14ac:dyDescent="0.25">
      <c r="C82" s="50"/>
      <c r="K82" s="60"/>
      <c r="L82" s="60"/>
    </row>
    <row r="83" spans="3:12" ht="14.25" customHeight="1" x14ac:dyDescent="0.25">
      <c r="C83" s="50"/>
      <c r="K83" s="60"/>
      <c r="L83" s="60"/>
    </row>
    <row r="84" spans="3:12" ht="14.25" customHeight="1" x14ac:dyDescent="0.25">
      <c r="C84" s="50"/>
      <c r="K84" s="60"/>
      <c r="L84" s="60"/>
    </row>
    <row r="85" spans="3:12" ht="14.25" customHeight="1" x14ac:dyDescent="0.25">
      <c r="C85" s="50"/>
      <c r="K85" s="60"/>
      <c r="L85" s="60"/>
    </row>
    <row r="86" spans="3:12" ht="14.25" customHeight="1" x14ac:dyDescent="0.25">
      <c r="C86" s="50"/>
      <c r="K86" s="60"/>
      <c r="L86" s="60"/>
    </row>
    <row r="87" spans="3:12" ht="14.25" customHeight="1" x14ac:dyDescent="0.25">
      <c r="C87" s="50"/>
      <c r="K87" s="60"/>
      <c r="L87" s="60"/>
    </row>
    <row r="88" spans="3:12" ht="14.25" customHeight="1" x14ac:dyDescent="0.25">
      <c r="C88" s="50"/>
      <c r="K88" s="60"/>
      <c r="L88" s="60"/>
    </row>
    <row r="89" spans="3:12" ht="14.25" customHeight="1" x14ac:dyDescent="0.25">
      <c r="C89" s="50"/>
      <c r="K89" s="60"/>
      <c r="L89" s="60"/>
    </row>
    <row r="90" spans="3:12" ht="14.25" customHeight="1" x14ac:dyDescent="0.25">
      <c r="C90" s="50"/>
      <c r="K90" s="60"/>
      <c r="L90" s="60"/>
    </row>
    <row r="91" spans="3:12" ht="14.25" customHeight="1" x14ac:dyDescent="0.25">
      <c r="C91" s="50"/>
      <c r="K91" s="60"/>
      <c r="L91" s="60"/>
    </row>
    <row r="92" spans="3:12" ht="14.25" customHeight="1" x14ac:dyDescent="0.25">
      <c r="C92" s="50"/>
      <c r="K92" s="60"/>
      <c r="L92" s="60"/>
    </row>
    <row r="93" spans="3:12" ht="14.25" customHeight="1" x14ac:dyDescent="0.25">
      <c r="C93" s="50"/>
      <c r="K93" s="60"/>
      <c r="L93" s="60"/>
    </row>
    <row r="94" spans="3:12" ht="14.25" customHeight="1" x14ac:dyDescent="0.25">
      <c r="C94" s="50"/>
      <c r="K94" s="60"/>
      <c r="L94" s="60"/>
    </row>
    <row r="95" spans="3:12" ht="14.25" customHeight="1" x14ac:dyDescent="0.25">
      <c r="C95" s="50"/>
      <c r="K95" s="60"/>
      <c r="L95" s="60"/>
    </row>
    <row r="96" spans="3:12" ht="14.25" customHeight="1" x14ac:dyDescent="0.25">
      <c r="C96" s="50"/>
      <c r="K96" s="60"/>
      <c r="L96" s="60"/>
    </row>
    <row r="97" spans="3:12" ht="14.25" customHeight="1" x14ac:dyDescent="0.25">
      <c r="C97" s="50"/>
      <c r="K97" s="60"/>
      <c r="L97" s="60"/>
    </row>
    <row r="98" spans="3:12" ht="14.25" customHeight="1" x14ac:dyDescent="0.25">
      <c r="C98" s="50"/>
      <c r="K98" s="60"/>
      <c r="L98" s="60"/>
    </row>
    <row r="99" spans="3:12" ht="14.25" customHeight="1" x14ac:dyDescent="0.25">
      <c r="C99" s="50"/>
      <c r="K99" s="60"/>
      <c r="L99" s="60"/>
    </row>
    <row r="100" spans="3:12" ht="14.25" customHeight="1" x14ac:dyDescent="0.25">
      <c r="C100" s="50"/>
      <c r="K100" s="60"/>
      <c r="L100" s="60"/>
    </row>
    <row r="101" spans="3:12" ht="14.25" customHeight="1" x14ac:dyDescent="0.25">
      <c r="C101" s="50"/>
      <c r="K101" s="60"/>
      <c r="L101" s="60"/>
    </row>
    <row r="102" spans="3:12" ht="14.25" customHeight="1" x14ac:dyDescent="0.25">
      <c r="C102" s="50"/>
      <c r="K102" s="60"/>
      <c r="L102" s="60"/>
    </row>
    <row r="103" spans="3:12" ht="14.25" customHeight="1" x14ac:dyDescent="0.25">
      <c r="C103" s="50"/>
      <c r="K103" s="60"/>
      <c r="L103" s="60"/>
    </row>
    <row r="104" spans="3:12" ht="14.25" customHeight="1" x14ac:dyDescent="0.25">
      <c r="C104" s="50"/>
      <c r="K104" s="60"/>
      <c r="L104" s="60"/>
    </row>
    <row r="105" spans="3:12" ht="14.25" customHeight="1" x14ac:dyDescent="0.25">
      <c r="C105" s="50"/>
      <c r="K105" s="60"/>
      <c r="L105" s="60"/>
    </row>
    <row r="106" spans="3:12" ht="14.25" customHeight="1" x14ac:dyDescent="0.25">
      <c r="C106" s="50"/>
      <c r="K106" s="60"/>
      <c r="L106" s="60"/>
    </row>
    <row r="107" spans="3:12" ht="14.25" customHeight="1" x14ac:dyDescent="0.25">
      <c r="C107" s="50"/>
      <c r="K107" s="60"/>
      <c r="L107" s="60"/>
    </row>
    <row r="108" spans="3:12" ht="14.25" customHeight="1" x14ac:dyDescent="0.25">
      <c r="C108" s="50"/>
      <c r="K108" s="60"/>
      <c r="L108" s="60"/>
    </row>
    <row r="109" spans="3:12" ht="14.25" customHeight="1" x14ac:dyDescent="0.25">
      <c r="C109" s="50"/>
      <c r="K109" s="60"/>
      <c r="L109" s="60"/>
    </row>
    <row r="110" spans="3:12" ht="14.25" customHeight="1" x14ac:dyDescent="0.25">
      <c r="C110" s="50"/>
      <c r="K110" s="60"/>
      <c r="L110" s="60"/>
    </row>
    <row r="111" spans="3:12" ht="14.25" customHeight="1" x14ac:dyDescent="0.25">
      <c r="C111" s="50"/>
      <c r="K111" s="60"/>
      <c r="L111" s="60"/>
    </row>
    <row r="112" spans="3:12" ht="14.25" customHeight="1" x14ac:dyDescent="0.25">
      <c r="C112" s="50"/>
      <c r="K112" s="60"/>
      <c r="L112" s="60"/>
    </row>
    <row r="113" spans="3:12" ht="14.25" customHeight="1" x14ac:dyDescent="0.25">
      <c r="C113" s="50"/>
      <c r="K113" s="60"/>
      <c r="L113" s="60"/>
    </row>
    <row r="114" spans="3:12" ht="14.25" customHeight="1" x14ac:dyDescent="0.25">
      <c r="C114" s="50"/>
      <c r="K114" s="60"/>
      <c r="L114" s="60"/>
    </row>
    <row r="115" spans="3:12" ht="14.25" customHeight="1" x14ac:dyDescent="0.25">
      <c r="C115" s="50"/>
      <c r="K115" s="60"/>
      <c r="L115" s="60"/>
    </row>
    <row r="116" spans="3:12" ht="14.25" customHeight="1" x14ac:dyDescent="0.25">
      <c r="C116" s="50"/>
      <c r="K116" s="60"/>
      <c r="L116" s="60"/>
    </row>
    <row r="117" spans="3:12" ht="14.25" customHeight="1" x14ac:dyDescent="0.25">
      <c r="C117" s="50"/>
      <c r="K117" s="60"/>
      <c r="L117" s="60"/>
    </row>
    <row r="118" spans="3:12" ht="14.25" customHeight="1" x14ac:dyDescent="0.25">
      <c r="C118" s="50"/>
      <c r="K118" s="60"/>
      <c r="L118" s="60"/>
    </row>
    <row r="119" spans="3:12" ht="14.25" customHeight="1" x14ac:dyDescent="0.25">
      <c r="C119" s="50"/>
      <c r="K119" s="60"/>
      <c r="L119" s="60"/>
    </row>
    <row r="120" spans="3:12" ht="14.25" customHeight="1" x14ac:dyDescent="0.25">
      <c r="C120" s="50"/>
      <c r="K120" s="60"/>
      <c r="L120" s="60"/>
    </row>
    <row r="121" spans="3:12" ht="14.25" customHeight="1" x14ac:dyDescent="0.25">
      <c r="C121" s="50"/>
      <c r="K121" s="60"/>
      <c r="L121" s="60"/>
    </row>
    <row r="122" spans="3:12" ht="14.25" customHeight="1" x14ac:dyDescent="0.25">
      <c r="C122" s="50"/>
      <c r="K122" s="60"/>
      <c r="L122" s="60"/>
    </row>
    <row r="123" spans="3:12" ht="14.25" customHeight="1" x14ac:dyDescent="0.25">
      <c r="C123" s="50"/>
      <c r="K123" s="60"/>
      <c r="L123" s="60"/>
    </row>
    <row r="124" spans="3:12" ht="14.25" customHeight="1" x14ac:dyDescent="0.25">
      <c r="C124" s="50"/>
      <c r="K124" s="60"/>
      <c r="L124" s="60"/>
    </row>
    <row r="125" spans="3:12" ht="14.25" customHeight="1" x14ac:dyDescent="0.25">
      <c r="C125" s="50"/>
      <c r="K125" s="60"/>
      <c r="L125" s="60"/>
    </row>
    <row r="126" spans="3:12" ht="14.25" customHeight="1" x14ac:dyDescent="0.25">
      <c r="C126" s="50"/>
      <c r="K126" s="60"/>
      <c r="L126" s="60"/>
    </row>
    <row r="127" spans="3:12" ht="14.25" customHeight="1" x14ac:dyDescent="0.25">
      <c r="C127" s="50"/>
      <c r="K127" s="60"/>
      <c r="L127" s="60"/>
    </row>
    <row r="128" spans="3:12" ht="14.25" customHeight="1" x14ac:dyDescent="0.25">
      <c r="C128" s="50"/>
      <c r="K128" s="60"/>
      <c r="L128" s="60"/>
    </row>
    <row r="129" spans="3:12" ht="14.25" customHeight="1" x14ac:dyDescent="0.25">
      <c r="C129" s="50"/>
      <c r="K129" s="60"/>
      <c r="L129" s="60"/>
    </row>
    <row r="130" spans="3:12" ht="14.25" customHeight="1" x14ac:dyDescent="0.25">
      <c r="C130" s="50"/>
      <c r="K130" s="60"/>
      <c r="L130" s="60"/>
    </row>
    <row r="131" spans="3:12" ht="14.25" customHeight="1" x14ac:dyDescent="0.25">
      <c r="C131" s="50"/>
      <c r="K131" s="60"/>
      <c r="L131" s="60"/>
    </row>
    <row r="132" spans="3:12" ht="14.25" customHeight="1" x14ac:dyDescent="0.25">
      <c r="C132" s="50"/>
      <c r="K132" s="60"/>
      <c r="L132" s="60"/>
    </row>
    <row r="133" spans="3:12" ht="14.25" customHeight="1" x14ac:dyDescent="0.25">
      <c r="C133" s="50"/>
      <c r="K133" s="60"/>
      <c r="L133" s="60"/>
    </row>
    <row r="134" spans="3:12" ht="14.25" customHeight="1" x14ac:dyDescent="0.25">
      <c r="C134" s="50"/>
      <c r="K134" s="60"/>
      <c r="L134" s="60"/>
    </row>
    <row r="135" spans="3:12" ht="14.25" customHeight="1" x14ac:dyDescent="0.25">
      <c r="C135" s="50"/>
      <c r="K135" s="60"/>
      <c r="L135" s="60"/>
    </row>
    <row r="136" spans="3:12" ht="14.25" customHeight="1" x14ac:dyDescent="0.25">
      <c r="C136" s="50"/>
      <c r="K136" s="60"/>
      <c r="L136" s="60"/>
    </row>
    <row r="137" spans="3:12" ht="14.25" customHeight="1" x14ac:dyDescent="0.25">
      <c r="C137" s="50"/>
      <c r="K137" s="60"/>
      <c r="L137" s="60"/>
    </row>
    <row r="138" spans="3:12" ht="14.25" customHeight="1" x14ac:dyDescent="0.25">
      <c r="C138" s="50"/>
      <c r="K138" s="60"/>
      <c r="L138" s="60"/>
    </row>
    <row r="139" spans="3:12" ht="14.25" customHeight="1" x14ac:dyDescent="0.25">
      <c r="C139" s="50"/>
      <c r="K139" s="60"/>
      <c r="L139" s="60"/>
    </row>
    <row r="140" spans="3:12" ht="14.25" customHeight="1" x14ac:dyDescent="0.25">
      <c r="C140" s="50"/>
      <c r="K140" s="60"/>
      <c r="L140" s="60"/>
    </row>
    <row r="141" spans="3:12" ht="14.25" customHeight="1" x14ac:dyDescent="0.25">
      <c r="C141" s="50"/>
      <c r="K141" s="60"/>
      <c r="L141" s="60"/>
    </row>
    <row r="142" spans="3:12" ht="14.25" customHeight="1" x14ac:dyDescent="0.25">
      <c r="C142" s="50"/>
      <c r="K142" s="60"/>
      <c r="L142" s="60"/>
    </row>
    <row r="143" spans="3:12" ht="14.25" customHeight="1" x14ac:dyDescent="0.25">
      <c r="C143" s="50"/>
      <c r="K143" s="60"/>
      <c r="L143" s="60"/>
    </row>
    <row r="144" spans="3:12" ht="14.25" customHeight="1" x14ac:dyDescent="0.25">
      <c r="C144" s="50"/>
      <c r="K144" s="60"/>
      <c r="L144" s="60"/>
    </row>
    <row r="145" spans="3:12" ht="14.25" customHeight="1" x14ac:dyDescent="0.25">
      <c r="C145" s="50"/>
      <c r="K145" s="60"/>
      <c r="L145" s="60"/>
    </row>
    <row r="146" spans="3:12" ht="14.25" customHeight="1" x14ac:dyDescent="0.25">
      <c r="C146" s="50"/>
      <c r="K146" s="60"/>
      <c r="L146" s="60"/>
    </row>
    <row r="147" spans="3:12" ht="14.25" customHeight="1" x14ac:dyDescent="0.25">
      <c r="C147" s="50"/>
      <c r="K147" s="60"/>
      <c r="L147" s="60"/>
    </row>
    <row r="148" spans="3:12" ht="14.25" customHeight="1" x14ac:dyDescent="0.25">
      <c r="C148" s="50"/>
      <c r="K148" s="60"/>
      <c r="L148" s="60"/>
    </row>
    <row r="149" spans="3:12" ht="14.25" customHeight="1" x14ac:dyDescent="0.25">
      <c r="C149" s="50"/>
      <c r="K149" s="60"/>
      <c r="L149" s="60"/>
    </row>
    <row r="150" spans="3:12" ht="14.25" customHeight="1" x14ac:dyDescent="0.25">
      <c r="C150" s="50"/>
      <c r="K150" s="60"/>
      <c r="L150" s="60"/>
    </row>
    <row r="151" spans="3:12" ht="14.25" customHeight="1" x14ac:dyDescent="0.25">
      <c r="C151" s="50"/>
      <c r="K151" s="60"/>
      <c r="L151" s="60"/>
    </row>
    <row r="152" spans="3:12" ht="14.25" customHeight="1" x14ac:dyDescent="0.25">
      <c r="C152" s="50"/>
      <c r="K152" s="60"/>
      <c r="L152" s="60"/>
    </row>
    <row r="153" spans="3:12" ht="14.25" customHeight="1" x14ac:dyDescent="0.25">
      <c r="C153" s="50"/>
      <c r="K153" s="60"/>
      <c r="L153" s="60"/>
    </row>
    <row r="154" spans="3:12" ht="14.25" customHeight="1" x14ac:dyDescent="0.25">
      <c r="C154" s="50"/>
      <c r="K154" s="60"/>
      <c r="L154" s="60"/>
    </row>
    <row r="155" spans="3:12" ht="14.25" customHeight="1" x14ac:dyDescent="0.25">
      <c r="C155" s="50"/>
      <c r="K155" s="60"/>
      <c r="L155" s="60"/>
    </row>
    <row r="156" spans="3:12" ht="14.25" customHeight="1" x14ac:dyDescent="0.25">
      <c r="C156" s="50"/>
      <c r="K156" s="60"/>
      <c r="L156" s="60"/>
    </row>
    <row r="157" spans="3:12" ht="14.25" customHeight="1" x14ac:dyDescent="0.25">
      <c r="C157" s="50"/>
      <c r="K157" s="60"/>
      <c r="L157" s="60"/>
    </row>
    <row r="158" spans="3:12" ht="14.25" customHeight="1" x14ac:dyDescent="0.25">
      <c r="C158" s="50"/>
      <c r="K158" s="60"/>
      <c r="L158" s="60"/>
    </row>
    <row r="159" spans="3:12" ht="14.25" customHeight="1" x14ac:dyDescent="0.25">
      <c r="C159" s="50"/>
      <c r="K159" s="60"/>
      <c r="L159" s="60"/>
    </row>
    <row r="160" spans="3:12" ht="14.25" customHeight="1" x14ac:dyDescent="0.25">
      <c r="C160" s="50"/>
      <c r="K160" s="60"/>
      <c r="L160" s="60"/>
    </row>
    <row r="161" spans="3:12" ht="14.25" customHeight="1" x14ac:dyDescent="0.25">
      <c r="C161" s="50"/>
      <c r="K161" s="60"/>
      <c r="L161" s="60"/>
    </row>
    <row r="162" spans="3:12" ht="14.25" customHeight="1" x14ac:dyDescent="0.25">
      <c r="C162" s="50"/>
      <c r="K162" s="60"/>
      <c r="L162" s="60"/>
    </row>
    <row r="163" spans="3:12" ht="14.25" customHeight="1" x14ac:dyDescent="0.25">
      <c r="C163" s="50"/>
      <c r="K163" s="60"/>
      <c r="L163" s="60"/>
    </row>
    <row r="164" spans="3:12" ht="14.25" customHeight="1" x14ac:dyDescent="0.25">
      <c r="C164" s="50"/>
      <c r="K164" s="60"/>
      <c r="L164" s="60"/>
    </row>
    <row r="165" spans="3:12" ht="14.25" customHeight="1" x14ac:dyDescent="0.25">
      <c r="C165" s="50"/>
      <c r="K165" s="60"/>
      <c r="L165" s="60"/>
    </row>
    <row r="166" spans="3:12" ht="14.25" customHeight="1" x14ac:dyDescent="0.25">
      <c r="C166" s="50"/>
      <c r="K166" s="60"/>
      <c r="L166" s="60"/>
    </row>
    <row r="167" spans="3:12" ht="14.25" customHeight="1" x14ac:dyDescent="0.25">
      <c r="C167" s="50"/>
      <c r="K167" s="60"/>
      <c r="L167" s="60"/>
    </row>
    <row r="168" spans="3:12" ht="14.25" customHeight="1" x14ac:dyDescent="0.25">
      <c r="C168" s="50"/>
      <c r="K168" s="60"/>
      <c r="L168" s="60"/>
    </row>
    <row r="169" spans="3:12" ht="14.25" customHeight="1" x14ac:dyDescent="0.25">
      <c r="C169" s="50"/>
      <c r="K169" s="60"/>
      <c r="L169" s="60"/>
    </row>
    <row r="170" spans="3:12" ht="14.25" customHeight="1" x14ac:dyDescent="0.25">
      <c r="C170" s="50"/>
      <c r="K170" s="60"/>
      <c r="L170" s="60"/>
    </row>
    <row r="171" spans="3:12" ht="14.25" customHeight="1" x14ac:dyDescent="0.25">
      <c r="C171" s="50"/>
      <c r="K171" s="60"/>
      <c r="L171" s="60"/>
    </row>
    <row r="172" spans="3:12" ht="14.25" customHeight="1" x14ac:dyDescent="0.25">
      <c r="C172" s="50"/>
      <c r="K172" s="60"/>
      <c r="L172" s="60"/>
    </row>
    <row r="173" spans="3:12" ht="14.25" customHeight="1" x14ac:dyDescent="0.25">
      <c r="C173" s="50"/>
      <c r="K173" s="60"/>
      <c r="L173" s="60"/>
    </row>
    <row r="174" spans="3:12" ht="14.25" customHeight="1" x14ac:dyDescent="0.25">
      <c r="C174" s="50"/>
      <c r="K174" s="60"/>
      <c r="L174" s="60"/>
    </row>
    <row r="175" spans="3:12" ht="14.25" customHeight="1" x14ac:dyDescent="0.25">
      <c r="C175" s="50"/>
      <c r="K175" s="60"/>
      <c r="L175" s="60"/>
    </row>
    <row r="176" spans="3:12" ht="14.25" customHeight="1" x14ac:dyDescent="0.25">
      <c r="C176" s="50"/>
      <c r="K176" s="60"/>
      <c r="L176" s="60"/>
    </row>
    <row r="177" spans="3:12" ht="14.25" customHeight="1" x14ac:dyDescent="0.25">
      <c r="C177" s="50"/>
      <c r="K177" s="60"/>
      <c r="L177" s="60"/>
    </row>
    <row r="178" spans="3:12" ht="14.25" customHeight="1" x14ac:dyDescent="0.25">
      <c r="C178" s="50"/>
      <c r="K178" s="60"/>
      <c r="L178" s="60"/>
    </row>
    <row r="179" spans="3:12" ht="14.25" customHeight="1" x14ac:dyDescent="0.25">
      <c r="C179" s="50"/>
      <c r="K179" s="60"/>
      <c r="L179" s="60"/>
    </row>
    <row r="180" spans="3:12" ht="14.25" customHeight="1" x14ac:dyDescent="0.25">
      <c r="C180" s="50"/>
      <c r="K180" s="60"/>
      <c r="L180" s="60"/>
    </row>
    <row r="181" spans="3:12" ht="14.25" customHeight="1" x14ac:dyDescent="0.25">
      <c r="C181" s="50"/>
      <c r="K181" s="60"/>
      <c r="L181" s="60"/>
    </row>
    <row r="182" spans="3:12" ht="14.25" customHeight="1" x14ac:dyDescent="0.25">
      <c r="C182" s="50"/>
      <c r="K182" s="60"/>
      <c r="L182" s="60"/>
    </row>
    <row r="183" spans="3:12" ht="14.25" customHeight="1" x14ac:dyDescent="0.25">
      <c r="C183" s="50"/>
      <c r="K183" s="60"/>
      <c r="L183" s="60"/>
    </row>
    <row r="184" spans="3:12" ht="14.25" customHeight="1" x14ac:dyDescent="0.25">
      <c r="C184" s="50"/>
      <c r="K184" s="60"/>
      <c r="L184" s="60"/>
    </row>
    <row r="185" spans="3:12" ht="14.25" customHeight="1" x14ac:dyDescent="0.25">
      <c r="C185" s="50"/>
      <c r="K185" s="60"/>
      <c r="L185" s="60"/>
    </row>
    <row r="186" spans="3:12" ht="14.25" customHeight="1" x14ac:dyDescent="0.25">
      <c r="C186" s="50"/>
      <c r="K186" s="60"/>
      <c r="L186" s="60"/>
    </row>
    <row r="187" spans="3:12" ht="14.25" customHeight="1" x14ac:dyDescent="0.25">
      <c r="C187" s="50"/>
      <c r="K187" s="60"/>
      <c r="L187" s="60"/>
    </row>
    <row r="188" spans="3:12" ht="14.25" customHeight="1" x14ac:dyDescent="0.25">
      <c r="C188" s="50"/>
      <c r="K188" s="60"/>
      <c r="L188" s="60"/>
    </row>
    <row r="189" spans="3:12" ht="14.25" customHeight="1" x14ac:dyDescent="0.25">
      <c r="C189" s="50"/>
      <c r="K189" s="60"/>
      <c r="L189" s="60"/>
    </row>
    <row r="190" spans="3:12" ht="14.25" customHeight="1" x14ac:dyDescent="0.25">
      <c r="C190" s="50"/>
      <c r="K190" s="60"/>
      <c r="L190" s="60"/>
    </row>
    <row r="191" spans="3:12" ht="14.25" customHeight="1" x14ac:dyDescent="0.25">
      <c r="C191" s="50"/>
      <c r="K191" s="60"/>
      <c r="L191" s="60"/>
    </row>
    <row r="192" spans="3:12" ht="14.25" customHeight="1" x14ac:dyDescent="0.25">
      <c r="C192" s="50"/>
      <c r="K192" s="60"/>
      <c r="L192" s="60"/>
    </row>
    <row r="193" spans="3:12" ht="14.25" customHeight="1" x14ac:dyDescent="0.25">
      <c r="C193" s="50"/>
      <c r="K193" s="60"/>
      <c r="L193" s="60"/>
    </row>
    <row r="194" spans="3:12" ht="14.25" customHeight="1" x14ac:dyDescent="0.25">
      <c r="C194" s="50"/>
      <c r="K194" s="60"/>
      <c r="L194" s="60"/>
    </row>
    <row r="195" spans="3:12" ht="14.25" customHeight="1" x14ac:dyDescent="0.25">
      <c r="C195" s="50"/>
      <c r="K195" s="60"/>
      <c r="L195" s="60"/>
    </row>
    <row r="196" spans="3:12" ht="14.25" customHeight="1" x14ac:dyDescent="0.25">
      <c r="C196" s="50"/>
      <c r="K196" s="60"/>
      <c r="L196" s="60"/>
    </row>
    <row r="197" spans="3:12" ht="14.25" customHeight="1" x14ac:dyDescent="0.25">
      <c r="C197" s="50"/>
      <c r="K197" s="60"/>
      <c r="L197" s="60"/>
    </row>
    <row r="198" spans="3:12" ht="14.25" customHeight="1" x14ac:dyDescent="0.25">
      <c r="C198" s="50"/>
      <c r="K198" s="60"/>
      <c r="L198" s="60"/>
    </row>
    <row r="199" spans="3:12" ht="14.25" customHeight="1" x14ac:dyDescent="0.25">
      <c r="C199" s="50"/>
      <c r="K199" s="60"/>
      <c r="L199" s="60"/>
    </row>
    <row r="200" spans="3:12" ht="14.25" customHeight="1" x14ac:dyDescent="0.25">
      <c r="C200" s="50"/>
      <c r="K200" s="60"/>
      <c r="L200" s="60"/>
    </row>
    <row r="201" spans="3:12" ht="14.25" customHeight="1" x14ac:dyDescent="0.25">
      <c r="C201" s="50"/>
      <c r="K201" s="60"/>
      <c r="L201" s="60"/>
    </row>
    <row r="202" spans="3:12" ht="14.25" customHeight="1" x14ac:dyDescent="0.25">
      <c r="C202" s="50"/>
      <c r="K202" s="60"/>
      <c r="L202" s="60"/>
    </row>
    <row r="203" spans="3:12" ht="14.25" customHeight="1" x14ac:dyDescent="0.25">
      <c r="C203" s="50"/>
      <c r="K203" s="60"/>
      <c r="L203" s="60"/>
    </row>
    <row r="204" spans="3:12" ht="14.25" customHeight="1" x14ac:dyDescent="0.25">
      <c r="C204" s="50"/>
      <c r="K204" s="60"/>
      <c r="L204" s="60"/>
    </row>
    <row r="205" spans="3:12" ht="14.25" customHeight="1" x14ac:dyDescent="0.25">
      <c r="C205" s="50"/>
      <c r="K205" s="60"/>
      <c r="L205" s="60"/>
    </row>
    <row r="206" spans="3:12" ht="14.25" customHeight="1" x14ac:dyDescent="0.25">
      <c r="C206" s="50"/>
      <c r="K206" s="60"/>
      <c r="L206" s="60"/>
    </row>
    <row r="207" spans="3:12" ht="14.25" customHeight="1" x14ac:dyDescent="0.25">
      <c r="C207" s="50"/>
      <c r="K207" s="60"/>
      <c r="L207" s="60"/>
    </row>
    <row r="208" spans="3:12" ht="14.25" customHeight="1" x14ac:dyDescent="0.25">
      <c r="C208" s="50"/>
      <c r="K208" s="60"/>
      <c r="L208" s="60"/>
    </row>
    <row r="209" spans="3:12" ht="14.25" customHeight="1" x14ac:dyDescent="0.25">
      <c r="C209" s="50"/>
      <c r="K209" s="60"/>
      <c r="L209" s="60"/>
    </row>
    <row r="210" spans="3:12" ht="14.25" customHeight="1" x14ac:dyDescent="0.25">
      <c r="C210" s="50"/>
      <c r="K210" s="60"/>
      <c r="L210" s="60"/>
    </row>
    <row r="211" spans="3:12" ht="14.25" customHeight="1" x14ac:dyDescent="0.25">
      <c r="C211" s="50"/>
      <c r="K211" s="60"/>
      <c r="L211" s="60"/>
    </row>
    <row r="212" spans="3:12" ht="14.25" customHeight="1" x14ac:dyDescent="0.25">
      <c r="C212" s="50"/>
      <c r="K212" s="60"/>
      <c r="L212" s="60"/>
    </row>
    <row r="213" spans="3:12" ht="14.25" customHeight="1" x14ac:dyDescent="0.25">
      <c r="C213" s="50"/>
      <c r="K213" s="60"/>
      <c r="L213" s="60"/>
    </row>
    <row r="214" spans="3:12" ht="14.25" customHeight="1" x14ac:dyDescent="0.25">
      <c r="C214" s="50"/>
      <c r="K214" s="60"/>
      <c r="L214" s="60"/>
    </row>
    <row r="215" spans="3:12" ht="14.25" customHeight="1" x14ac:dyDescent="0.25">
      <c r="C215" s="50"/>
      <c r="K215" s="60"/>
      <c r="L215" s="60"/>
    </row>
    <row r="216" spans="3:12" ht="14.25" customHeight="1" x14ac:dyDescent="0.25">
      <c r="C216" s="50"/>
      <c r="K216" s="60"/>
      <c r="L216" s="60"/>
    </row>
    <row r="217" spans="3:12" ht="14.25" customHeight="1" x14ac:dyDescent="0.25">
      <c r="C217" s="50"/>
      <c r="K217" s="60"/>
      <c r="L217" s="60"/>
    </row>
    <row r="218" spans="3:12" ht="14.25" customHeight="1" x14ac:dyDescent="0.25">
      <c r="C218" s="50"/>
      <c r="K218" s="60"/>
      <c r="L218" s="60"/>
    </row>
    <row r="219" spans="3:12" ht="14.25" customHeight="1" x14ac:dyDescent="0.25">
      <c r="C219" s="50"/>
      <c r="K219" s="60"/>
      <c r="L219" s="60"/>
    </row>
    <row r="220" spans="3:12" ht="14.25" customHeight="1" x14ac:dyDescent="0.25">
      <c r="C220" s="50"/>
      <c r="K220" s="60"/>
      <c r="L220" s="60"/>
    </row>
    <row r="221" spans="3:12" ht="14.25" customHeight="1" x14ac:dyDescent="0.25">
      <c r="C221" s="50"/>
      <c r="K221" s="60"/>
      <c r="L221" s="60"/>
    </row>
    <row r="222" spans="3:12" ht="14.25" customHeight="1" x14ac:dyDescent="0.25">
      <c r="C222" s="50"/>
      <c r="K222" s="60"/>
      <c r="L222" s="60"/>
    </row>
    <row r="223" spans="3:12" ht="14.25" customHeight="1" x14ac:dyDescent="0.25">
      <c r="C223" s="50"/>
      <c r="K223" s="60"/>
      <c r="L223" s="60"/>
    </row>
    <row r="224" spans="3:12" ht="14.25" customHeight="1" x14ac:dyDescent="0.25">
      <c r="C224" s="50"/>
      <c r="K224" s="60"/>
      <c r="L224" s="60"/>
    </row>
    <row r="225" spans="3:12" ht="14.25" customHeight="1" x14ac:dyDescent="0.25">
      <c r="C225" s="50"/>
      <c r="K225" s="60"/>
      <c r="L225" s="60"/>
    </row>
    <row r="226" spans="3:12" ht="14.25" customHeight="1" x14ac:dyDescent="0.25">
      <c r="C226" s="50"/>
      <c r="K226" s="60"/>
      <c r="L226" s="60"/>
    </row>
    <row r="227" spans="3:12" ht="14.25" customHeight="1" x14ac:dyDescent="0.25">
      <c r="C227" s="50"/>
      <c r="K227" s="60"/>
      <c r="L227" s="60"/>
    </row>
    <row r="228" spans="3:12" ht="14.25" customHeight="1" x14ac:dyDescent="0.25">
      <c r="C228" s="50"/>
      <c r="K228" s="60"/>
      <c r="L228" s="60"/>
    </row>
    <row r="229" spans="3:12" ht="14.25" customHeight="1" x14ac:dyDescent="0.25">
      <c r="C229" s="50"/>
      <c r="K229" s="60"/>
      <c r="L229" s="60"/>
    </row>
    <row r="230" spans="3:12" ht="14.25" customHeight="1" x14ac:dyDescent="0.25">
      <c r="C230" s="50"/>
      <c r="K230" s="60"/>
      <c r="L230" s="60"/>
    </row>
    <row r="231" spans="3:12" ht="14.25" customHeight="1" x14ac:dyDescent="0.25">
      <c r="C231" s="50"/>
      <c r="K231" s="60"/>
      <c r="L231" s="60"/>
    </row>
    <row r="232" spans="3:12" ht="15.75" customHeight="1" x14ac:dyDescent="0.25"/>
    <row r="233" spans="3:12" ht="15.75" customHeight="1" x14ac:dyDescent="0.25"/>
    <row r="234" spans="3:12" ht="15.75" customHeight="1" x14ac:dyDescent="0.25"/>
    <row r="235" spans="3:12" ht="15.75" customHeight="1" x14ac:dyDescent="0.25"/>
    <row r="236" spans="3:12" ht="15.75" customHeight="1" x14ac:dyDescent="0.25"/>
    <row r="237" spans="3:12" ht="15.75" customHeight="1" x14ac:dyDescent="0.25"/>
    <row r="238" spans="3:12" ht="15.75" customHeight="1" x14ac:dyDescent="0.25"/>
    <row r="239" spans="3:12" ht="15.75" customHeight="1" x14ac:dyDescent="0.25"/>
    <row r="240" spans="3:12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</sheetData>
  <sortState xmlns:xlrd2="http://schemas.microsoft.com/office/spreadsheetml/2017/richdata2" ref="B3:M22">
    <sortCondition ref="J3:J22"/>
    <sortCondition ref="K3:K22"/>
  </sortState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Z894"/>
  <sheetViews>
    <sheetView workbookViewId="0">
      <pane ySplit="1" topLeftCell="A5" activePane="bottomLeft" state="frozen"/>
      <selection pane="bottomLeft" activeCell="A22" sqref="A22:XFD22"/>
    </sheetView>
  </sheetViews>
  <sheetFormatPr defaultColWidth="14.42578125" defaultRowHeight="15" customHeight="1" x14ac:dyDescent="0.25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 x14ac:dyDescent="0.25">
      <c r="A1" s="99" t="s">
        <v>533</v>
      </c>
      <c r="B1" s="100" t="s">
        <v>534</v>
      </c>
      <c r="C1" s="100" t="s">
        <v>535</v>
      </c>
      <c r="D1" s="100" t="s">
        <v>536</v>
      </c>
      <c r="E1" s="100"/>
      <c r="F1" s="100" t="s">
        <v>537</v>
      </c>
      <c r="G1" s="100" t="s">
        <v>1</v>
      </c>
      <c r="H1" s="100" t="s">
        <v>3</v>
      </c>
      <c r="I1" s="100" t="s">
        <v>493</v>
      </c>
      <c r="J1" s="100" t="s">
        <v>2</v>
      </c>
      <c r="K1" s="100" t="s">
        <v>5</v>
      </c>
      <c r="L1" s="101" t="s">
        <v>494</v>
      </c>
      <c r="M1" s="100" t="s">
        <v>495</v>
      </c>
      <c r="N1" s="102" t="s">
        <v>538</v>
      </c>
      <c r="O1" s="102" t="s">
        <v>539</v>
      </c>
    </row>
    <row r="2" spans="1:15" ht="14.25" customHeight="1" x14ac:dyDescent="0.25">
      <c r="A2" s="103"/>
      <c r="B2" s="104"/>
      <c r="C2" s="104"/>
      <c r="D2" s="105"/>
      <c r="E2" s="105"/>
      <c r="F2">
        <v>1125</v>
      </c>
      <c r="G2" s="82" t="str">
        <f>+VLOOKUP(F2,Participants!$A$1:$F$678,2,FALSE)</f>
        <v>Gavin Bartus</v>
      </c>
      <c r="H2" s="82" t="str">
        <f>+VLOOKUP(F2,Participants!$A$1:$F$678,4,FALSE)</f>
        <v>KIL</v>
      </c>
      <c r="I2" s="82" t="str">
        <f>+VLOOKUP(F2,Participants!$A$1:$F$678,5,FALSE)</f>
        <v>Male</v>
      </c>
      <c r="J2" s="82">
        <f>+VLOOKUP(F2,Participants!$A$1:$F$678,3,FALSE)</f>
        <v>8</v>
      </c>
      <c r="K2" s="12" t="str">
        <f>+VLOOKUP(F2,Participants!$A$1:$G$678,7,FALSE)</f>
        <v>VARSITY Boys</v>
      </c>
      <c r="L2" s="106">
        <v>1</v>
      </c>
      <c r="M2" s="82">
        <v>10</v>
      </c>
      <c r="N2">
        <v>30</v>
      </c>
      <c r="O2">
        <v>8</v>
      </c>
    </row>
    <row r="3" spans="1:15" ht="14.25" customHeight="1" x14ac:dyDescent="0.25">
      <c r="A3" s="103"/>
      <c r="B3" s="104"/>
      <c r="C3" s="104"/>
      <c r="D3" s="105"/>
      <c r="E3" s="105"/>
      <c r="F3">
        <v>670</v>
      </c>
      <c r="G3" s="82" t="str">
        <f>+VLOOKUP(F3,Participants!$A$1:$F$678,2,FALSE)</f>
        <v>Michael Pierro</v>
      </c>
      <c r="H3" s="82" t="str">
        <f>+VLOOKUP(F3,Participants!$A$1:$F$678,4,FALSE)</f>
        <v>BFS</v>
      </c>
      <c r="I3" s="82" t="str">
        <f>+VLOOKUP(F3,Participants!$A$1:$F$678,5,FALSE)</f>
        <v>Male</v>
      </c>
      <c r="J3" s="82">
        <f>+VLOOKUP(F3,Participants!$A$1:$F$678,3,FALSE)</f>
        <v>8</v>
      </c>
      <c r="K3" s="12" t="str">
        <f>+VLOOKUP(F3,Participants!$A$1:$G$678,7,FALSE)</f>
        <v>VARSITY Boys</v>
      </c>
      <c r="L3" s="160">
        <v>2</v>
      </c>
      <c r="M3" s="82">
        <v>8</v>
      </c>
      <c r="N3">
        <v>29</v>
      </c>
      <c r="O3">
        <v>8</v>
      </c>
    </row>
    <row r="4" spans="1:15" ht="14.25" customHeight="1" x14ac:dyDescent="0.25">
      <c r="A4" s="103"/>
      <c r="B4" s="104"/>
      <c r="C4" s="104"/>
      <c r="D4" s="105"/>
      <c r="E4" s="105"/>
      <c r="F4">
        <v>668</v>
      </c>
      <c r="G4" s="82" t="str">
        <f>+VLOOKUP(F4,Participants!$A$1:$F$678,2,FALSE)</f>
        <v>Ethan Hiserodt</v>
      </c>
      <c r="H4" s="82" t="str">
        <f>+VLOOKUP(F4,Participants!$A$1:$F$678,4,FALSE)</f>
        <v>BFS</v>
      </c>
      <c r="I4" s="82" t="str">
        <f>+VLOOKUP(F4,Participants!$A$1:$F$678,5,FALSE)</f>
        <v>Male</v>
      </c>
      <c r="J4" s="82">
        <f>+VLOOKUP(F4,Participants!$A$1:$F$678,3,FALSE)</f>
        <v>8</v>
      </c>
      <c r="K4" s="12" t="str">
        <f>+VLOOKUP(F4,Participants!$A$1:$G$678,7,FALSE)</f>
        <v>VARSITY Boys</v>
      </c>
      <c r="L4" s="106">
        <v>3</v>
      </c>
      <c r="M4" s="82">
        <v>6</v>
      </c>
      <c r="N4">
        <v>25</v>
      </c>
      <c r="O4">
        <v>9</v>
      </c>
    </row>
    <row r="5" spans="1:15" ht="14.25" customHeight="1" x14ac:dyDescent="0.25">
      <c r="A5" s="103"/>
      <c r="B5" s="104"/>
      <c r="C5" s="104"/>
      <c r="D5" s="105"/>
      <c r="E5" s="105"/>
      <c r="F5">
        <v>665</v>
      </c>
      <c r="G5" s="82" t="str">
        <f>+VLOOKUP(F5,Participants!$A$1:$F$678,2,FALSE)</f>
        <v>Jack Davison</v>
      </c>
      <c r="H5" s="82" t="str">
        <f>+VLOOKUP(F5,Participants!$A$1:$F$678,4,FALSE)</f>
        <v>BFS</v>
      </c>
      <c r="I5" s="82" t="str">
        <f>+VLOOKUP(F5,Participants!$A$1:$F$678,5,FALSE)</f>
        <v>Male</v>
      </c>
      <c r="J5" s="82">
        <f>+VLOOKUP(F5,Participants!$A$1:$F$678,3,FALSE)</f>
        <v>8</v>
      </c>
      <c r="K5" s="12" t="str">
        <f>+VLOOKUP(F5,Participants!$A$1:$G$678,7,FALSE)</f>
        <v>VARSITY Boys</v>
      </c>
      <c r="L5" s="160">
        <v>4</v>
      </c>
      <c r="M5" s="82">
        <v>5</v>
      </c>
      <c r="N5">
        <v>25</v>
      </c>
      <c r="O5">
        <v>7</v>
      </c>
    </row>
    <row r="6" spans="1:15" ht="14.25" customHeight="1" x14ac:dyDescent="0.25">
      <c r="A6" s="103"/>
      <c r="B6" s="104"/>
      <c r="C6" s="104"/>
      <c r="D6" s="105"/>
      <c r="E6" s="105"/>
      <c r="F6">
        <v>114</v>
      </c>
      <c r="G6" s="82" t="str">
        <f>+VLOOKUP(F6,Participants!$A$1:$F$678,2,FALSE)</f>
        <v>Colton Nanz</v>
      </c>
      <c r="H6" s="82" t="str">
        <f>+VLOOKUP(F6,Participants!$A$1:$F$678,4,FALSE)</f>
        <v>AMA</v>
      </c>
      <c r="I6" s="82" t="str">
        <f>+VLOOKUP(F6,Participants!$A$1:$F$678,5,FALSE)</f>
        <v>Male</v>
      </c>
      <c r="J6" s="82">
        <f>+VLOOKUP(F6,Participants!$A$1:$F$678,3,FALSE)</f>
        <v>7</v>
      </c>
      <c r="K6" s="12" t="str">
        <f>+VLOOKUP(F6,Participants!$A$1:$G$678,7,FALSE)</f>
        <v>VARSITY Boys</v>
      </c>
      <c r="L6" s="106">
        <v>5</v>
      </c>
      <c r="M6" s="82">
        <v>4</v>
      </c>
      <c r="N6">
        <v>25</v>
      </c>
      <c r="O6">
        <v>5</v>
      </c>
    </row>
    <row r="7" spans="1:15" ht="14.25" customHeight="1" x14ac:dyDescent="0.25">
      <c r="A7" s="103"/>
      <c r="B7" s="104"/>
      <c r="C7" s="104"/>
      <c r="D7" s="105"/>
      <c r="E7" s="105"/>
      <c r="F7">
        <v>110</v>
      </c>
      <c r="G7" s="82" t="str">
        <f>+VLOOKUP(F7,Participants!$A$1:$F$678,2,FALSE)</f>
        <v>William Yester</v>
      </c>
      <c r="H7" s="82" t="str">
        <f>+VLOOKUP(F7,Participants!$A$1:$F$678,4,FALSE)</f>
        <v>AMA</v>
      </c>
      <c r="I7" s="82" t="str">
        <f>+VLOOKUP(F7,Participants!$A$1:$F$678,5,FALSE)</f>
        <v>Male</v>
      </c>
      <c r="J7" s="82">
        <f>+VLOOKUP(F7,Participants!$A$1:$F$678,3,FALSE)</f>
        <v>7</v>
      </c>
      <c r="K7" s="12" t="str">
        <f>+VLOOKUP(F7,Participants!$A$1:$G$678,7,FALSE)</f>
        <v>VARSITY Boys</v>
      </c>
      <c r="L7" s="160">
        <v>6</v>
      </c>
      <c r="M7" s="82">
        <v>3</v>
      </c>
      <c r="N7">
        <v>22</v>
      </c>
      <c r="O7">
        <v>11</v>
      </c>
    </row>
    <row r="8" spans="1:15" ht="14.25" customHeight="1" x14ac:dyDescent="0.25">
      <c r="A8" s="103"/>
      <c r="B8" s="104"/>
      <c r="C8" s="104"/>
      <c r="D8" s="105"/>
      <c r="E8" s="105"/>
      <c r="F8">
        <v>109</v>
      </c>
      <c r="G8" s="82" t="str">
        <f>+VLOOKUP(F8,Participants!$A$1:$F$678,2,FALSE)</f>
        <v>Miracle Onyiriamoi</v>
      </c>
      <c r="H8" s="82" t="str">
        <f>+VLOOKUP(F8,Participants!$A$1:$F$678,4,FALSE)</f>
        <v>AMA</v>
      </c>
      <c r="I8" s="82" t="str">
        <f>+VLOOKUP(F8,Participants!$A$1:$F$678,5,FALSE)</f>
        <v>Male</v>
      </c>
      <c r="J8" s="82">
        <f>+VLOOKUP(F8,Participants!$A$1:$F$678,3,FALSE)</f>
        <v>7</v>
      </c>
      <c r="K8" s="12" t="str">
        <f>+VLOOKUP(F8,Participants!$A$1:$G$678,7,FALSE)</f>
        <v>VARSITY Boys</v>
      </c>
      <c r="L8" s="106">
        <v>7</v>
      </c>
      <c r="M8" s="82">
        <v>2</v>
      </c>
      <c r="N8">
        <v>22</v>
      </c>
      <c r="O8">
        <v>4</v>
      </c>
    </row>
    <row r="9" spans="1:15" ht="14.25" customHeight="1" x14ac:dyDescent="0.25">
      <c r="A9" s="103"/>
      <c r="B9" s="104"/>
      <c r="C9" s="104"/>
      <c r="D9" s="105"/>
      <c r="E9" s="105"/>
      <c r="F9">
        <v>1130</v>
      </c>
      <c r="G9" s="82" t="str">
        <f>+VLOOKUP(F9,Participants!$A$1:$F$678,2,FALSE)</f>
        <v>Luke Harper</v>
      </c>
      <c r="H9" s="82" t="str">
        <f>+VLOOKUP(F9,Participants!$A$1:$F$678,4,FALSE)</f>
        <v>KIL</v>
      </c>
      <c r="I9" s="82" t="str">
        <f>+VLOOKUP(F9,Participants!$A$1:$F$678,5,FALSE)</f>
        <v>Male</v>
      </c>
      <c r="J9" s="82">
        <f>+VLOOKUP(F9,Participants!$A$1:$F$678,3,FALSE)</f>
        <v>8</v>
      </c>
      <c r="K9" s="12" t="str">
        <f>+VLOOKUP(F9,Participants!$A$1:$G$678,7,FALSE)</f>
        <v>VARSITY Boys</v>
      </c>
      <c r="L9" s="160">
        <v>8</v>
      </c>
      <c r="M9" s="82">
        <v>1</v>
      </c>
      <c r="N9">
        <v>21</v>
      </c>
      <c r="O9">
        <v>6</v>
      </c>
    </row>
    <row r="10" spans="1:15" ht="14.25" customHeight="1" x14ac:dyDescent="0.25">
      <c r="A10" s="103"/>
      <c r="B10" s="104"/>
      <c r="C10" s="104"/>
      <c r="D10" s="105"/>
      <c r="E10" s="105"/>
      <c r="G10" s="82"/>
      <c r="H10" s="82"/>
      <c r="I10" s="82"/>
      <c r="J10" s="82"/>
      <c r="K10" s="12"/>
      <c r="L10" s="106"/>
      <c r="M10" s="82"/>
    </row>
    <row r="11" spans="1:15" ht="14.25" customHeight="1" x14ac:dyDescent="0.25">
      <c r="A11" s="103"/>
      <c r="B11" s="104"/>
      <c r="C11" s="104"/>
      <c r="D11" s="105"/>
      <c r="E11" s="105"/>
      <c r="F11">
        <v>648</v>
      </c>
      <c r="G11" s="82" t="str">
        <f>+VLOOKUP(F11,Participants!$A$1:$F$678,2,FALSE)</f>
        <v>Annafrancesca Liberati</v>
      </c>
      <c r="H11" s="82" t="str">
        <f>+VLOOKUP(F11,Participants!$A$1:$F$678,4,FALSE)</f>
        <v>BFS</v>
      </c>
      <c r="I11" s="82" t="str">
        <f>+VLOOKUP(F11,Participants!$A$1:$F$678,5,FALSE)</f>
        <v>Female</v>
      </c>
      <c r="J11" s="82">
        <f>+VLOOKUP(F11,Participants!$A$1:$F$678,3,FALSE)</f>
        <v>8</v>
      </c>
      <c r="K11" s="12" t="str">
        <f>+VLOOKUP(F11,Participants!$A$1:$G$678,7,FALSE)</f>
        <v>VARSITY GIRLS</v>
      </c>
      <c r="L11" s="106">
        <v>1</v>
      </c>
      <c r="M11" s="82">
        <v>10</v>
      </c>
      <c r="N11">
        <v>29</v>
      </c>
      <c r="O11">
        <v>1</v>
      </c>
    </row>
    <row r="12" spans="1:15" ht="14.25" customHeight="1" x14ac:dyDescent="0.25">
      <c r="A12" s="103"/>
      <c r="B12" s="104"/>
      <c r="C12" s="104"/>
      <c r="D12" s="105"/>
      <c r="E12" s="105"/>
      <c r="F12">
        <v>125</v>
      </c>
      <c r="G12" s="82" t="str">
        <f>+VLOOKUP(F12,Participants!$A$1:$F$678,2,FALSE)</f>
        <v>Fiona O'Neill</v>
      </c>
      <c r="H12" s="82" t="str">
        <f>+VLOOKUP(F12,Participants!$A$1:$F$678,4,FALSE)</f>
        <v>AMA</v>
      </c>
      <c r="I12" s="82" t="str">
        <f>+VLOOKUP(F12,Participants!$A$1:$F$678,5,FALSE)</f>
        <v>Female</v>
      </c>
      <c r="J12" s="82">
        <f>+VLOOKUP(F12,Participants!$A$1:$F$678,3,FALSE)</f>
        <v>8</v>
      </c>
      <c r="K12" s="12" t="str">
        <f>+VLOOKUP(F12,Participants!$A$1:$G$678,7,FALSE)</f>
        <v>VARSITY Girls</v>
      </c>
      <c r="L12" s="160">
        <f>L11+1</f>
        <v>2</v>
      </c>
      <c r="M12" s="82">
        <v>8</v>
      </c>
      <c r="N12">
        <v>27</v>
      </c>
      <c r="O12">
        <v>4</v>
      </c>
    </row>
    <row r="13" spans="1:15" ht="14.25" customHeight="1" x14ac:dyDescent="0.25">
      <c r="A13" s="103"/>
      <c r="B13" s="104"/>
      <c r="C13" s="104"/>
      <c r="D13" s="105"/>
      <c r="E13" s="105"/>
      <c r="F13">
        <v>126</v>
      </c>
      <c r="G13" s="82" t="str">
        <f>+VLOOKUP(F13,Participants!$A$1:$F$678,2,FALSE)</f>
        <v>Faith Simon</v>
      </c>
      <c r="H13" s="82" t="str">
        <f>+VLOOKUP(F13,Participants!$A$1:$F$678,4,FALSE)</f>
        <v>AMA</v>
      </c>
      <c r="I13" s="82" t="str">
        <f>+VLOOKUP(F13,Participants!$A$1:$F$678,5,FALSE)</f>
        <v>Female</v>
      </c>
      <c r="J13" s="82">
        <f>+VLOOKUP(F13,Participants!$A$1:$F$678,3,FALSE)</f>
        <v>8</v>
      </c>
      <c r="K13" s="12" t="str">
        <f>+VLOOKUP(F13,Participants!$A$1:$G$678,7,FALSE)</f>
        <v>VARSITY Girls</v>
      </c>
      <c r="L13" s="160">
        <f t="shared" ref="L13:L20" si="0">L12+1</f>
        <v>3</v>
      </c>
      <c r="M13" s="82">
        <v>6</v>
      </c>
      <c r="N13">
        <v>26</v>
      </c>
      <c r="O13">
        <v>5</v>
      </c>
    </row>
    <row r="14" spans="1:15" ht="14.25" customHeight="1" x14ac:dyDescent="0.25">
      <c r="A14" s="103"/>
      <c r="B14" s="104"/>
      <c r="C14" s="104"/>
      <c r="D14" s="105"/>
      <c r="E14" s="105"/>
      <c r="F14">
        <v>655</v>
      </c>
      <c r="G14" s="82" t="str">
        <f>+VLOOKUP(F14,Participants!$A$1:$F$678,2,FALSE)</f>
        <v>Madeline Sell</v>
      </c>
      <c r="H14" s="82" t="str">
        <f>+VLOOKUP(F14,Participants!$A$1:$F$678,4,FALSE)</f>
        <v>BFS</v>
      </c>
      <c r="I14" s="82" t="str">
        <f>+VLOOKUP(F14,Participants!$A$1:$F$678,5,FALSE)</f>
        <v>Female</v>
      </c>
      <c r="J14" s="82">
        <f>+VLOOKUP(F14,Participants!$A$1:$F$678,3,FALSE)</f>
        <v>8</v>
      </c>
      <c r="K14" s="12" t="str">
        <f>+VLOOKUP(F14,Participants!$A$1:$G$678,7,FALSE)</f>
        <v>VARSITY GIRLS</v>
      </c>
      <c r="L14" s="160">
        <f t="shared" si="0"/>
        <v>4</v>
      </c>
      <c r="M14" s="82">
        <v>5</v>
      </c>
      <c r="N14">
        <v>25</v>
      </c>
      <c r="O14">
        <v>10</v>
      </c>
    </row>
    <row r="15" spans="1:15" ht="14.25" customHeight="1" x14ac:dyDescent="0.25">
      <c r="A15" s="103"/>
      <c r="B15" s="104"/>
      <c r="C15" s="104"/>
      <c r="D15" s="105"/>
      <c r="E15" s="105"/>
      <c r="F15">
        <v>1106</v>
      </c>
      <c r="G15" s="82" t="str">
        <f>+VLOOKUP(F15,Participants!$A$1:$F$678,2,FALSE)</f>
        <v>Gigi Colafella</v>
      </c>
      <c r="H15" s="82" t="str">
        <f>+VLOOKUP(F15,Participants!$A$1:$F$678,4,FALSE)</f>
        <v>KIL</v>
      </c>
      <c r="I15" s="82" t="str">
        <f>+VLOOKUP(F15,Participants!$A$1:$F$678,5,FALSE)</f>
        <v>Female</v>
      </c>
      <c r="J15" s="82">
        <f>+VLOOKUP(F15,Participants!$A$1:$F$678,3,FALSE)</f>
        <v>8</v>
      </c>
      <c r="K15" s="12" t="str">
        <f>+VLOOKUP(F15,Participants!$A$1:$G$678,7,FALSE)</f>
        <v>Varsity Girls</v>
      </c>
      <c r="L15" s="160">
        <f t="shared" si="0"/>
        <v>5</v>
      </c>
      <c r="M15" s="82">
        <v>4</v>
      </c>
      <c r="N15">
        <v>24</v>
      </c>
      <c r="O15">
        <v>11</v>
      </c>
    </row>
    <row r="16" spans="1:15" ht="14.25" customHeight="1" x14ac:dyDescent="0.25">
      <c r="A16" s="103"/>
      <c r="B16" s="104"/>
      <c r="C16" s="104"/>
      <c r="D16" s="105"/>
      <c r="E16" s="105"/>
      <c r="F16">
        <v>226</v>
      </c>
      <c r="G16" s="82" t="str">
        <f>+VLOOKUP(F16,Participants!$A$1:$F$678,2,FALSE)</f>
        <v>Ava Shumaker</v>
      </c>
      <c r="H16" s="82" t="str">
        <f>+VLOOKUP(F16,Participants!$A$1:$F$678,4,FALSE)</f>
        <v>MQA</v>
      </c>
      <c r="I16" s="82" t="str">
        <f>+VLOOKUP(F16,Participants!$A$1:$F$678,5,FALSE)</f>
        <v>Female</v>
      </c>
      <c r="J16" s="82">
        <f>+VLOOKUP(F16,Participants!$A$1:$F$678,3,FALSE)</f>
        <v>8</v>
      </c>
      <c r="K16" s="12" t="str">
        <f>+VLOOKUP(F16,Participants!$A$1:$G$678,7,FALSE)</f>
        <v>VARSITY Girls</v>
      </c>
      <c r="L16" s="160">
        <f t="shared" si="0"/>
        <v>6</v>
      </c>
      <c r="M16" s="82">
        <v>3</v>
      </c>
      <c r="N16">
        <v>24</v>
      </c>
      <c r="O16">
        <v>3</v>
      </c>
    </row>
    <row r="17" spans="1:26" ht="14.25" customHeight="1" x14ac:dyDescent="0.25">
      <c r="A17" s="103"/>
      <c r="B17" s="104"/>
      <c r="C17" s="104"/>
      <c r="D17" s="105"/>
      <c r="E17" s="105"/>
      <c r="F17">
        <v>656</v>
      </c>
      <c r="G17" s="82" t="str">
        <f>+VLOOKUP(F17,Participants!$A$1:$F$678,2,FALSE)</f>
        <v>Gina Talarico</v>
      </c>
      <c r="H17" s="82" t="str">
        <f>+VLOOKUP(F17,Participants!$A$1:$F$678,4,FALSE)</f>
        <v>BFS</v>
      </c>
      <c r="I17" s="82" t="str">
        <f>+VLOOKUP(F17,Participants!$A$1:$F$678,5,FALSE)</f>
        <v>Female</v>
      </c>
      <c r="J17" s="82">
        <f>+VLOOKUP(F17,Participants!$A$1:$F$678,3,FALSE)</f>
        <v>8</v>
      </c>
      <c r="K17" s="12" t="str">
        <f>+VLOOKUP(F17,Participants!$A$1:$G$678,7,FALSE)</f>
        <v>VARSITY GIRLS</v>
      </c>
      <c r="L17" s="160">
        <f t="shared" si="0"/>
        <v>7</v>
      </c>
      <c r="M17" s="82">
        <v>2</v>
      </c>
      <c r="N17">
        <v>23</v>
      </c>
      <c r="O17">
        <v>6</v>
      </c>
    </row>
    <row r="18" spans="1:26" ht="14.25" customHeight="1" x14ac:dyDescent="0.25">
      <c r="A18" s="103"/>
      <c r="B18" s="104"/>
      <c r="C18" s="104"/>
      <c r="D18" s="105"/>
      <c r="E18" s="105"/>
      <c r="F18">
        <v>1122</v>
      </c>
      <c r="G18" s="82" t="str">
        <f>+VLOOKUP(F18,Participants!$A$1:$F$678,2,FALSE)</f>
        <v>Isabella Windfelder</v>
      </c>
      <c r="H18" s="82" t="str">
        <f>+VLOOKUP(F18,Participants!$A$1:$F$678,4,FALSE)</f>
        <v>KIL</v>
      </c>
      <c r="I18" s="82" t="str">
        <f>+VLOOKUP(F18,Participants!$A$1:$F$678,5,FALSE)</f>
        <v>Female</v>
      </c>
      <c r="J18" s="82">
        <f>+VLOOKUP(F18,Participants!$A$1:$F$678,3,FALSE)</f>
        <v>8</v>
      </c>
      <c r="K18" s="12" t="str">
        <f>+VLOOKUP(F18,Participants!$A$1:$G$678,7,FALSE)</f>
        <v>Varsity Girls</v>
      </c>
      <c r="L18" s="160">
        <f t="shared" si="0"/>
        <v>8</v>
      </c>
      <c r="M18" s="82">
        <v>1</v>
      </c>
      <c r="N18">
        <v>21</v>
      </c>
      <c r="O18">
        <v>2</v>
      </c>
    </row>
    <row r="19" spans="1:26" ht="14.25" customHeight="1" x14ac:dyDescent="0.25">
      <c r="A19" s="103"/>
      <c r="B19" s="104"/>
      <c r="C19" s="104"/>
      <c r="D19" s="105"/>
      <c r="E19" s="105"/>
      <c r="F19">
        <v>124</v>
      </c>
      <c r="G19" s="82" t="str">
        <f>+VLOOKUP(F19,Participants!$A$1:$F$678,2,FALSE)</f>
        <v>Liliana Silvis</v>
      </c>
      <c r="H19" s="82" t="str">
        <f>+VLOOKUP(F19,Participants!$A$1:$F$678,4,FALSE)</f>
        <v>AMA</v>
      </c>
      <c r="I19" s="82" t="str">
        <f>+VLOOKUP(F19,Participants!$A$1:$F$678,5,FALSE)</f>
        <v>Female</v>
      </c>
      <c r="J19" s="82">
        <f>+VLOOKUP(F19,Participants!$A$1:$F$678,3,FALSE)</f>
        <v>8</v>
      </c>
      <c r="K19" s="12" t="str">
        <f>+VLOOKUP(F19,Participants!$A$1:$G$678,7,FALSE)</f>
        <v>VARSITY Girls</v>
      </c>
      <c r="L19" s="160">
        <f t="shared" si="0"/>
        <v>9</v>
      </c>
      <c r="M19" s="82"/>
      <c r="N19">
        <v>20</v>
      </c>
      <c r="O19">
        <v>2</v>
      </c>
    </row>
    <row r="20" spans="1:26" ht="14.25" customHeight="1" x14ac:dyDescent="0.25">
      <c r="A20" s="103"/>
      <c r="B20" s="104"/>
      <c r="C20" s="104"/>
      <c r="D20" s="105"/>
      <c r="E20" s="105"/>
      <c r="F20">
        <v>642</v>
      </c>
      <c r="G20" s="82" t="str">
        <f>+VLOOKUP(F20,Participants!$A$1:$F$678,2,FALSE)</f>
        <v>Isla Buccigrossi</v>
      </c>
      <c r="H20" s="82" t="str">
        <f>+VLOOKUP(F20,Participants!$A$1:$F$678,4,FALSE)</f>
        <v>BFS</v>
      </c>
      <c r="I20" s="82" t="str">
        <f>+VLOOKUP(F20,Participants!$A$1:$F$678,5,FALSE)</f>
        <v>Female</v>
      </c>
      <c r="J20" s="82">
        <f>+VLOOKUP(F20,Participants!$A$1:$F$678,3,FALSE)</f>
        <v>8</v>
      </c>
      <c r="K20" s="12" t="str">
        <f>+VLOOKUP(F20,Participants!$A$1:$G$678,7,FALSE)</f>
        <v>VARSITY GIRLS</v>
      </c>
      <c r="L20" s="160">
        <f t="shared" si="0"/>
        <v>10</v>
      </c>
      <c r="M20" s="82"/>
      <c r="N20">
        <v>0</v>
      </c>
      <c r="O20">
        <v>0</v>
      </c>
    </row>
    <row r="21" spans="1:26" ht="14.25" customHeight="1" x14ac:dyDescent="0.25">
      <c r="A21" s="107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</row>
    <row r="22" spans="1:26" ht="14.25" customHeight="1" x14ac:dyDescent="0.25">
      <c r="A22" s="107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</row>
    <row r="23" spans="1:26" ht="14.25" customHeight="1" x14ac:dyDescent="0.25">
      <c r="A23" s="108"/>
      <c r="B23" s="63" t="s">
        <v>8</v>
      </c>
      <c r="C23" s="63" t="s">
        <v>15</v>
      </c>
      <c r="D23" s="63" t="s">
        <v>10</v>
      </c>
      <c r="E23" s="63" t="s">
        <v>20</v>
      </c>
      <c r="F23" s="63" t="s">
        <v>23</v>
      </c>
      <c r="G23" s="63" t="s">
        <v>26</v>
      </c>
      <c r="H23" s="63" t="s">
        <v>29</v>
      </c>
      <c r="I23" s="63" t="s">
        <v>32</v>
      </c>
      <c r="J23" s="63" t="s">
        <v>35</v>
      </c>
      <c r="K23" s="63" t="s">
        <v>38</v>
      </c>
      <c r="L23" s="63" t="s">
        <v>41</v>
      </c>
      <c r="M23" s="63" t="s">
        <v>44</v>
      </c>
      <c r="N23" s="63" t="s">
        <v>49</v>
      </c>
      <c r="O23" s="63" t="s">
        <v>52</v>
      </c>
      <c r="P23" s="63" t="s">
        <v>55</v>
      </c>
      <c r="Q23" s="63" t="s">
        <v>58</v>
      </c>
      <c r="R23" s="63" t="s">
        <v>61</v>
      </c>
      <c r="S23" s="63" t="s">
        <v>64</v>
      </c>
      <c r="T23" s="63" t="s">
        <v>67</v>
      </c>
      <c r="U23" s="63" t="s">
        <v>70</v>
      </c>
      <c r="V23" s="63" t="s">
        <v>73</v>
      </c>
      <c r="W23" s="63" t="s">
        <v>76</v>
      </c>
      <c r="X23" s="63" t="s">
        <v>79</v>
      </c>
      <c r="Y23" s="63" t="s">
        <v>152</v>
      </c>
      <c r="Z23" s="64" t="s">
        <v>496</v>
      </c>
    </row>
    <row r="24" spans="1:26" ht="14.25" customHeight="1" x14ac:dyDescent="0.25">
      <c r="A24" s="108"/>
    </row>
    <row r="25" spans="1:26" ht="14.25" customHeight="1" x14ac:dyDescent="0.25">
      <c r="A25" s="108"/>
    </row>
    <row r="26" spans="1:26" ht="14.25" customHeight="1" x14ac:dyDescent="0.25">
      <c r="A26" s="108" t="s">
        <v>345</v>
      </c>
      <c r="B26" s="7">
        <f t="shared" ref="B26:K27" si="1">+SUMIFS($M$1:$M$20,$K$1:$K$20,$A26,$H$1:$H$20,B$23)</f>
        <v>0</v>
      </c>
      <c r="C26" s="7">
        <f t="shared" si="1"/>
        <v>0</v>
      </c>
      <c r="D26" s="7">
        <f t="shared" si="1"/>
        <v>14</v>
      </c>
      <c r="E26" s="7">
        <f t="shared" si="1"/>
        <v>0</v>
      </c>
      <c r="F26" s="7">
        <f t="shared" si="1"/>
        <v>17</v>
      </c>
      <c r="G26" s="7">
        <f t="shared" si="1"/>
        <v>0</v>
      </c>
      <c r="H26" s="7">
        <f t="shared" si="1"/>
        <v>0</v>
      </c>
      <c r="I26" s="7">
        <f t="shared" si="1"/>
        <v>0</v>
      </c>
      <c r="J26" s="7">
        <f t="shared" si="1"/>
        <v>0</v>
      </c>
      <c r="K26" s="7">
        <f t="shared" si="1"/>
        <v>0</v>
      </c>
      <c r="L26" s="7">
        <f t="shared" ref="L26:Y27" si="2">+SUMIFS($M$1:$M$20,$K$1:$K$20,$A26,$H$1:$H$20,L$23)</f>
        <v>0</v>
      </c>
      <c r="M26" s="7">
        <f t="shared" si="2"/>
        <v>0</v>
      </c>
      <c r="N26" s="7">
        <f t="shared" si="2"/>
        <v>0</v>
      </c>
      <c r="O26" s="7">
        <f t="shared" si="2"/>
        <v>5</v>
      </c>
      <c r="P26" s="7">
        <f t="shared" si="2"/>
        <v>0</v>
      </c>
      <c r="Q26" s="7">
        <f t="shared" si="2"/>
        <v>0</v>
      </c>
      <c r="R26" s="7">
        <f t="shared" si="2"/>
        <v>0</v>
      </c>
      <c r="S26" s="7">
        <f t="shared" si="2"/>
        <v>3</v>
      </c>
      <c r="T26" s="7">
        <f t="shared" si="2"/>
        <v>0</v>
      </c>
      <c r="U26" s="7">
        <f t="shared" si="2"/>
        <v>0</v>
      </c>
      <c r="V26" s="7">
        <f t="shared" si="2"/>
        <v>0</v>
      </c>
      <c r="W26" s="7">
        <f t="shared" si="2"/>
        <v>0</v>
      </c>
      <c r="X26" s="7">
        <f t="shared" si="2"/>
        <v>0</v>
      </c>
      <c r="Y26" s="7">
        <f t="shared" si="2"/>
        <v>0</v>
      </c>
      <c r="Z26" s="7">
        <f t="shared" ref="Z26:Z27" si="3">SUM(C26:Y26)</f>
        <v>39</v>
      </c>
    </row>
    <row r="27" spans="1:26" ht="14.25" customHeight="1" x14ac:dyDescent="0.25">
      <c r="A27" s="108" t="s">
        <v>497</v>
      </c>
      <c r="B27" s="7">
        <f t="shared" si="1"/>
        <v>0</v>
      </c>
      <c r="C27" s="7">
        <f t="shared" si="1"/>
        <v>0</v>
      </c>
      <c r="D27" s="7">
        <f t="shared" si="1"/>
        <v>9</v>
      </c>
      <c r="E27" s="7">
        <f t="shared" si="1"/>
        <v>0</v>
      </c>
      <c r="F27" s="7">
        <f t="shared" si="1"/>
        <v>19</v>
      </c>
      <c r="G27" s="7">
        <f t="shared" si="1"/>
        <v>0</v>
      </c>
      <c r="H27" s="7">
        <f t="shared" si="1"/>
        <v>0</v>
      </c>
      <c r="I27" s="7">
        <f t="shared" si="1"/>
        <v>0</v>
      </c>
      <c r="J27" s="7">
        <f t="shared" si="1"/>
        <v>0</v>
      </c>
      <c r="K27" s="7">
        <f t="shared" si="1"/>
        <v>0</v>
      </c>
      <c r="L27" s="7">
        <f t="shared" si="2"/>
        <v>0</v>
      </c>
      <c r="M27" s="7">
        <f t="shared" si="2"/>
        <v>0</v>
      </c>
      <c r="N27" s="7">
        <f t="shared" si="2"/>
        <v>0</v>
      </c>
      <c r="O27" s="7">
        <f t="shared" si="2"/>
        <v>11</v>
      </c>
      <c r="P27" s="7">
        <f t="shared" si="2"/>
        <v>0</v>
      </c>
      <c r="Q27" s="7">
        <f t="shared" si="2"/>
        <v>0</v>
      </c>
      <c r="R27" s="7">
        <f t="shared" si="2"/>
        <v>0</v>
      </c>
      <c r="S27" s="7">
        <f t="shared" si="2"/>
        <v>0</v>
      </c>
      <c r="T27" s="7">
        <f t="shared" si="2"/>
        <v>0</v>
      </c>
      <c r="U27" s="7">
        <f t="shared" si="2"/>
        <v>0</v>
      </c>
      <c r="V27" s="7">
        <f t="shared" si="2"/>
        <v>0</v>
      </c>
      <c r="W27" s="7">
        <f t="shared" si="2"/>
        <v>0</v>
      </c>
      <c r="X27" s="7">
        <f t="shared" si="2"/>
        <v>0</v>
      </c>
      <c r="Y27" s="7">
        <f t="shared" si="2"/>
        <v>0</v>
      </c>
      <c r="Z27" s="7">
        <f t="shared" si="3"/>
        <v>39</v>
      </c>
    </row>
    <row r="28" spans="1:26" ht="14.25" customHeight="1" x14ac:dyDescent="0.25">
      <c r="A28" s="107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</row>
    <row r="29" spans="1:26" ht="14.25" customHeight="1" x14ac:dyDescent="0.25">
      <c r="A29" s="107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</row>
    <row r="30" spans="1:26" ht="14.25" customHeight="1" x14ac:dyDescent="0.25">
      <c r="A30" s="107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</row>
    <row r="31" spans="1:26" ht="14.25" customHeight="1" x14ac:dyDescent="0.25">
      <c r="A31" s="107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</row>
    <row r="32" spans="1:26" ht="14.25" customHeight="1" x14ac:dyDescent="0.25">
      <c r="A32" s="107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</row>
    <row r="33" spans="1:13" ht="14.25" customHeight="1" x14ac:dyDescent="0.25">
      <c r="A33" s="107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</row>
    <row r="34" spans="1:13" ht="14.25" customHeight="1" x14ac:dyDescent="0.25">
      <c r="A34" s="107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</row>
    <row r="35" spans="1:13" ht="14.25" customHeight="1" x14ac:dyDescent="0.25">
      <c r="A35" s="107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</row>
    <row r="36" spans="1:13" ht="14.25" customHeight="1" x14ac:dyDescent="0.25">
      <c r="A36" s="107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</row>
    <row r="37" spans="1:13" ht="14.25" customHeight="1" x14ac:dyDescent="0.25">
      <c r="A37" s="107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</row>
    <row r="38" spans="1:13" ht="14.25" customHeight="1" x14ac:dyDescent="0.25">
      <c r="A38" s="107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</row>
    <row r="39" spans="1:13" ht="14.25" customHeight="1" x14ac:dyDescent="0.25">
      <c r="A39" s="107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3" ht="14.25" customHeight="1" x14ac:dyDescent="0.25">
      <c r="A40" s="107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</row>
    <row r="41" spans="1:13" ht="14.25" customHeight="1" x14ac:dyDescent="0.25">
      <c r="A41" s="107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</row>
    <row r="42" spans="1:13" ht="14.25" customHeight="1" x14ac:dyDescent="0.25">
      <c r="A42" s="107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</row>
    <row r="43" spans="1:13" ht="14.25" customHeight="1" x14ac:dyDescent="0.25">
      <c r="A43" s="107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</row>
    <row r="44" spans="1:13" ht="14.25" customHeight="1" x14ac:dyDescent="0.25">
      <c r="A44" s="107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</row>
    <row r="45" spans="1:13" ht="14.25" customHeight="1" x14ac:dyDescent="0.25">
      <c r="A45" s="107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</row>
    <row r="46" spans="1:13" ht="14.25" customHeight="1" x14ac:dyDescent="0.25">
      <c r="A46" s="107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</row>
    <row r="47" spans="1:13" ht="14.25" customHeight="1" x14ac:dyDescent="0.25">
      <c r="A47" s="107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</row>
    <row r="48" spans="1:13" ht="14.25" customHeight="1" x14ac:dyDescent="0.25">
      <c r="A48" s="107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</row>
    <row r="49" spans="1:13" ht="14.25" customHeight="1" x14ac:dyDescent="0.25">
      <c r="A49" s="107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</row>
    <row r="50" spans="1:13" ht="14.25" customHeight="1" x14ac:dyDescent="0.25">
      <c r="A50" s="107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</row>
    <row r="51" spans="1:13" ht="14.25" customHeight="1" x14ac:dyDescent="0.25">
      <c r="A51" s="107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</row>
    <row r="52" spans="1:13" ht="14.25" customHeight="1" x14ac:dyDescent="0.25">
      <c r="A52" s="107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</row>
    <row r="53" spans="1:13" ht="14.25" customHeight="1" x14ac:dyDescent="0.25">
      <c r="A53" s="107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</row>
    <row r="54" spans="1:13" ht="14.25" customHeight="1" x14ac:dyDescent="0.25">
      <c r="A54" s="107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</row>
    <row r="55" spans="1:13" ht="14.25" customHeight="1" x14ac:dyDescent="0.25">
      <c r="A55" s="107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</row>
    <row r="56" spans="1:13" ht="14.25" customHeight="1" x14ac:dyDescent="0.25">
      <c r="A56" s="107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</row>
    <row r="57" spans="1:13" ht="14.25" customHeight="1" x14ac:dyDescent="0.25">
      <c r="A57" s="107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</row>
    <row r="58" spans="1:13" ht="14.25" customHeight="1" x14ac:dyDescent="0.25">
      <c r="A58" s="107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</row>
    <row r="59" spans="1:13" ht="14.25" customHeight="1" x14ac:dyDescent="0.25">
      <c r="A59" s="107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</row>
    <row r="60" spans="1:13" ht="14.25" customHeight="1" x14ac:dyDescent="0.25">
      <c r="A60" s="107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</row>
    <row r="61" spans="1:13" ht="14.25" customHeight="1" x14ac:dyDescent="0.25">
      <c r="A61" s="107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</row>
    <row r="62" spans="1:13" ht="14.25" customHeight="1" x14ac:dyDescent="0.25">
      <c r="A62" s="107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</row>
    <row r="63" spans="1:13" ht="14.25" customHeight="1" x14ac:dyDescent="0.25">
      <c r="A63" s="107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</row>
    <row r="64" spans="1:13" ht="14.25" customHeight="1" x14ac:dyDescent="0.25">
      <c r="A64" s="107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</row>
    <row r="65" spans="1:13" ht="14.25" customHeight="1" x14ac:dyDescent="0.25">
      <c r="A65" s="107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</row>
    <row r="66" spans="1:13" ht="14.25" customHeight="1" x14ac:dyDescent="0.25">
      <c r="A66" s="107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</row>
    <row r="67" spans="1:13" ht="14.25" customHeight="1" x14ac:dyDescent="0.25">
      <c r="A67" s="107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</row>
    <row r="68" spans="1:13" ht="14.25" customHeight="1" x14ac:dyDescent="0.25">
      <c r="A68" s="107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</row>
    <row r="69" spans="1:13" ht="14.25" customHeight="1" x14ac:dyDescent="0.25">
      <c r="A69" s="107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</row>
    <row r="70" spans="1:13" ht="14.25" customHeight="1" x14ac:dyDescent="0.25">
      <c r="A70" s="107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</row>
    <row r="71" spans="1:13" ht="14.25" customHeight="1" x14ac:dyDescent="0.25">
      <c r="A71" s="107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</row>
    <row r="72" spans="1:13" ht="14.25" customHeight="1" x14ac:dyDescent="0.25">
      <c r="A72" s="107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</row>
    <row r="73" spans="1:13" ht="14.25" customHeight="1" x14ac:dyDescent="0.25">
      <c r="A73" s="107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</row>
    <row r="74" spans="1:13" ht="14.25" customHeight="1" x14ac:dyDescent="0.25">
      <c r="A74" s="107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</row>
    <row r="75" spans="1:13" ht="14.25" customHeight="1" x14ac:dyDescent="0.25">
      <c r="A75" s="107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</row>
    <row r="76" spans="1:13" ht="14.25" customHeight="1" x14ac:dyDescent="0.25">
      <c r="A76" s="107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</row>
    <row r="77" spans="1:13" ht="14.25" customHeight="1" x14ac:dyDescent="0.25">
      <c r="A77" s="107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</row>
    <row r="78" spans="1:13" ht="14.25" customHeight="1" x14ac:dyDescent="0.25">
      <c r="A78" s="107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</row>
    <row r="79" spans="1:13" ht="14.25" customHeight="1" x14ac:dyDescent="0.25">
      <c r="A79" s="107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</row>
    <row r="80" spans="1:13" ht="14.25" customHeight="1" x14ac:dyDescent="0.25">
      <c r="A80" s="107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</row>
    <row r="81" spans="1:13" ht="14.25" customHeight="1" x14ac:dyDescent="0.25">
      <c r="A81" s="107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</row>
    <row r="82" spans="1:13" ht="14.25" customHeight="1" x14ac:dyDescent="0.25">
      <c r="A82" s="107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</row>
    <row r="83" spans="1:13" ht="14.25" customHeight="1" x14ac:dyDescent="0.25">
      <c r="A83" s="107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</row>
    <row r="84" spans="1:13" ht="14.25" customHeight="1" x14ac:dyDescent="0.25">
      <c r="A84" s="107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</row>
    <row r="85" spans="1:13" ht="14.25" customHeight="1" x14ac:dyDescent="0.25">
      <c r="A85" s="107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</row>
    <row r="86" spans="1:13" ht="14.25" customHeight="1" x14ac:dyDescent="0.25">
      <c r="A86" s="107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</row>
    <row r="87" spans="1:13" ht="14.25" customHeight="1" x14ac:dyDescent="0.25">
      <c r="A87" s="107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</row>
    <row r="88" spans="1:13" ht="14.25" customHeight="1" x14ac:dyDescent="0.25">
      <c r="A88" s="107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</row>
    <row r="89" spans="1:13" ht="14.25" customHeight="1" x14ac:dyDescent="0.25">
      <c r="A89" s="107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</row>
    <row r="90" spans="1:13" ht="14.25" customHeight="1" x14ac:dyDescent="0.25">
      <c r="A90" s="107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</row>
    <row r="91" spans="1:13" ht="14.25" customHeight="1" x14ac:dyDescent="0.25">
      <c r="A91" s="107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</row>
    <row r="92" spans="1:13" ht="14.25" customHeight="1" x14ac:dyDescent="0.25">
      <c r="A92" s="107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</row>
    <row r="93" spans="1:13" ht="14.25" customHeight="1" x14ac:dyDescent="0.25">
      <c r="A93" s="107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</row>
    <row r="94" spans="1:13" ht="14.25" customHeight="1" x14ac:dyDescent="0.25">
      <c r="A94" s="107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</row>
    <row r="95" spans="1:13" ht="14.25" customHeight="1" x14ac:dyDescent="0.25">
      <c r="A95" s="107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</row>
    <row r="96" spans="1:13" ht="14.25" customHeight="1" x14ac:dyDescent="0.25">
      <c r="A96" s="107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</row>
    <row r="97" spans="1:13" ht="14.25" customHeight="1" x14ac:dyDescent="0.25">
      <c r="A97" s="107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</row>
    <row r="98" spans="1:13" ht="14.25" customHeight="1" x14ac:dyDescent="0.25">
      <c r="A98" s="107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</row>
    <row r="99" spans="1:13" ht="14.25" customHeight="1" x14ac:dyDescent="0.25">
      <c r="A99" s="107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</row>
    <row r="100" spans="1:13" ht="14.25" customHeight="1" x14ac:dyDescent="0.25">
      <c r="A100" s="107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</row>
    <row r="101" spans="1:13" ht="14.25" customHeight="1" x14ac:dyDescent="0.25">
      <c r="A101" s="107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</row>
    <row r="102" spans="1:13" ht="14.25" customHeight="1" x14ac:dyDescent="0.25">
      <c r="A102" s="107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</row>
    <row r="103" spans="1:13" ht="14.25" customHeight="1" x14ac:dyDescent="0.25">
      <c r="A103" s="107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</row>
    <row r="104" spans="1:13" ht="14.25" customHeight="1" x14ac:dyDescent="0.25">
      <c r="A104" s="107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</row>
    <row r="105" spans="1:13" ht="14.25" customHeight="1" x14ac:dyDescent="0.25">
      <c r="A105" s="107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</row>
    <row r="106" spans="1:13" ht="14.25" customHeight="1" x14ac:dyDescent="0.25">
      <c r="A106" s="107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</row>
    <row r="107" spans="1:13" ht="14.25" customHeight="1" x14ac:dyDescent="0.25">
      <c r="A107" s="107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</row>
    <row r="108" spans="1:13" ht="14.25" customHeight="1" x14ac:dyDescent="0.25">
      <c r="A108" s="107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</row>
    <row r="109" spans="1:13" ht="14.25" customHeight="1" x14ac:dyDescent="0.25">
      <c r="A109" s="107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</row>
    <row r="110" spans="1:13" ht="14.25" customHeight="1" x14ac:dyDescent="0.25">
      <c r="A110" s="107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</row>
    <row r="111" spans="1:13" ht="14.25" customHeight="1" x14ac:dyDescent="0.25">
      <c r="A111" s="107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</row>
    <row r="112" spans="1:13" ht="14.25" customHeight="1" x14ac:dyDescent="0.25">
      <c r="A112" s="107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</row>
    <row r="113" spans="1:13" ht="14.25" customHeight="1" x14ac:dyDescent="0.25">
      <c r="A113" s="107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</row>
    <row r="114" spans="1:13" ht="14.25" customHeight="1" x14ac:dyDescent="0.25">
      <c r="A114" s="107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</row>
    <row r="115" spans="1:13" ht="14.25" customHeight="1" x14ac:dyDescent="0.25">
      <c r="A115" s="107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</row>
    <row r="116" spans="1:13" ht="14.25" customHeight="1" x14ac:dyDescent="0.25">
      <c r="A116" s="107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</row>
    <row r="117" spans="1:13" ht="14.25" customHeight="1" x14ac:dyDescent="0.25">
      <c r="A117" s="107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</row>
    <row r="118" spans="1:13" ht="14.25" customHeight="1" x14ac:dyDescent="0.25">
      <c r="A118" s="107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</row>
    <row r="119" spans="1:13" ht="14.25" customHeight="1" x14ac:dyDescent="0.25">
      <c r="A119" s="107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</row>
    <row r="120" spans="1:13" ht="14.25" customHeight="1" x14ac:dyDescent="0.25">
      <c r="A120" s="107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</row>
    <row r="121" spans="1:13" ht="14.25" customHeight="1" x14ac:dyDescent="0.25">
      <c r="A121" s="107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</row>
    <row r="122" spans="1:13" ht="14.25" customHeight="1" x14ac:dyDescent="0.25">
      <c r="A122" s="107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</row>
    <row r="123" spans="1:13" ht="14.25" customHeight="1" x14ac:dyDescent="0.25">
      <c r="A123" s="107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</row>
    <row r="124" spans="1:13" ht="14.25" customHeight="1" x14ac:dyDescent="0.25">
      <c r="A124" s="107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</row>
    <row r="125" spans="1:13" ht="14.25" customHeight="1" x14ac:dyDescent="0.25">
      <c r="A125" s="107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</row>
    <row r="126" spans="1:13" ht="14.25" customHeight="1" x14ac:dyDescent="0.25">
      <c r="A126" s="107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</row>
    <row r="127" spans="1:13" ht="14.25" customHeight="1" x14ac:dyDescent="0.25">
      <c r="A127" s="107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</row>
    <row r="128" spans="1:13" ht="14.25" customHeight="1" x14ac:dyDescent="0.25">
      <c r="A128" s="107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</row>
    <row r="129" spans="1:13" ht="14.25" customHeight="1" x14ac:dyDescent="0.25">
      <c r="A129" s="107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</row>
    <row r="130" spans="1:13" ht="14.25" customHeight="1" x14ac:dyDescent="0.25">
      <c r="A130" s="107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</row>
    <row r="131" spans="1:13" ht="14.25" customHeight="1" x14ac:dyDescent="0.25">
      <c r="A131" s="107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</row>
    <row r="132" spans="1:13" ht="14.25" customHeight="1" x14ac:dyDescent="0.25">
      <c r="A132" s="107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</row>
    <row r="133" spans="1:13" ht="14.25" customHeight="1" x14ac:dyDescent="0.25">
      <c r="A133" s="107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</row>
    <row r="134" spans="1:13" ht="14.25" customHeight="1" x14ac:dyDescent="0.25">
      <c r="A134" s="107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</row>
    <row r="135" spans="1:13" ht="14.25" customHeight="1" x14ac:dyDescent="0.25">
      <c r="A135" s="107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</row>
    <row r="136" spans="1:13" ht="14.25" customHeight="1" x14ac:dyDescent="0.25">
      <c r="A136" s="107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</row>
    <row r="137" spans="1:13" ht="14.25" customHeight="1" x14ac:dyDescent="0.25">
      <c r="A137" s="107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</row>
    <row r="138" spans="1:13" ht="14.25" customHeight="1" x14ac:dyDescent="0.25">
      <c r="A138" s="107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</row>
    <row r="139" spans="1:13" ht="14.25" customHeight="1" x14ac:dyDescent="0.25">
      <c r="A139" s="107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</row>
    <row r="140" spans="1:13" ht="14.25" customHeight="1" x14ac:dyDescent="0.25">
      <c r="A140" s="107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</row>
    <row r="141" spans="1:13" ht="14.25" customHeight="1" x14ac:dyDescent="0.25">
      <c r="A141" s="107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</row>
    <row r="142" spans="1:13" ht="14.25" customHeight="1" x14ac:dyDescent="0.25">
      <c r="A142" s="107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</row>
    <row r="143" spans="1:13" ht="14.25" customHeight="1" x14ac:dyDescent="0.25">
      <c r="A143" s="107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</row>
    <row r="144" spans="1:13" ht="14.25" customHeight="1" x14ac:dyDescent="0.25">
      <c r="A144" s="107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</row>
    <row r="145" spans="1:13" ht="14.25" customHeight="1" x14ac:dyDescent="0.25">
      <c r="A145" s="107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</row>
    <row r="146" spans="1:13" ht="14.25" customHeight="1" x14ac:dyDescent="0.25">
      <c r="A146" s="107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</row>
    <row r="147" spans="1:13" ht="14.25" customHeight="1" x14ac:dyDescent="0.25">
      <c r="A147" s="107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</row>
    <row r="148" spans="1:13" ht="14.25" customHeight="1" x14ac:dyDescent="0.25">
      <c r="A148" s="107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</row>
    <row r="149" spans="1:13" ht="14.25" customHeight="1" x14ac:dyDescent="0.25">
      <c r="A149" s="107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</row>
    <row r="150" spans="1:13" ht="14.25" customHeight="1" x14ac:dyDescent="0.25">
      <c r="A150" s="107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</row>
    <row r="151" spans="1:13" ht="14.25" customHeight="1" x14ac:dyDescent="0.25">
      <c r="A151" s="107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</row>
    <row r="152" spans="1:13" ht="14.25" customHeight="1" x14ac:dyDescent="0.25">
      <c r="A152" s="107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</row>
    <row r="153" spans="1:13" ht="14.25" customHeight="1" x14ac:dyDescent="0.25">
      <c r="A153" s="107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</row>
    <row r="154" spans="1:13" ht="14.25" customHeight="1" x14ac:dyDescent="0.25">
      <c r="A154" s="107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</row>
    <row r="155" spans="1:13" ht="14.25" customHeight="1" x14ac:dyDescent="0.25">
      <c r="A155" s="107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</row>
    <row r="156" spans="1:13" ht="14.25" customHeight="1" x14ac:dyDescent="0.25">
      <c r="A156" s="107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</row>
    <row r="157" spans="1:13" ht="14.25" customHeight="1" x14ac:dyDescent="0.25">
      <c r="A157" s="107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</row>
    <row r="158" spans="1:13" ht="14.25" customHeight="1" x14ac:dyDescent="0.25">
      <c r="A158" s="107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</row>
    <row r="159" spans="1:13" ht="14.25" customHeight="1" x14ac:dyDescent="0.25">
      <c r="A159" s="107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</row>
    <row r="160" spans="1:13" ht="14.25" customHeight="1" x14ac:dyDescent="0.25">
      <c r="A160" s="107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</row>
    <row r="161" spans="1:13" ht="14.25" customHeight="1" x14ac:dyDescent="0.25">
      <c r="A161" s="107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</row>
    <row r="162" spans="1:13" ht="14.25" customHeight="1" x14ac:dyDescent="0.25">
      <c r="A162" s="107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</row>
    <row r="163" spans="1:13" ht="14.25" customHeight="1" x14ac:dyDescent="0.25">
      <c r="A163" s="107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</row>
    <row r="164" spans="1:13" ht="14.25" customHeight="1" x14ac:dyDescent="0.25">
      <c r="A164" s="107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</row>
    <row r="165" spans="1:13" ht="14.25" customHeight="1" x14ac:dyDescent="0.25">
      <c r="A165" s="107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</row>
    <row r="166" spans="1:13" ht="14.25" customHeight="1" x14ac:dyDescent="0.25">
      <c r="A166" s="107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</row>
    <row r="167" spans="1:13" ht="14.25" customHeight="1" x14ac:dyDescent="0.25">
      <c r="A167" s="107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</row>
    <row r="168" spans="1:13" ht="14.25" customHeight="1" x14ac:dyDescent="0.25">
      <c r="A168" s="107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</row>
    <row r="169" spans="1:13" ht="14.25" customHeight="1" x14ac:dyDescent="0.25">
      <c r="A169" s="107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</row>
    <row r="170" spans="1:13" ht="14.25" customHeight="1" x14ac:dyDescent="0.25">
      <c r="A170" s="107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</row>
    <row r="171" spans="1:13" ht="14.25" customHeight="1" x14ac:dyDescent="0.25">
      <c r="A171" s="107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</row>
    <row r="172" spans="1:13" ht="14.25" customHeight="1" x14ac:dyDescent="0.25">
      <c r="A172" s="107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</row>
    <row r="173" spans="1:13" ht="14.25" customHeight="1" x14ac:dyDescent="0.25">
      <c r="A173" s="107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</row>
    <row r="174" spans="1:13" ht="14.25" customHeight="1" x14ac:dyDescent="0.25">
      <c r="A174" s="107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</row>
    <row r="175" spans="1:13" ht="14.25" customHeight="1" x14ac:dyDescent="0.25">
      <c r="A175" s="107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</row>
    <row r="176" spans="1:13" ht="14.25" customHeight="1" x14ac:dyDescent="0.25">
      <c r="A176" s="107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</row>
    <row r="177" spans="1:13" ht="14.25" customHeight="1" x14ac:dyDescent="0.25">
      <c r="A177" s="107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</row>
    <row r="178" spans="1:13" ht="14.25" customHeight="1" x14ac:dyDescent="0.25">
      <c r="A178" s="107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</row>
    <row r="179" spans="1:13" ht="14.25" customHeight="1" x14ac:dyDescent="0.25">
      <c r="A179" s="107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</row>
    <row r="180" spans="1:13" ht="14.25" customHeight="1" x14ac:dyDescent="0.25">
      <c r="A180" s="107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</row>
    <row r="181" spans="1:13" ht="14.25" customHeight="1" x14ac:dyDescent="0.25">
      <c r="A181" s="107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</row>
    <row r="182" spans="1:13" ht="14.25" customHeight="1" x14ac:dyDescent="0.25">
      <c r="A182" s="107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</row>
    <row r="183" spans="1:13" ht="14.25" customHeight="1" x14ac:dyDescent="0.25">
      <c r="A183" s="107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</row>
    <row r="184" spans="1:13" ht="14.25" customHeight="1" x14ac:dyDescent="0.25">
      <c r="A184" s="107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</row>
    <row r="185" spans="1:13" ht="14.25" customHeight="1" x14ac:dyDescent="0.25">
      <c r="A185" s="107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</row>
    <row r="186" spans="1:13" ht="14.25" customHeight="1" x14ac:dyDescent="0.25">
      <c r="A186" s="107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</row>
    <row r="187" spans="1:13" ht="14.25" customHeight="1" x14ac:dyDescent="0.25">
      <c r="A187" s="107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</row>
    <row r="188" spans="1:13" ht="14.25" customHeight="1" x14ac:dyDescent="0.25">
      <c r="A188" s="107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</row>
    <row r="189" spans="1:13" ht="14.25" customHeight="1" x14ac:dyDescent="0.25">
      <c r="A189" s="107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</row>
    <row r="190" spans="1:13" ht="14.25" customHeight="1" x14ac:dyDescent="0.25">
      <c r="A190" s="107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</row>
    <row r="191" spans="1:13" ht="14.25" customHeight="1" x14ac:dyDescent="0.25">
      <c r="A191" s="107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</row>
    <row r="192" spans="1:13" ht="14.25" customHeight="1" x14ac:dyDescent="0.25">
      <c r="A192" s="107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</row>
    <row r="193" spans="1:13" ht="14.25" customHeight="1" x14ac:dyDescent="0.25">
      <c r="A193" s="107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</row>
    <row r="194" spans="1:13" ht="14.25" customHeight="1" x14ac:dyDescent="0.25">
      <c r="A194" s="107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</row>
    <row r="195" spans="1:13" ht="14.25" customHeight="1" x14ac:dyDescent="0.25">
      <c r="A195" s="107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</row>
    <row r="196" spans="1:13" ht="14.25" customHeight="1" x14ac:dyDescent="0.25">
      <c r="A196" s="107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</row>
    <row r="197" spans="1:13" ht="14.25" customHeight="1" x14ac:dyDescent="0.25">
      <c r="A197" s="107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</row>
    <row r="198" spans="1:13" ht="14.25" customHeight="1" x14ac:dyDescent="0.25">
      <c r="A198" s="107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</row>
    <row r="199" spans="1:13" ht="14.25" customHeight="1" x14ac:dyDescent="0.25">
      <c r="A199" s="107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</row>
    <row r="200" spans="1:13" ht="14.25" customHeight="1" x14ac:dyDescent="0.25">
      <c r="A200" s="107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</row>
    <row r="201" spans="1:13" ht="14.25" customHeight="1" x14ac:dyDescent="0.25">
      <c r="A201" s="107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</row>
    <row r="202" spans="1:13" ht="14.25" customHeight="1" x14ac:dyDescent="0.25">
      <c r="A202" s="107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</row>
    <row r="203" spans="1:13" ht="14.25" customHeight="1" x14ac:dyDescent="0.25">
      <c r="A203" s="107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</row>
    <row r="204" spans="1:13" ht="14.25" customHeight="1" x14ac:dyDescent="0.25">
      <c r="A204" s="107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</row>
    <row r="205" spans="1:13" ht="14.25" customHeight="1" x14ac:dyDescent="0.25">
      <c r="A205" s="107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</row>
    <row r="206" spans="1:13" ht="14.25" customHeight="1" x14ac:dyDescent="0.25">
      <c r="A206" s="107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</row>
    <row r="207" spans="1:13" ht="14.25" customHeight="1" x14ac:dyDescent="0.25">
      <c r="A207" s="107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</row>
    <row r="208" spans="1:13" ht="14.25" customHeight="1" x14ac:dyDescent="0.25">
      <c r="A208" s="107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</row>
    <row r="209" spans="1:13" ht="14.25" customHeight="1" x14ac:dyDescent="0.25">
      <c r="A209" s="107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</row>
    <row r="210" spans="1:13" ht="14.25" customHeight="1" x14ac:dyDescent="0.25">
      <c r="A210" s="107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</row>
    <row r="211" spans="1:13" ht="14.25" customHeight="1" x14ac:dyDescent="0.25">
      <c r="A211" s="107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</row>
    <row r="212" spans="1:13" ht="14.25" customHeight="1" x14ac:dyDescent="0.25">
      <c r="A212" s="107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</row>
    <row r="213" spans="1:13" ht="14.25" customHeight="1" x14ac:dyDescent="0.25">
      <c r="A213" s="107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</row>
    <row r="214" spans="1:13" ht="14.25" customHeight="1" x14ac:dyDescent="0.25">
      <c r="A214" s="107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</row>
    <row r="215" spans="1:13" ht="14.25" customHeight="1" x14ac:dyDescent="0.25">
      <c r="A215" s="107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</row>
    <row r="216" spans="1:13" ht="14.25" customHeight="1" x14ac:dyDescent="0.25">
      <c r="A216" s="107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</row>
    <row r="217" spans="1:13" ht="14.25" customHeight="1" x14ac:dyDescent="0.25">
      <c r="A217" s="107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</row>
    <row r="218" spans="1:13" ht="14.25" customHeight="1" x14ac:dyDescent="0.25">
      <c r="A218" s="107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</row>
    <row r="219" spans="1:13" ht="14.25" customHeight="1" x14ac:dyDescent="0.25">
      <c r="A219" s="107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</row>
    <row r="220" spans="1:13" ht="14.25" customHeight="1" x14ac:dyDescent="0.25">
      <c r="A220" s="107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</row>
    <row r="221" spans="1:13" ht="14.25" customHeight="1" x14ac:dyDescent="0.25">
      <c r="A221" s="107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</row>
    <row r="222" spans="1:13" ht="14.25" customHeight="1" x14ac:dyDescent="0.25">
      <c r="A222" s="107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</row>
    <row r="223" spans="1:13" ht="14.25" customHeight="1" x14ac:dyDescent="0.25">
      <c r="A223" s="107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</row>
    <row r="224" spans="1:13" ht="14.25" customHeight="1" x14ac:dyDescent="0.25">
      <c r="A224" s="107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</row>
    <row r="225" spans="1:13" ht="14.25" customHeight="1" x14ac:dyDescent="0.25">
      <c r="A225" s="107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</row>
    <row r="226" spans="1:13" ht="14.25" customHeight="1" x14ac:dyDescent="0.25">
      <c r="A226" s="107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</row>
    <row r="227" spans="1:13" ht="14.25" customHeight="1" x14ac:dyDescent="0.25">
      <c r="A227" s="107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</row>
    <row r="228" spans="1:13" ht="15.75" customHeight="1" x14ac:dyDescent="0.25"/>
    <row r="229" spans="1:13" ht="15.75" customHeight="1" x14ac:dyDescent="0.25"/>
    <row r="230" spans="1:13" ht="15.75" customHeight="1" x14ac:dyDescent="0.25"/>
    <row r="231" spans="1:13" ht="15.75" customHeight="1" x14ac:dyDescent="0.25"/>
    <row r="232" spans="1:13" ht="15.75" customHeight="1" x14ac:dyDescent="0.25"/>
    <row r="233" spans="1:13" ht="15.75" customHeight="1" x14ac:dyDescent="0.25"/>
    <row r="234" spans="1:13" ht="15.75" customHeight="1" x14ac:dyDescent="0.25"/>
    <row r="235" spans="1:13" ht="15.75" customHeight="1" x14ac:dyDescent="0.25"/>
    <row r="236" spans="1:13" ht="15.75" customHeight="1" x14ac:dyDescent="0.25"/>
    <row r="237" spans="1:13" ht="15.75" customHeight="1" x14ac:dyDescent="0.25"/>
    <row r="238" spans="1:13" ht="15.75" customHeight="1" x14ac:dyDescent="0.25"/>
    <row r="239" spans="1:13" ht="15.75" customHeight="1" x14ac:dyDescent="0.25"/>
    <row r="240" spans="1:13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977"/>
  <sheetViews>
    <sheetView workbookViewId="0">
      <pane ySplit="2" topLeftCell="A88" activePane="bottomLeft" state="frozen"/>
      <selection pane="bottomLeft" activeCell="M59" sqref="M59"/>
    </sheetView>
  </sheetViews>
  <sheetFormatPr defaultColWidth="14.42578125" defaultRowHeight="15" customHeight="1" x14ac:dyDescent="0.25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7" width="8.42578125" customWidth="1"/>
  </cols>
  <sheetData>
    <row r="1" spans="1:27" ht="14.25" customHeight="1" x14ac:dyDescent="0.25">
      <c r="A1" s="109" t="s">
        <v>540</v>
      </c>
      <c r="B1" s="70"/>
      <c r="C1" s="70"/>
      <c r="D1" s="110"/>
      <c r="E1" s="111"/>
      <c r="F1" s="70"/>
      <c r="G1" s="70"/>
      <c r="H1" s="70"/>
      <c r="I1" s="70"/>
      <c r="J1" s="70"/>
      <c r="K1" s="70"/>
      <c r="L1" s="112"/>
      <c r="M1" s="112"/>
      <c r="N1" s="174" t="s">
        <v>541</v>
      </c>
      <c r="O1" s="175"/>
    </row>
    <row r="2" spans="1:27" ht="14.25" customHeight="1" x14ac:dyDescent="0.25">
      <c r="A2" s="113" t="s">
        <v>542</v>
      </c>
      <c r="B2" s="113" t="s">
        <v>543</v>
      </c>
      <c r="C2" s="113" t="s">
        <v>544</v>
      </c>
      <c r="D2" s="114" t="s">
        <v>545</v>
      </c>
      <c r="E2" s="114"/>
      <c r="F2" s="115" t="s">
        <v>546</v>
      </c>
      <c r="G2" s="113" t="s">
        <v>1</v>
      </c>
      <c r="H2" s="113" t="s">
        <v>3</v>
      </c>
      <c r="I2" s="113" t="s">
        <v>493</v>
      </c>
      <c r="J2" s="113" t="s">
        <v>2</v>
      </c>
      <c r="K2" s="113" t="s">
        <v>5</v>
      </c>
      <c r="L2" s="114" t="s">
        <v>494</v>
      </c>
      <c r="M2" s="114" t="s">
        <v>495</v>
      </c>
      <c r="N2" s="116" t="s">
        <v>538</v>
      </c>
      <c r="O2" s="116" t="s">
        <v>539</v>
      </c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ht="14.25" customHeight="1" x14ac:dyDescent="0.25">
      <c r="A3" s="103"/>
      <c r="B3" s="104"/>
      <c r="C3" s="104"/>
      <c r="D3" s="105"/>
      <c r="E3" s="105"/>
      <c r="F3">
        <v>89</v>
      </c>
      <c r="G3" s="82" t="str">
        <f>+VLOOKUP(F3,Participants!$A$1:$F$678,2,FALSE)</f>
        <v>Parker Erickson</v>
      </c>
      <c r="H3" s="82" t="str">
        <f>+VLOOKUP(F3,Participants!$A$1:$F$678,4,FALSE)</f>
        <v>AMA</v>
      </c>
      <c r="I3" s="82" t="str">
        <f>+VLOOKUP(F3,Participants!$A$1:$F$678,5,FALSE)</f>
        <v>Male</v>
      </c>
      <c r="J3" s="82">
        <f>+VLOOKUP(F3,Participants!$A$1:$F$678,3,FALSE)</f>
        <v>6</v>
      </c>
      <c r="K3" s="12" t="str">
        <f>+VLOOKUP(F3,Participants!$A$1:$G$678,7,FALSE)</f>
        <v>JV Boys</v>
      </c>
      <c r="L3" s="106">
        <v>1</v>
      </c>
      <c r="M3" s="82">
        <v>10</v>
      </c>
      <c r="N3">
        <v>31</v>
      </c>
      <c r="O3">
        <v>1</v>
      </c>
    </row>
    <row r="4" spans="1:27" ht="14.25" customHeight="1" x14ac:dyDescent="0.25">
      <c r="A4" s="103"/>
      <c r="B4" s="104"/>
      <c r="C4" s="104"/>
      <c r="D4" s="105"/>
      <c r="E4" s="105"/>
      <c r="F4">
        <v>76</v>
      </c>
      <c r="G4" s="82" t="str">
        <f>+VLOOKUP(F4,Participants!$A$1:$F$678,2,FALSE)</f>
        <v>Michael Dziezgowski</v>
      </c>
      <c r="H4" s="82" t="str">
        <f>+VLOOKUP(F4,Participants!$A$1:$F$678,4,FALSE)</f>
        <v>AMA</v>
      </c>
      <c r="I4" s="82" t="str">
        <f>+VLOOKUP(F4,Participants!$A$1:$F$678,5,FALSE)</f>
        <v>Male</v>
      </c>
      <c r="J4" s="82">
        <f>+VLOOKUP(F4,Participants!$A$1:$F$678,3,FALSE)</f>
        <v>5</v>
      </c>
      <c r="K4" s="12" t="str">
        <f>+VLOOKUP(F4,Participants!$A$1:$G$678,7,FALSE)</f>
        <v>JV Boys</v>
      </c>
      <c r="L4" s="160">
        <f>L3+1</f>
        <v>2</v>
      </c>
      <c r="M4" s="82">
        <v>8</v>
      </c>
      <c r="N4">
        <v>22</v>
      </c>
      <c r="O4">
        <v>3</v>
      </c>
    </row>
    <row r="5" spans="1:27" ht="14.25" customHeight="1" x14ac:dyDescent="0.25">
      <c r="A5" s="103"/>
      <c r="B5" s="104"/>
      <c r="C5" s="104"/>
      <c r="D5" s="105"/>
      <c r="E5" s="105"/>
      <c r="F5">
        <v>72</v>
      </c>
      <c r="G5" s="82" t="str">
        <f>+VLOOKUP(F5,Participants!$A$1:$F$678,2,FALSE)</f>
        <v>Bubba O'Keefe</v>
      </c>
      <c r="H5" s="82" t="str">
        <f>+VLOOKUP(F5,Participants!$A$1:$F$678,4,FALSE)</f>
        <v>AMA</v>
      </c>
      <c r="I5" s="82" t="str">
        <f>+VLOOKUP(F5,Participants!$A$1:$F$678,5,FALSE)</f>
        <v>Male</v>
      </c>
      <c r="J5" s="82">
        <f>+VLOOKUP(F5,Participants!$A$1:$F$678,3,FALSE)</f>
        <v>5</v>
      </c>
      <c r="K5" s="12" t="str">
        <f>+VLOOKUP(F5,Participants!$A$1:$G$678,7,FALSE)</f>
        <v>JV Boys</v>
      </c>
      <c r="L5" s="160">
        <f t="shared" ref="L5:L20" si="0">L4+1</f>
        <v>3</v>
      </c>
      <c r="M5" s="82">
        <v>6</v>
      </c>
      <c r="N5">
        <v>21</v>
      </c>
      <c r="O5">
        <v>10</v>
      </c>
    </row>
    <row r="6" spans="1:27" ht="14.25" customHeight="1" x14ac:dyDescent="0.25">
      <c r="A6" s="103"/>
      <c r="B6" s="104"/>
      <c r="C6" s="104"/>
      <c r="D6" s="105"/>
      <c r="E6" s="105"/>
      <c r="F6">
        <v>87</v>
      </c>
      <c r="G6" s="82" t="str">
        <f>+VLOOKUP(F6,Participants!$A$1:$F$678,2,FALSE)</f>
        <v>Dylan Conroy</v>
      </c>
      <c r="H6" s="82" t="str">
        <f>+VLOOKUP(F6,Participants!$A$1:$F$678,4,FALSE)</f>
        <v>AMA</v>
      </c>
      <c r="I6" s="82" t="str">
        <f>+VLOOKUP(F6,Participants!$A$1:$F$678,5,FALSE)</f>
        <v>Male</v>
      </c>
      <c r="J6" s="82">
        <f>+VLOOKUP(F6,Participants!$A$1:$F$678,3,FALSE)</f>
        <v>6</v>
      </c>
      <c r="K6" s="12" t="str">
        <f>+VLOOKUP(F6,Participants!$A$1:$G$678,7,FALSE)</f>
        <v>JV Boys</v>
      </c>
      <c r="L6" s="160">
        <f t="shared" si="0"/>
        <v>4</v>
      </c>
      <c r="M6" s="82">
        <v>5</v>
      </c>
      <c r="N6">
        <v>20</v>
      </c>
      <c r="O6">
        <v>4</v>
      </c>
    </row>
    <row r="7" spans="1:27" ht="14.25" customHeight="1" x14ac:dyDescent="0.25">
      <c r="A7" s="103"/>
      <c r="B7" s="104"/>
      <c r="C7" s="104"/>
      <c r="D7" s="105"/>
      <c r="E7" s="105"/>
      <c r="F7">
        <v>1577</v>
      </c>
      <c r="G7" s="82" t="str">
        <f>+VLOOKUP(F7,Participants!$A$1:$F$678,2,FALSE)</f>
        <v>Anthony Edwards</v>
      </c>
      <c r="H7" s="82" t="str">
        <f>+VLOOKUP(F7,Participants!$A$1:$F$678,4,FALSE)</f>
        <v>BCS</v>
      </c>
      <c r="I7" s="82" t="str">
        <f>+VLOOKUP(F7,Participants!$A$1:$F$678,5,FALSE)</f>
        <v>Male</v>
      </c>
      <c r="J7" s="82">
        <f>+VLOOKUP(F7,Participants!$A$1:$F$678,3,FALSE)</f>
        <v>5</v>
      </c>
      <c r="K7" s="12" t="str">
        <f>+VLOOKUP(F7,Participants!$A$1:$G$678,7,FALSE)</f>
        <v>JV Boys</v>
      </c>
      <c r="L7" s="160">
        <f t="shared" si="0"/>
        <v>5</v>
      </c>
      <c r="M7" s="82">
        <v>4</v>
      </c>
      <c r="N7">
        <v>18</v>
      </c>
      <c r="O7">
        <v>11</v>
      </c>
    </row>
    <row r="8" spans="1:27" ht="14.25" customHeight="1" x14ac:dyDescent="0.25">
      <c r="A8" s="103"/>
      <c r="B8" s="104"/>
      <c r="C8" s="104"/>
      <c r="D8" s="105"/>
      <c r="E8" s="105"/>
      <c r="F8">
        <v>623</v>
      </c>
      <c r="G8" s="82" t="str">
        <f>+VLOOKUP(F8,Participants!$A$1:$F$678,2,FALSE)</f>
        <v>Parker Skrastins</v>
      </c>
      <c r="H8" s="82" t="str">
        <f>+VLOOKUP(F8,Participants!$A$1:$F$678,4,FALSE)</f>
        <v>BFS</v>
      </c>
      <c r="I8" s="82" t="str">
        <f>+VLOOKUP(F8,Participants!$A$1:$F$678,5,FALSE)</f>
        <v>Male</v>
      </c>
      <c r="J8" s="82">
        <f>+VLOOKUP(F8,Participants!$A$1:$F$678,3,FALSE)</f>
        <v>6</v>
      </c>
      <c r="K8" s="12" t="str">
        <f>+VLOOKUP(F8,Participants!$A$1:$G$678,7,FALSE)</f>
        <v>JV BOYS</v>
      </c>
      <c r="L8" s="160">
        <f t="shared" si="0"/>
        <v>6</v>
      </c>
      <c r="M8" s="82">
        <v>3</v>
      </c>
      <c r="N8">
        <v>18</v>
      </c>
      <c r="O8">
        <v>9</v>
      </c>
    </row>
    <row r="9" spans="1:27" ht="14.25" customHeight="1" x14ac:dyDescent="0.25">
      <c r="A9" s="103"/>
      <c r="B9" s="104"/>
      <c r="C9" s="104"/>
      <c r="D9" s="105"/>
      <c r="E9" s="105"/>
      <c r="F9">
        <v>90</v>
      </c>
      <c r="G9" s="82" t="str">
        <f>+VLOOKUP(F9,Participants!$A$1:$F$678,2,FALSE)</f>
        <v>Isaiah Loboda</v>
      </c>
      <c r="H9" s="82" t="str">
        <f>+VLOOKUP(F9,Participants!$A$1:$F$678,4,FALSE)</f>
        <v>AMA</v>
      </c>
      <c r="I9" s="82" t="str">
        <f>+VLOOKUP(F9,Participants!$A$1:$F$678,5,FALSE)</f>
        <v>Male</v>
      </c>
      <c r="J9" s="82">
        <f>+VLOOKUP(F9,Participants!$A$1:$F$678,3,FALSE)</f>
        <v>6</v>
      </c>
      <c r="K9" s="12" t="str">
        <f>+VLOOKUP(F9,Participants!$A$1:$G$678,7,FALSE)</f>
        <v>JV Boys</v>
      </c>
      <c r="L9" s="160">
        <f t="shared" si="0"/>
        <v>7</v>
      </c>
      <c r="M9" s="82">
        <v>2</v>
      </c>
      <c r="N9">
        <v>18</v>
      </c>
      <c r="O9">
        <v>2</v>
      </c>
    </row>
    <row r="10" spans="1:27" ht="14.25" customHeight="1" x14ac:dyDescent="0.25">
      <c r="A10" s="103"/>
      <c r="B10" s="104"/>
      <c r="C10" s="104"/>
      <c r="D10" s="105"/>
      <c r="E10" s="105"/>
      <c r="F10">
        <v>1301</v>
      </c>
      <c r="G10" s="82" t="str">
        <f>+VLOOKUP(F10,Participants!$A$1:$F$678,2,FALSE)</f>
        <v>Lincoln McAllister</v>
      </c>
      <c r="H10" s="82" t="str">
        <f>+VLOOKUP(F10,Participants!$A$1:$F$678,4,FALSE)</f>
        <v>CDT</v>
      </c>
      <c r="I10" s="82" t="str">
        <f>+VLOOKUP(F10,Participants!$A$1:$F$678,5,FALSE)</f>
        <v>Male</v>
      </c>
      <c r="J10" s="82">
        <f>+VLOOKUP(F10,Participants!$A$1:$F$678,3,FALSE)</f>
        <v>5</v>
      </c>
      <c r="K10" s="12" t="str">
        <f>+VLOOKUP(F10,Participants!$A$1:$G$678,7,FALSE)</f>
        <v>JV Boys</v>
      </c>
      <c r="L10" s="160">
        <f t="shared" si="0"/>
        <v>8</v>
      </c>
      <c r="M10" s="82">
        <v>1</v>
      </c>
      <c r="N10">
        <v>17</v>
      </c>
      <c r="O10">
        <v>3</v>
      </c>
    </row>
    <row r="11" spans="1:27" ht="14.25" customHeight="1" x14ac:dyDescent="0.25">
      <c r="A11" s="103"/>
      <c r="B11" s="104"/>
      <c r="C11" s="104"/>
      <c r="D11" s="105"/>
      <c r="E11" s="105"/>
      <c r="F11">
        <v>261</v>
      </c>
      <c r="G11" s="82" t="str">
        <f>+VLOOKUP(F11,Participants!$A$1:$F$678,2,FALSE)</f>
        <v>Lucas Wertelet</v>
      </c>
      <c r="H11" s="82" t="str">
        <f>+VLOOKUP(F11,Participants!$A$1:$F$678,4,FALSE)</f>
        <v>AGS</v>
      </c>
      <c r="I11" s="82" t="str">
        <f>+VLOOKUP(F11,Participants!$A$1:$F$678,5,FALSE)</f>
        <v>Male</v>
      </c>
      <c r="J11" s="82">
        <f>+VLOOKUP(F11,Participants!$A$1:$F$678,3,FALSE)</f>
        <v>6</v>
      </c>
      <c r="K11" s="12" t="str">
        <f>+VLOOKUP(F11,Participants!$A$1:$G$678,7,FALSE)</f>
        <v>JV Boys</v>
      </c>
      <c r="L11" s="160">
        <f t="shared" si="0"/>
        <v>9</v>
      </c>
      <c r="M11" s="82"/>
      <c r="N11">
        <v>17</v>
      </c>
      <c r="O11">
        <v>0</v>
      </c>
    </row>
    <row r="12" spans="1:27" ht="14.25" customHeight="1" x14ac:dyDescent="0.25">
      <c r="A12" s="103"/>
      <c r="B12" s="104"/>
      <c r="C12" s="104"/>
      <c r="D12" s="105"/>
      <c r="E12" s="105"/>
      <c r="F12">
        <v>1579</v>
      </c>
      <c r="G12" s="82" t="str">
        <f>+VLOOKUP(F12,Participants!$A$1:$F$678,2,FALSE)</f>
        <v>Matthew Yeager</v>
      </c>
      <c r="H12" s="82" t="str">
        <f>+VLOOKUP(F12,Participants!$A$1:$F$678,4,FALSE)</f>
        <v>BCS</v>
      </c>
      <c r="I12" s="82" t="str">
        <f>+VLOOKUP(F12,Participants!$A$1:$F$678,5,FALSE)</f>
        <v>Male</v>
      </c>
      <c r="J12" s="82">
        <f>+VLOOKUP(F12,Participants!$A$1:$F$678,3,FALSE)</f>
        <v>5</v>
      </c>
      <c r="K12" s="12" t="str">
        <f>+VLOOKUP(F12,Participants!$A$1:$G$678,7,FALSE)</f>
        <v>JV Boys</v>
      </c>
      <c r="L12" s="160">
        <f t="shared" si="0"/>
        <v>10</v>
      </c>
      <c r="M12" s="82"/>
      <c r="N12">
        <v>17</v>
      </c>
      <c r="O12">
        <v>0</v>
      </c>
    </row>
    <row r="13" spans="1:27" ht="14.25" customHeight="1" x14ac:dyDescent="0.25">
      <c r="A13" s="103"/>
      <c r="B13" s="104"/>
      <c r="C13" s="104"/>
      <c r="D13" s="105"/>
      <c r="E13" s="105"/>
      <c r="F13">
        <v>975</v>
      </c>
      <c r="G13" s="82" t="str">
        <f>+VLOOKUP(F13,Participants!$A$1:$F$678,2,FALSE)</f>
        <v>Thomas Feczko</v>
      </c>
      <c r="H13" s="82" t="str">
        <f>+VLOOKUP(F13,Participants!$A$1:$F$678,4,FALSE)</f>
        <v>SJS</v>
      </c>
      <c r="I13" s="82" t="str">
        <f>+VLOOKUP(F13,Participants!$A$1:$F$678,5,FALSE)</f>
        <v>Male</v>
      </c>
      <c r="J13" s="82">
        <f>+VLOOKUP(F13,Participants!$A$1:$F$678,3,FALSE)</f>
        <v>5</v>
      </c>
      <c r="K13" s="12" t="str">
        <f>+VLOOKUP(F13,Participants!$A$1:$G$678,7,FALSE)</f>
        <v>JV Boys</v>
      </c>
      <c r="L13" s="160">
        <f t="shared" si="0"/>
        <v>11</v>
      </c>
      <c r="M13" s="82"/>
      <c r="N13">
        <v>16</v>
      </c>
      <c r="O13">
        <v>3</v>
      </c>
    </row>
    <row r="14" spans="1:27" ht="14.25" customHeight="1" x14ac:dyDescent="0.25">
      <c r="A14" s="103"/>
      <c r="B14" s="104"/>
      <c r="C14" s="104"/>
      <c r="D14" s="105"/>
      <c r="E14" s="105"/>
      <c r="F14">
        <v>255</v>
      </c>
      <c r="G14" s="82" t="str">
        <f>+VLOOKUP(F14,Participants!$A$1:$F$678,2,FALSE)</f>
        <v>Xavier Hess</v>
      </c>
      <c r="H14" s="82" t="str">
        <f>+VLOOKUP(F14,Participants!$A$1:$F$678,4,FALSE)</f>
        <v>AGS</v>
      </c>
      <c r="I14" s="82" t="str">
        <f>+VLOOKUP(F14,Participants!$A$1:$F$678,5,FALSE)</f>
        <v>Male</v>
      </c>
      <c r="J14" s="82">
        <f>+VLOOKUP(F14,Participants!$A$1:$F$678,3,FALSE)</f>
        <v>6</v>
      </c>
      <c r="K14" s="12" t="str">
        <f>+VLOOKUP(F14,Participants!$A$1:$G$678,7,FALSE)</f>
        <v>JV Boys</v>
      </c>
      <c r="L14" s="160">
        <f t="shared" si="0"/>
        <v>12</v>
      </c>
      <c r="M14" s="82"/>
      <c r="N14">
        <v>16</v>
      </c>
      <c r="O14">
        <v>2</v>
      </c>
    </row>
    <row r="15" spans="1:27" ht="14.25" customHeight="1" x14ac:dyDescent="0.25">
      <c r="A15" s="103"/>
      <c r="B15" s="104"/>
      <c r="C15" s="104"/>
      <c r="D15" s="105"/>
      <c r="E15" s="105"/>
      <c r="F15">
        <v>1090</v>
      </c>
      <c r="G15" s="82" t="str">
        <f>+VLOOKUP(F15,Participants!$A$1:$F$678,2,FALSE)</f>
        <v>Christopher Braun</v>
      </c>
      <c r="H15" s="82" t="str">
        <f>+VLOOKUP(F15,Participants!$A$1:$F$678,4,FALSE)</f>
        <v>KIL</v>
      </c>
      <c r="I15" s="82" t="str">
        <f>+VLOOKUP(F15,Participants!$A$1:$F$678,5,FALSE)</f>
        <v>Male</v>
      </c>
      <c r="J15" s="82">
        <f>+VLOOKUP(F15,Participants!$A$1:$F$678,3,FALSE)</f>
        <v>5</v>
      </c>
      <c r="K15" s="12" t="str">
        <f>+VLOOKUP(F15,Participants!$A$1:$G$678,7,FALSE)</f>
        <v>JV Boys</v>
      </c>
      <c r="L15" s="160">
        <f t="shared" si="0"/>
        <v>13</v>
      </c>
      <c r="M15" s="82"/>
      <c r="N15">
        <v>16</v>
      </c>
      <c r="O15">
        <v>1</v>
      </c>
    </row>
    <row r="16" spans="1:27" ht="14.25" customHeight="1" x14ac:dyDescent="0.25">
      <c r="A16" s="103"/>
      <c r="B16" s="104"/>
      <c r="C16" s="104"/>
      <c r="D16" s="105"/>
      <c r="E16" s="105"/>
      <c r="F16">
        <v>625</v>
      </c>
      <c r="G16" s="82" t="str">
        <f>+VLOOKUP(F16,Participants!$A$1:$F$678,2,FALSE)</f>
        <v>Isaac Vangura</v>
      </c>
      <c r="H16" s="82" t="str">
        <f>+VLOOKUP(F16,Participants!$A$1:$F$678,4,FALSE)</f>
        <v>BFS</v>
      </c>
      <c r="I16" s="82" t="str">
        <f>+VLOOKUP(F16,Participants!$A$1:$F$678,5,FALSE)</f>
        <v>Male</v>
      </c>
      <c r="J16" s="82">
        <f>+VLOOKUP(F16,Participants!$A$1:$F$678,3,FALSE)</f>
        <v>6</v>
      </c>
      <c r="K16" s="12" t="str">
        <f>+VLOOKUP(F16,Participants!$A$1:$G$678,7,FALSE)</f>
        <v>JV BOYS</v>
      </c>
      <c r="L16" s="160">
        <f t="shared" si="0"/>
        <v>14</v>
      </c>
      <c r="M16" s="82"/>
      <c r="N16">
        <v>16</v>
      </c>
      <c r="O16">
        <v>0</v>
      </c>
    </row>
    <row r="17" spans="1:15" ht="14.25" customHeight="1" x14ac:dyDescent="0.25">
      <c r="A17" s="103"/>
      <c r="B17" s="104"/>
      <c r="C17" s="104"/>
      <c r="D17" s="105"/>
      <c r="E17" s="105"/>
      <c r="F17">
        <v>73</v>
      </c>
      <c r="G17" s="82" t="str">
        <f>+VLOOKUP(F17,Participants!$A$1:$F$678,2,FALSE)</f>
        <v>Maximus Gerber</v>
      </c>
      <c r="H17" s="82" t="str">
        <f>+VLOOKUP(F17,Participants!$A$1:$F$678,4,FALSE)</f>
        <v>AMA</v>
      </c>
      <c r="I17" s="82" t="str">
        <f>+VLOOKUP(F17,Participants!$A$1:$F$678,5,FALSE)</f>
        <v>Male</v>
      </c>
      <c r="J17" s="82">
        <f>+VLOOKUP(F17,Participants!$A$1:$F$678,3,FALSE)</f>
        <v>5</v>
      </c>
      <c r="K17" s="12" t="str">
        <f>+VLOOKUP(F17,Participants!$A$1:$G$678,7,FALSE)</f>
        <v>JV Boys</v>
      </c>
      <c r="L17" s="160">
        <f t="shared" si="0"/>
        <v>15</v>
      </c>
      <c r="M17" s="82"/>
      <c r="N17">
        <v>14</v>
      </c>
      <c r="O17">
        <v>7</v>
      </c>
    </row>
    <row r="18" spans="1:15" ht="14.25" customHeight="1" x14ac:dyDescent="0.25">
      <c r="A18" s="103"/>
      <c r="B18" s="104"/>
      <c r="C18" s="104"/>
      <c r="D18" s="105"/>
      <c r="E18" s="105"/>
      <c r="F18">
        <v>1585</v>
      </c>
      <c r="G18" s="82" t="str">
        <f>+VLOOKUP(F18,Participants!$A$1:$F$678,2,FALSE)</f>
        <v>Raylan Senft</v>
      </c>
      <c r="H18" s="82" t="str">
        <f>+VLOOKUP(F18,Participants!$A$1:$F$678,4,FALSE)</f>
        <v>BCS</v>
      </c>
      <c r="I18" s="82" t="str">
        <f>+VLOOKUP(F18,Participants!$A$1:$F$678,5,FALSE)</f>
        <v>Male</v>
      </c>
      <c r="J18" s="82">
        <f>+VLOOKUP(F18,Participants!$A$1:$F$678,3,FALSE)</f>
        <v>5</v>
      </c>
      <c r="K18" s="12" t="str">
        <f>+VLOOKUP(F18,Participants!$A$1:$G$678,7,FALSE)</f>
        <v>JV Boys</v>
      </c>
      <c r="L18" s="160">
        <f t="shared" si="0"/>
        <v>16</v>
      </c>
      <c r="M18" s="82"/>
      <c r="N18">
        <v>14</v>
      </c>
      <c r="O18">
        <v>4</v>
      </c>
    </row>
    <row r="19" spans="1:15" ht="14.25" customHeight="1" x14ac:dyDescent="0.25">
      <c r="A19" s="103"/>
      <c r="B19" s="104"/>
      <c r="C19" s="104"/>
      <c r="D19" s="105"/>
      <c r="E19" s="105"/>
      <c r="F19">
        <v>88</v>
      </c>
      <c r="G19" s="82" t="str">
        <f>+VLOOKUP(F19,Participants!$A$1:$F$678,2,FALSE)</f>
        <v>Evan Brown</v>
      </c>
      <c r="H19" s="82" t="str">
        <f>+VLOOKUP(F19,Participants!$A$1:$F$678,4,FALSE)</f>
        <v>AMA</v>
      </c>
      <c r="I19" s="82" t="str">
        <f>+VLOOKUP(F19,Participants!$A$1:$F$678,5,FALSE)</f>
        <v>Male</v>
      </c>
      <c r="J19" s="82">
        <f>+VLOOKUP(F19,Participants!$A$1:$F$678,3,FALSE)</f>
        <v>6</v>
      </c>
      <c r="K19" s="12" t="str">
        <f>+VLOOKUP(F19,Participants!$A$1:$G$678,7,FALSE)</f>
        <v>JV Boys</v>
      </c>
      <c r="L19" s="160">
        <f t="shared" si="0"/>
        <v>17</v>
      </c>
      <c r="M19" s="82"/>
      <c r="N19">
        <v>10</v>
      </c>
      <c r="O19">
        <v>6</v>
      </c>
    </row>
    <row r="20" spans="1:15" ht="14.25" customHeight="1" x14ac:dyDescent="0.25">
      <c r="A20" s="103"/>
      <c r="B20" s="104"/>
      <c r="C20" s="104"/>
      <c r="D20" s="105"/>
      <c r="E20" s="105"/>
      <c r="F20">
        <v>867</v>
      </c>
      <c r="G20" s="82" t="str">
        <f>+VLOOKUP(F20,Participants!$A$1:$F$678,2,FALSE)</f>
        <v>Caleb Genard</v>
      </c>
      <c r="H20" s="82" t="str">
        <f>+VLOOKUP(F20,Participants!$A$1:$F$678,4,FALSE)</f>
        <v>AAG</v>
      </c>
      <c r="I20" s="82" t="str">
        <f>+VLOOKUP(F20,Participants!$A$1:$F$678,5,FALSE)</f>
        <v>Male</v>
      </c>
      <c r="J20" s="82">
        <f>+VLOOKUP(F20,Participants!$A$1:$F$678,3,FALSE)</f>
        <v>5</v>
      </c>
      <c r="K20" s="12" t="str">
        <f>+VLOOKUP(F20,Participants!$A$1:$G$678,7,FALSE)</f>
        <v>JV Boys</v>
      </c>
      <c r="L20" s="160">
        <f t="shared" si="0"/>
        <v>18</v>
      </c>
      <c r="M20" s="82"/>
      <c r="N20">
        <v>8</v>
      </c>
      <c r="O20">
        <v>10</v>
      </c>
    </row>
    <row r="21" spans="1:15" ht="14.25" customHeight="1" x14ac:dyDescent="0.25">
      <c r="A21" s="103"/>
      <c r="B21" s="104"/>
      <c r="C21" s="104"/>
      <c r="D21" s="105"/>
      <c r="E21" s="105"/>
      <c r="G21" s="82"/>
      <c r="H21" s="82"/>
      <c r="I21" s="82"/>
      <c r="J21" s="82"/>
      <c r="K21" s="12"/>
      <c r="L21" s="106"/>
      <c r="M21" s="82"/>
    </row>
    <row r="22" spans="1:15" ht="14.25" customHeight="1" x14ac:dyDescent="0.25">
      <c r="A22" s="103"/>
      <c r="B22" s="104"/>
      <c r="C22" s="104"/>
      <c r="D22" s="105"/>
      <c r="E22" s="105"/>
      <c r="F22">
        <v>1076</v>
      </c>
      <c r="G22" s="82" t="str">
        <f>+VLOOKUP(F22,Participants!$A$1:$F$678,2,FALSE)</f>
        <v>Sophia Colangelo</v>
      </c>
      <c r="H22" s="82" t="str">
        <f>+VLOOKUP(F22,Participants!$A$1:$F$678,4,FALSE)</f>
        <v>KIL</v>
      </c>
      <c r="I22" s="82" t="str">
        <f>+VLOOKUP(F22,Participants!$A$1:$F$678,5,FALSE)</f>
        <v>Female</v>
      </c>
      <c r="J22" s="82">
        <f>+VLOOKUP(F22,Participants!$A$1:$F$678,3,FALSE)</f>
        <v>6</v>
      </c>
      <c r="K22" s="12" t="str">
        <f>+VLOOKUP(F22,Participants!$A$1:$G$678,7,FALSE)</f>
        <v>JV Girls</v>
      </c>
      <c r="L22" s="106">
        <v>1</v>
      </c>
      <c r="M22" s="82">
        <v>10</v>
      </c>
      <c r="N22">
        <v>30</v>
      </c>
      <c r="O22">
        <v>4</v>
      </c>
    </row>
    <row r="23" spans="1:15" ht="14.25" customHeight="1" x14ac:dyDescent="0.25">
      <c r="A23" s="103"/>
      <c r="B23" s="104"/>
      <c r="C23" s="104"/>
      <c r="D23" s="105"/>
      <c r="E23" s="105"/>
      <c r="F23">
        <v>79</v>
      </c>
      <c r="G23" s="82" t="str">
        <f>+VLOOKUP(F23,Participants!$A$1:$F$678,2,FALSE)</f>
        <v>Nora Silvis</v>
      </c>
      <c r="H23" s="82" t="str">
        <f>+VLOOKUP(F23,Participants!$A$1:$F$678,4,FALSE)</f>
        <v>AMA</v>
      </c>
      <c r="I23" s="82" t="str">
        <f>+VLOOKUP(F23,Participants!$A$1:$F$678,5,FALSE)</f>
        <v>Female</v>
      </c>
      <c r="J23" s="82">
        <f>+VLOOKUP(F23,Participants!$A$1:$F$678,3,FALSE)</f>
        <v>6</v>
      </c>
      <c r="K23" s="12" t="str">
        <f>+VLOOKUP(F23,Participants!$A$1:$G$678,7,FALSE)</f>
        <v>JV Girls</v>
      </c>
      <c r="L23" s="160">
        <f>L22+1</f>
        <v>2</v>
      </c>
      <c r="M23" s="82">
        <v>8</v>
      </c>
      <c r="N23">
        <v>29</v>
      </c>
      <c r="O23">
        <v>11</v>
      </c>
    </row>
    <row r="24" spans="1:15" ht="14.25" customHeight="1" x14ac:dyDescent="0.25">
      <c r="A24" s="103"/>
      <c r="B24" s="104"/>
      <c r="C24" s="104"/>
      <c r="D24" s="105"/>
      <c r="E24" s="105"/>
      <c r="F24">
        <v>1273</v>
      </c>
      <c r="G24" s="82" t="str">
        <f>+VLOOKUP(F24,Participants!$A$1:$F$678,2,FALSE)</f>
        <v>Zienna Berarducci</v>
      </c>
      <c r="H24" s="82" t="str">
        <f>+VLOOKUP(F24,Participants!$A$1:$F$678,4,FALSE)</f>
        <v>SSPP</v>
      </c>
      <c r="I24" s="82" t="str">
        <f>+VLOOKUP(F24,Participants!$A$1:$F$678,5,FALSE)</f>
        <v>Female</v>
      </c>
      <c r="J24" s="82">
        <f>+VLOOKUP(F24,Participants!$A$1:$F$678,3,FALSE)</f>
        <v>6</v>
      </c>
      <c r="K24" s="12" t="str">
        <f>+VLOOKUP(F24,Participants!$A$1:$G$678,7,FALSE)</f>
        <v>JV Girls</v>
      </c>
      <c r="L24" s="160">
        <f t="shared" ref="L24:L50" si="1">L23+1</f>
        <v>3</v>
      </c>
      <c r="M24" s="82">
        <v>6</v>
      </c>
      <c r="N24">
        <v>26</v>
      </c>
      <c r="O24">
        <v>1</v>
      </c>
    </row>
    <row r="25" spans="1:15" ht="14.25" customHeight="1" x14ac:dyDescent="0.25">
      <c r="A25" s="103"/>
      <c r="B25" s="104"/>
      <c r="C25" s="104"/>
      <c r="D25" s="105"/>
      <c r="E25" s="105"/>
      <c r="F25">
        <v>1304</v>
      </c>
      <c r="G25" s="82" t="str">
        <f>+VLOOKUP(F25,Participants!$A$1:$F$678,2,FALSE)</f>
        <v>Ellen Adams</v>
      </c>
      <c r="H25" s="82" t="str">
        <f>+VLOOKUP(F25,Participants!$A$1:$F$678,4,FALSE)</f>
        <v>CDT</v>
      </c>
      <c r="I25" s="82" t="str">
        <f>+VLOOKUP(F25,Participants!$A$1:$F$678,5,FALSE)</f>
        <v>Female</v>
      </c>
      <c r="J25" s="82">
        <f>+VLOOKUP(F25,Participants!$A$1:$F$678,3,FALSE)</f>
        <v>6</v>
      </c>
      <c r="K25" s="12" t="str">
        <f>+VLOOKUP(F25,Participants!$A$1:$G$678,7,FALSE)</f>
        <v>JV Girls</v>
      </c>
      <c r="L25" s="160">
        <f t="shared" si="1"/>
        <v>4</v>
      </c>
      <c r="M25" s="82">
        <v>5</v>
      </c>
      <c r="N25">
        <v>24</v>
      </c>
      <c r="O25">
        <v>5</v>
      </c>
    </row>
    <row r="26" spans="1:15" ht="14.25" customHeight="1" x14ac:dyDescent="0.25">
      <c r="A26" s="103"/>
      <c r="B26" s="104"/>
      <c r="C26" s="104"/>
      <c r="D26" s="105"/>
      <c r="E26" s="105"/>
      <c r="F26">
        <v>1302</v>
      </c>
      <c r="G26" s="82" t="str">
        <f>+VLOOKUP(F26,Participants!$A$1:$F$678,2,FALSE)</f>
        <v>Amelia LoPresti</v>
      </c>
      <c r="H26" s="82" t="str">
        <f>+VLOOKUP(F26,Participants!$A$1:$F$678,4,FALSE)</f>
        <v>CDT</v>
      </c>
      <c r="I26" s="82" t="str">
        <f>+VLOOKUP(F26,Participants!$A$1:$F$678,5,FALSE)</f>
        <v>Female</v>
      </c>
      <c r="J26" s="82">
        <f>+VLOOKUP(F26,Participants!$A$1:$F$678,3,FALSE)</f>
        <v>6</v>
      </c>
      <c r="K26" s="12" t="str">
        <f>+VLOOKUP(F26,Participants!$A$1:$G$678,7,FALSE)</f>
        <v>JV Girls</v>
      </c>
      <c r="L26" s="160">
        <f t="shared" si="1"/>
        <v>5</v>
      </c>
      <c r="M26" s="82">
        <v>4</v>
      </c>
      <c r="N26">
        <v>23</v>
      </c>
      <c r="O26">
        <v>9</v>
      </c>
    </row>
    <row r="27" spans="1:15" ht="14.25" customHeight="1" x14ac:dyDescent="0.25">
      <c r="A27" s="103"/>
      <c r="B27" s="104"/>
      <c r="C27" s="104"/>
      <c r="D27" s="105"/>
      <c r="E27" s="105"/>
      <c r="F27">
        <v>1306</v>
      </c>
      <c r="G27" s="82" t="str">
        <f>+VLOOKUP(F27,Participants!$A$1:$F$678,2,FALSE)</f>
        <v>Emma Tavella</v>
      </c>
      <c r="H27" s="82" t="str">
        <f>+VLOOKUP(F27,Participants!$A$1:$F$678,4,FALSE)</f>
        <v>CDT</v>
      </c>
      <c r="I27" s="82" t="str">
        <f>+VLOOKUP(F27,Participants!$A$1:$F$678,5,FALSE)</f>
        <v>Female</v>
      </c>
      <c r="J27" s="82">
        <f>+VLOOKUP(F27,Participants!$A$1:$F$678,3,FALSE)</f>
        <v>6</v>
      </c>
      <c r="K27" s="12" t="str">
        <f>+VLOOKUP(F27,Participants!$A$1:$G$678,7,FALSE)</f>
        <v>JV Girls</v>
      </c>
      <c r="L27" s="160">
        <f t="shared" si="1"/>
        <v>6</v>
      </c>
      <c r="M27" s="82">
        <v>3</v>
      </c>
      <c r="N27">
        <v>23</v>
      </c>
      <c r="O27">
        <v>8</v>
      </c>
    </row>
    <row r="28" spans="1:15" ht="14.25" customHeight="1" x14ac:dyDescent="0.25">
      <c r="A28" s="103"/>
      <c r="B28" s="104"/>
      <c r="C28" s="104"/>
      <c r="D28" s="105"/>
      <c r="E28" s="105"/>
      <c r="F28">
        <v>605</v>
      </c>
      <c r="G28" s="82" t="str">
        <f>+VLOOKUP(F28,Participants!$A$1:$F$678,2,FALSE)</f>
        <v>Daniella Julian</v>
      </c>
      <c r="H28" s="82" t="str">
        <f>+VLOOKUP(F28,Participants!$A$1:$F$678,4,FALSE)</f>
        <v>BFS</v>
      </c>
      <c r="I28" s="82" t="str">
        <f>+VLOOKUP(F28,Participants!$A$1:$F$678,5,FALSE)</f>
        <v>Female</v>
      </c>
      <c r="J28" s="82">
        <f>+VLOOKUP(F28,Participants!$A$1:$F$678,3,FALSE)</f>
        <v>6</v>
      </c>
      <c r="K28" s="12" t="str">
        <f>+VLOOKUP(F28,Participants!$A$1:$G$678,7,FALSE)</f>
        <v>JV GIRLS</v>
      </c>
      <c r="L28" s="160">
        <f t="shared" si="1"/>
        <v>7</v>
      </c>
      <c r="M28" s="82">
        <v>2</v>
      </c>
      <c r="N28">
        <v>21</v>
      </c>
      <c r="O28">
        <v>8</v>
      </c>
    </row>
    <row r="29" spans="1:15" ht="14.25" customHeight="1" x14ac:dyDescent="0.25">
      <c r="A29" s="103"/>
      <c r="B29" s="104"/>
      <c r="C29" s="104"/>
      <c r="D29" s="105"/>
      <c r="E29" s="105"/>
      <c r="F29">
        <v>1075</v>
      </c>
      <c r="G29" s="82" t="str">
        <f>+VLOOKUP(F29,Participants!$A$1:$F$678,2,FALSE)</f>
        <v>Olivia Colangelo</v>
      </c>
      <c r="H29" s="82" t="str">
        <f>+VLOOKUP(F29,Participants!$A$1:$F$678,4,FALSE)</f>
        <v>KIL</v>
      </c>
      <c r="I29" s="82" t="str">
        <f>+VLOOKUP(F29,Participants!$A$1:$F$678,5,FALSE)</f>
        <v>Female</v>
      </c>
      <c r="J29" s="82">
        <f>+VLOOKUP(F29,Participants!$A$1:$F$678,3,FALSE)</f>
        <v>6</v>
      </c>
      <c r="K29" s="12" t="str">
        <f>+VLOOKUP(F29,Participants!$A$1:$G$678,7,FALSE)</f>
        <v>JV Girls</v>
      </c>
      <c r="L29" s="160">
        <f t="shared" si="1"/>
        <v>8</v>
      </c>
      <c r="M29" s="82">
        <v>1</v>
      </c>
      <c r="N29">
        <v>21</v>
      </c>
      <c r="O29">
        <v>7</v>
      </c>
    </row>
    <row r="30" spans="1:15" ht="14.25" customHeight="1" x14ac:dyDescent="0.25">
      <c r="A30" s="103"/>
      <c r="B30" s="104"/>
      <c r="C30" s="104"/>
      <c r="D30" s="105"/>
      <c r="E30" s="105"/>
      <c r="F30">
        <v>606</v>
      </c>
      <c r="G30" s="82" t="str">
        <f>+VLOOKUP(F30,Participants!$A$1:$F$678,2,FALSE)</f>
        <v>Kaitlyn Lindenfelser</v>
      </c>
      <c r="H30" s="82" t="str">
        <f>+VLOOKUP(F30,Participants!$A$1:$F$678,4,FALSE)</f>
        <v>BFS</v>
      </c>
      <c r="I30" s="82" t="str">
        <f>+VLOOKUP(F30,Participants!$A$1:$F$678,5,FALSE)</f>
        <v>Female</v>
      </c>
      <c r="J30" s="82">
        <f>+VLOOKUP(F30,Participants!$A$1:$F$678,3,FALSE)</f>
        <v>6</v>
      </c>
      <c r="K30" s="12" t="str">
        <f>+VLOOKUP(F30,Participants!$A$1:$G$678,7,FALSE)</f>
        <v>JV GIRLS</v>
      </c>
      <c r="L30" s="160">
        <f t="shared" si="1"/>
        <v>9</v>
      </c>
      <c r="M30" s="82"/>
      <c r="N30">
        <v>20</v>
      </c>
      <c r="O30">
        <v>7</v>
      </c>
    </row>
    <row r="31" spans="1:15" ht="14.25" customHeight="1" x14ac:dyDescent="0.25">
      <c r="A31" s="103"/>
      <c r="B31" s="104"/>
      <c r="C31" s="104"/>
      <c r="D31" s="105"/>
      <c r="E31" s="105"/>
      <c r="F31">
        <v>1082</v>
      </c>
      <c r="G31" s="82" t="str">
        <f>+VLOOKUP(F31,Participants!$A$1:$F$678,2,FALSE)</f>
        <v>Gabriella McDonough</v>
      </c>
      <c r="H31" s="82" t="str">
        <f>+VLOOKUP(F31,Participants!$A$1:$F$678,4,FALSE)</f>
        <v>KIL</v>
      </c>
      <c r="I31" s="82" t="str">
        <f>+VLOOKUP(F31,Participants!$A$1:$F$678,5,FALSE)</f>
        <v>Female</v>
      </c>
      <c r="J31" s="82">
        <f>+VLOOKUP(F31,Participants!$A$1:$F$678,3,FALSE)</f>
        <v>5</v>
      </c>
      <c r="K31" s="12" t="str">
        <f>+VLOOKUP(F31,Participants!$A$1:$G$678,7,FALSE)</f>
        <v>JV Girls</v>
      </c>
      <c r="L31" s="160">
        <f t="shared" si="1"/>
        <v>10</v>
      </c>
      <c r="M31" s="82"/>
      <c r="N31">
        <v>19</v>
      </c>
      <c r="O31">
        <v>6</v>
      </c>
    </row>
    <row r="32" spans="1:15" ht="14.25" customHeight="1" x14ac:dyDescent="0.25">
      <c r="A32" s="103"/>
      <c r="B32" s="104"/>
      <c r="C32" s="104"/>
      <c r="D32" s="105"/>
      <c r="E32" s="105"/>
      <c r="F32">
        <v>62</v>
      </c>
      <c r="G32" s="82" t="str">
        <f>+VLOOKUP(F32,Participants!$A$1:$F$678,2,FALSE)</f>
        <v>Leah Patcher</v>
      </c>
      <c r="H32" s="82" t="str">
        <f>+VLOOKUP(F32,Participants!$A$1:$F$678,4,FALSE)</f>
        <v>AMA</v>
      </c>
      <c r="I32" s="82" t="str">
        <f>+VLOOKUP(F32,Participants!$A$1:$F$678,5,FALSE)</f>
        <v>Female</v>
      </c>
      <c r="J32" s="82">
        <f>+VLOOKUP(F32,Participants!$A$1:$F$678,3,FALSE)</f>
        <v>5</v>
      </c>
      <c r="K32" s="12" t="str">
        <f>+VLOOKUP(F32,Participants!$A$1:$G$678,7,FALSE)</f>
        <v>JV Girls</v>
      </c>
      <c r="L32" s="160">
        <f t="shared" si="1"/>
        <v>11</v>
      </c>
      <c r="M32" s="82"/>
      <c r="N32">
        <v>19</v>
      </c>
      <c r="O32">
        <v>6</v>
      </c>
    </row>
    <row r="33" spans="1:15" ht="14.25" customHeight="1" x14ac:dyDescent="0.25">
      <c r="A33" s="103"/>
      <c r="B33" s="104"/>
      <c r="C33" s="104"/>
      <c r="D33" s="105"/>
      <c r="E33" s="105"/>
      <c r="F33">
        <v>1080</v>
      </c>
      <c r="G33" s="82" t="str">
        <f>+VLOOKUP(F33,Participants!$A$1:$F$678,2,FALSE)</f>
        <v>Avery Hunt</v>
      </c>
      <c r="H33" s="82" t="str">
        <f>+VLOOKUP(F33,Participants!$A$1:$F$678,4,FALSE)</f>
        <v>KIL</v>
      </c>
      <c r="I33" s="82" t="str">
        <f>+VLOOKUP(F33,Participants!$A$1:$F$678,5,FALSE)</f>
        <v>Female</v>
      </c>
      <c r="J33" s="82">
        <f>+VLOOKUP(F33,Participants!$A$1:$F$678,3,FALSE)</f>
        <v>6</v>
      </c>
      <c r="K33" s="12" t="str">
        <f>+VLOOKUP(F33,Participants!$A$1:$G$678,7,FALSE)</f>
        <v>JV Girls</v>
      </c>
      <c r="L33" s="160">
        <f t="shared" si="1"/>
        <v>12</v>
      </c>
      <c r="M33" s="82"/>
      <c r="N33">
        <v>19</v>
      </c>
      <c r="O33">
        <v>5</v>
      </c>
    </row>
    <row r="34" spans="1:15" ht="14.25" customHeight="1" x14ac:dyDescent="0.25">
      <c r="A34" s="103"/>
      <c r="B34" s="104"/>
      <c r="C34" s="104"/>
      <c r="D34" s="105"/>
      <c r="E34" s="105"/>
      <c r="F34">
        <v>80</v>
      </c>
      <c r="G34" s="82" t="str">
        <f>+VLOOKUP(F34,Participants!$A$1:$F$678,2,FALSE)</f>
        <v>Scarlett Sibbet</v>
      </c>
      <c r="H34" s="82" t="str">
        <f>+VLOOKUP(F34,Participants!$A$1:$F$678,4,FALSE)</f>
        <v>AMA</v>
      </c>
      <c r="I34" s="82" t="str">
        <f>+VLOOKUP(F34,Participants!$A$1:$F$678,5,FALSE)</f>
        <v>Female</v>
      </c>
      <c r="J34" s="82">
        <f>+VLOOKUP(F34,Participants!$A$1:$F$678,3,FALSE)</f>
        <v>6</v>
      </c>
      <c r="K34" s="12" t="str">
        <f>+VLOOKUP(F34,Participants!$A$1:$G$678,7,FALSE)</f>
        <v>JV Girls</v>
      </c>
      <c r="L34" s="160">
        <f t="shared" si="1"/>
        <v>13</v>
      </c>
      <c r="M34" s="82"/>
      <c r="N34">
        <v>18</v>
      </c>
      <c r="O34">
        <v>0</v>
      </c>
    </row>
    <row r="35" spans="1:15" ht="14.25" customHeight="1" x14ac:dyDescent="0.25">
      <c r="A35" s="103"/>
      <c r="B35" s="104"/>
      <c r="C35" s="104"/>
      <c r="D35" s="105"/>
      <c r="E35" s="105"/>
      <c r="F35">
        <v>1178</v>
      </c>
      <c r="G35" s="82" t="str">
        <f>+VLOOKUP(F35,Participants!$A$1:$F$678,2,FALSE)</f>
        <v>Kylee Willis</v>
      </c>
      <c r="H35" s="82" t="str">
        <f>+VLOOKUP(F35,Participants!$A$1:$F$678,4,FALSE)</f>
        <v>DMA</v>
      </c>
      <c r="I35" s="82" t="str">
        <f>+VLOOKUP(F35,Participants!$A$1:$F$678,5,FALSE)</f>
        <v>Female</v>
      </c>
      <c r="J35" s="82">
        <f>+VLOOKUP(F35,Participants!$A$1:$F$678,3,FALSE)</f>
        <v>6</v>
      </c>
      <c r="K35" s="12" t="str">
        <f>+VLOOKUP(F35,Participants!$A$1:$G$678,7,FALSE)</f>
        <v>JV Girls</v>
      </c>
      <c r="L35" s="160">
        <f t="shared" si="1"/>
        <v>14</v>
      </c>
      <c r="M35" s="82"/>
      <c r="N35">
        <v>17</v>
      </c>
      <c r="O35">
        <v>9</v>
      </c>
    </row>
    <row r="36" spans="1:15" ht="14.25" customHeight="1" x14ac:dyDescent="0.25">
      <c r="A36" s="103"/>
      <c r="B36" s="104"/>
      <c r="C36" s="104"/>
      <c r="D36" s="105"/>
      <c r="E36" s="105"/>
      <c r="F36">
        <v>84</v>
      </c>
      <c r="G36" s="82" t="str">
        <f>+VLOOKUP(F36,Participants!$A$1:$F$678,2,FALSE)</f>
        <v>Kelly O'Keefe</v>
      </c>
      <c r="H36" s="82" t="str">
        <f>+VLOOKUP(F36,Participants!$A$1:$F$678,4,FALSE)</f>
        <v>AMA</v>
      </c>
      <c r="I36" s="82" t="str">
        <f>+VLOOKUP(F36,Participants!$A$1:$F$678,5,FALSE)</f>
        <v>Female</v>
      </c>
      <c r="J36" s="82">
        <f>+VLOOKUP(F36,Participants!$A$1:$F$678,3,FALSE)</f>
        <v>6</v>
      </c>
      <c r="K36" s="12" t="str">
        <f>+VLOOKUP(F36,Participants!$A$1:$G$678,7,FALSE)</f>
        <v>JV Girls</v>
      </c>
      <c r="L36" s="160">
        <f t="shared" si="1"/>
        <v>15</v>
      </c>
      <c r="M36" s="82"/>
      <c r="N36">
        <v>17</v>
      </c>
      <c r="O36">
        <v>6</v>
      </c>
    </row>
    <row r="37" spans="1:15" ht="14.25" customHeight="1" x14ac:dyDescent="0.25">
      <c r="A37" s="103"/>
      <c r="B37" s="104"/>
      <c r="C37" s="104"/>
      <c r="D37" s="105"/>
      <c r="E37" s="105"/>
      <c r="F37">
        <v>1305</v>
      </c>
      <c r="G37" s="82" t="str">
        <f>+VLOOKUP(F37,Participants!$A$1:$F$678,2,FALSE)</f>
        <v>Rainey Redd</v>
      </c>
      <c r="H37" s="82" t="str">
        <f>+VLOOKUP(F37,Participants!$A$1:$F$678,4,FALSE)</f>
        <v>CDT</v>
      </c>
      <c r="I37" s="82" t="str">
        <f>+VLOOKUP(F37,Participants!$A$1:$F$678,5,FALSE)</f>
        <v>Female</v>
      </c>
      <c r="J37" s="82">
        <f>+VLOOKUP(F37,Participants!$A$1:$F$678,3,FALSE)</f>
        <v>6</v>
      </c>
      <c r="K37" s="12" t="str">
        <f>+VLOOKUP(F37,Participants!$A$1:$G$678,7,FALSE)</f>
        <v>JV Girls</v>
      </c>
      <c r="L37" s="160">
        <f t="shared" si="1"/>
        <v>16</v>
      </c>
      <c r="M37" s="82"/>
      <c r="N37">
        <v>17</v>
      </c>
      <c r="O37">
        <v>0</v>
      </c>
    </row>
    <row r="38" spans="1:15" ht="14.25" customHeight="1" x14ac:dyDescent="0.25">
      <c r="A38" s="103"/>
      <c r="B38" s="104"/>
      <c r="C38" s="104"/>
      <c r="D38" s="105"/>
      <c r="E38" s="105"/>
      <c r="F38">
        <v>1079</v>
      </c>
      <c r="G38" s="82" t="str">
        <f>+VLOOKUP(F38,Participants!$A$1:$F$678,2,FALSE)</f>
        <v>Olivia Costigan</v>
      </c>
      <c r="H38" s="82" t="str">
        <f>+VLOOKUP(F38,Participants!$A$1:$F$678,4,FALSE)</f>
        <v>KIL</v>
      </c>
      <c r="I38" s="82" t="str">
        <f>+VLOOKUP(F38,Participants!$A$1:$F$678,5,FALSE)</f>
        <v>Female</v>
      </c>
      <c r="J38" s="82">
        <f>+VLOOKUP(F38,Participants!$A$1:$F$678,3,FALSE)</f>
        <v>6</v>
      </c>
      <c r="K38" s="12" t="str">
        <f>+VLOOKUP(F38,Participants!$A$1:$G$678,7,FALSE)</f>
        <v>JV Girls</v>
      </c>
      <c r="L38" s="160">
        <f t="shared" si="1"/>
        <v>17</v>
      </c>
      <c r="M38" s="82"/>
      <c r="N38">
        <v>16</v>
      </c>
      <c r="O38">
        <v>7</v>
      </c>
    </row>
    <row r="39" spans="1:15" ht="14.25" customHeight="1" x14ac:dyDescent="0.25">
      <c r="A39" s="103"/>
      <c r="B39" s="104"/>
      <c r="C39" s="104"/>
      <c r="D39" s="105"/>
      <c r="E39" s="105"/>
      <c r="F39">
        <v>604</v>
      </c>
      <c r="G39" s="82" t="str">
        <f>+VLOOKUP(F39,Participants!$A$1:$F$678,2,FALSE)</f>
        <v>Katelyn Jacobs</v>
      </c>
      <c r="H39" s="82" t="str">
        <f>+VLOOKUP(F39,Participants!$A$1:$F$678,4,FALSE)</f>
        <v>BFS</v>
      </c>
      <c r="I39" s="82" t="str">
        <f>+VLOOKUP(F39,Participants!$A$1:$F$678,5,FALSE)</f>
        <v>Female</v>
      </c>
      <c r="J39" s="82">
        <f>+VLOOKUP(F39,Participants!$A$1:$F$678,3,FALSE)</f>
        <v>6</v>
      </c>
      <c r="K39" s="12" t="str">
        <f>+VLOOKUP(F39,Participants!$A$1:$G$678,7,FALSE)</f>
        <v>JV GIRLS</v>
      </c>
      <c r="L39" s="160">
        <f t="shared" si="1"/>
        <v>18</v>
      </c>
      <c r="M39" s="82"/>
      <c r="N39">
        <v>16</v>
      </c>
      <c r="O39">
        <v>7</v>
      </c>
    </row>
    <row r="40" spans="1:15" ht="14.25" customHeight="1" x14ac:dyDescent="0.25">
      <c r="A40" s="103"/>
      <c r="B40" s="104"/>
      <c r="C40" s="104"/>
      <c r="D40" s="105"/>
      <c r="E40" s="105"/>
      <c r="F40">
        <v>1303</v>
      </c>
      <c r="G40" s="82" t="str">
        <f>+VLOOKUP(F40,Participants!$A$1:$F$678,2,FALSE)</f>
        <v>Madison Abbett</v>
      </c>
      <c r="H40" s="82" t="str">
        <f>+VLOOKUP(F40,Participants!$A$1:$F$678,4,FALSE)</f>
        <v>CDT</v>
      </c>
      <c r="I40" s="82" t="str">
        <f>+VLOOKUP(F40,Participants!$A$1:$F$678,5,FALSE)</f>
        <v>Female</v>
      </c>
      <c r="J40" s="82">
        <f>+VLOOKUP(F40,Participants!$A$1:$F$678,3,FALSE)</f>
        <v>6</v>
      </c>
      <c r="K40" s="12" t="str">
        <f>+VLOOKUP(F40,Participants!$A$1:$G$678,7,FALSE)</f>
        <v>JV Girls</v>
      </c>
      <c r="L40" s="160">
        <f t="shared" si="1"/>
        <v>19</v>
      </c>
      <c r="M40" s="82"/>
      <c r="N40">
        <v>16</v>
      </c>
      <c r="O40">
        <v>5</v>
      </c>
    </row>
    <row r="41" spans="1:15" ht="14.25" customHeight="1" x14ac:dyDescent="0.25">
      <c r="A41" s="103"/>
      <c r="B41" s="104"/>
      <c r="C41" s="104"/>
      <c r="D41" s="105"/>
      <c r="E41" s="105"/>
      <c r="F41">
        <v>1077</v>
      </c>
      <c r="G41" s="82" t="str">
        <f>+VLOOKUP(F41,Participants!$A$1:$F$678,2,FALSE)</f>
        <v>Cora Cole</v>
      </c>
      <c r="H41" s="82" t="str">
        <f>+VLOOKUP(F41,Participants!$A$1:$F$678,4,FALSE)</f>
        <v>KIL</v>
      </c>
      <c r="I41" s="82" t="str">
        <f>+VLOOKUP(F41,Participants!$A$1:$F$678,5,FALSE)</f>
        <v>Female</v>
      </c>
      <c r="J41" s="82">
        <f>+VLOOKUP(F41,Participants!$A$1:$F$678,3,FALSE)</f>
        <v>5</v>
      </c>
      <c r="K41" s="12" t="str">
        <f>+VLOOKUP(F41,Participants!$A$1:$G$678,7,FALSE)</f>
        <v>JV Girls</v>
      </c>
      <c r="L41" s="160">
        <f t="shared" si="1"/>
        <v>20</v>
      </c>
      <c r="M41" s="82"/>
      <c r="N41">
        <v>16</v>
      </c>
      <c r="O41">
        <v>4</v>
      </c>
    </row>
    <row r="42" spans="1:15" ht="14.25" customHeight="1" x14ac:dyDescent="0.25">
      <c r="A42" s="103"/>
      <c r="B42" s="104"/>
      <c r="C42" s="104"/>
      <c r="D42" s="105"/>
      <c r="E42" s="105"/>
      <c r="F42">
        <v>1573</v>
      </c>
      <c r="G42" s="82" t="str">
        <f>+VLOOKUP(F42,Participants!$A$1:$F$678,2,FALSE)</f>
        <v>Sierra Viehmann</v>
      </c>
      <c r="H42" s="82" t="str">
        <f>+VLOOKUP(F42,Participants!$A$1:$F$678,4,FALSE)</f>
        <v>BCS</v>
      </c>
      <c r="I42" s="82" t="str">
        <f>+VLOOKUP(F42,Participants!$A$1:$F$678,5,FALSE)</f>
        <v>Female</v>
      </c>
      <c r="J42" s="82">
        <f>+VLOOKUP(F42,Participants!$A$1:$F$678,3,FALSE)</f>
        <v>6</v>
      </c>
      <c r="K42" s="12" t="str">
        <f>+VLOOKUP(F42,Participants!$A$1:$G$678,7,FALSE)</f>
        <v>jv girls</v>
      </c>
      <c r="L42" s="160">
        <f t="shared" si="1"/>
        <v>21</v>
      </c>
      <c r="M42" s="82"/>
      <c r="N42">
        <v>16</v>
      </c>
      <c r="O42">
        <v>0</v>
      </c>
    </row>
    <row r="43" spans="1:15" ht="14.25" customHeight="1" x14ac:dyDescent="0.25">
      <c r="A43" s="103"/>
      <c r="B43" s="104"/>
      <c r="C43" s="104"/>
      <c r="D43" s="105"/>
      <c r="E43" s="105"/>
      <c r="F43">
        <v>71</v>
      </c>
      <c r="G43" s="82" t="str">
        <f>+VLOOKUP(F43,Participants!$A$1:$F$678,2,FALSE)</f>
        <v>Cecilia D'Alo</v>
      </c>
      <c r="H43" s="82" t="str">
        <f>+VLOOKUP(F43,Participants!$A$1:$F$678,4,FALSE)</f>
        <v>AMA</v>
      </c>
      <c r="I43" s="82" t="str">
        <f>+VLOOKUP(F43,Participants!$A$1:$F$678,5,FALSE)</f>
        <v>Female</v>
      </c>
      <c r="J43" s="82">
        <f>+VLOOKUP(F43,Participants!$A$1:$F$678,3,FALSE)</f>
        <v>5</v>
      </c>
      <c r="K43" s="12" t="str">
        <f>+VLOOKUP(F43,Participants!$A$1:$G$678,7,FALSE)</f>
        <v>JV Girls</v>
      </c>
      <c r="L43" s="160">
        <f t="shared" si="1"/>
        <v>22</v>
      </c>
      <c r="M43" s="82"/>
      <c r="N43">
        <v>15</v>
      </c>
      <c r="O43">
        <v>9</v>
      </c>
    </row>
    <row r="44" spans="1:15" ht="14.25" customHeight="1" x14ac:dyDescent="0.25">
      <c r="A44" s="103"/>
      <c r="B44" s="104"/>
      <c r="C44" s="104"/>
      <c r="D44" s="105"/>
      <c r="E44" s="105"/>
      <c r="F44">
        <v>1078</v>
      </c>
      <c r="G44" s="82" t="str">
        <f>+VLOOKUP(F44,Participants!$A$1:$F$678,2,FALSE)</f>
        <v>Audrey Costigan</v>
      </c>
      <c r="H44" s="82" t="str">
        <f>+VLOOKUP(F44,Participants!$A$1:$F$678,4,FALSE)</f>
        <v>KIL</v>
      </c>
      <c r="I44" s="82" t="str">
        <f>+VLOOKUP(F44,Participants!$A$1:$F$678,5,FALSE)</f>
        <v>Female</v>
      </c>
      <c r="J44" s="82">
        <f>+VLOOKUP(F44,Participants!$A$1:$F$678,3,FALSE)</f>
        <v>6</v>
      </c>
      <c r="K44" s="12" t="str">
        <f>+VLOOKUP(F44,Participants!$A$1:$G$678,7,FALSE)</f>
        <v>JV Girls</v>
      </c>
      <c r="L44" s="160">
        <f t="shared" si="1"/>
        <v>23</v>
      </c>
      <c r="M44" s="82"/>
      <c r="N44">
        <v>15</v>
      </c>
      <c r="O44">
        <v>7</v>
      </c>
    </row>
    <row r="45" spans="1:15" ht="14.25" customHeight="1" x14ac:dyDescent="0.25">
      <c r="A45" s="103"/>
      <c r="B45" s="104"/>
      <c r="C45" s="104"/>
      <c r="D45" s="105"/>
      <c r="E45" s="105"/>
      <c r="F45">
        <v>64</v>
      </c>
      <c r="G45" s="82" t="str">
        <f>+VLOOKUP(F45,Participants!$A$1:$F$678,2,FALSE)</f>
        <v>Nicole Paschke</v>
      </c>
      <c r="H45" s="82" t="str">
        <f>+VLOOKUP(F45,Participants!$A$1:$F$678,4,FALSE)</f>
        <v>AMA</v>
      </c>
      <c r="I45" s="82" t="str">
        <f>+VLOOKUP(F45,Participants!$A$1:$F$678,5,FALSE)</f>
        <v>Female</v>
      </c>
      <c r="J45" s="82">
        <f>+VLOOKUP(F45,Participants!$A$1:$F$678,3,FALSE)</f>
        <v>5</v>
      </c>
      <c r="K45" s="12" t="str">
        <f>+VLOOKUP(F45,Participants!$A$1:$G$678,7,FALSE)</f>
        <v>JV Girls</v>
      </c>
      <c r="L45" s="160">
        <f t="shared" si="1"/>
        <v>24</v>
      </c>
      <c r="M45" s="82"/>
      <c r="N45">
        <v>15</v>
      </c>
      <c r="O45">
        <v>7</v>
      </c>
    </row>
    <row r="46" spans="1:15" ht="14.25" customHeight="1" x14ac:dyDescent="0.25">
      <c r="A46" s="103"/>
      <c r="B46" s="104"/>
      <c r="C46" s="104"/>
      <c r="D46" s="105"/>
      <c r="E46" s="105"/>
      <c r="F46">
        <v>63</v>
      </c>
      <c r="G46" s="82" t="str">
        <f>+VLOOKUP(F46,Participants!$A$1:$F$678,2,FALSE)</f>
        <v>Olivia Evans</v>
      </c>
      <c r="H46" s="82" t="str">
        <f>+VLOOKUP(F46,Participants!$A$1:$F$678,4,FALSE)</f>
        <v>AMA</v>
      </c>
      <c r="I46" s="82" t="str">
        <f>+VLOOKUP(F46,Participants!$A$1:$F$678,5,FALSE)</f>
        <v>Female</v>
      </c>
      <c r="J46" s="82">
        <f>+VLOOKUP(F46,Participants!$A$1:$F$678,3,FALSE)</f>
        <v>5</v>
      </c>
      <c r="K46" s="12" t="str">
        <f>+VLOOKUP(F46,Participants!$A$1:$G$678,7,FALSE)</f>
        <v>JV Girls</v>
      </c>
      <c r="L46" s="160">
        <f t="shared" si="1"/>
        <v>25</v>
      </c>
      <c r="M46" s="82"/>
      <c r="N46">
        <v>15</v>
      </c>
      <c r="O46">
        <v>7</v>
      </c>
    </row>
    <row r="47" spans="1:15" ht="14.25" customHeight="1" x14ac:dyDescent="0.25">
      <c r="A47" s="103"/>
      <c r="B47" s="104"/>
      <c r="C47" s="104"/>
      <c r="D47" s="105"/>
      <c r="E47" s="105"/>
      <c r="F47">
        <v>68</v>
      </c>
      <c r="G47" s="82" t="str">
        <f>+VLOOKUP(F47,Participants!$A$1:$F$678,2,FALSE)</f>
        <v>Gia Baldonieri</v>
      </c>
      <c r="H47" s="82" t="str">
        <f>+VLOOKUP(F47,Participants!$A$1:$F$678,4,FALSE)</f>
        <v>AMA</v>
      </c>
      <c r="I47" s="82" t="str">
        <f>+VLOOKUP(F47,Participants!$A$1:$F$678,5,FALSE)</f>
        <v>Female</v>
      </c>
      <c r="J47" s="82">
        <f>+VLOOKUP(F47,Participants!$A$1:$F$678,3,FALSE)</f>
        <v>5</v>
      </c>
      <c r="K47" s="12" t="str">
        <f>+VLOOKUP(F47,Participants!$A$1:$G$678,7,FALSE)</f>
        <v>JV Girls</v>
      </c>
      <c r="L47" s="160">
        <f t="shared" si="1"/>
        <v>26</v>
      </c>
      <c r="M47" s="82"/>
      <c r="N47">
        <v>13</v>
      </c>
      <c r="O47">
        <v>10</v>
      </c>
    </row>
    <row r="48" spans="1:15" ht="14.25" customHeight="1" x14ac:dyDescent="0.25">
      <c r="A48" s="103"/>
      <c r="B48" s="104"/>
      <c r="C48" s="104"/>
      <c r="D48" s="105"/>
      <c r="E48" s="105"/>
      <c r="F48">
        <v>66</v>
      </c>
      <c r="G48" s="82" t="str">
        <f>+VLOOKUP(F48,Participants!$A$1:$F$678,2,FALSE)</f>
        <v>Noelle Berquist</v>
      </c>
      <c r="H48" s="82" t="str">
        <f>+VLOOKUP(F48,Participants!$A$1:$F$678,4,FALSE)</f>
        <v>AMA</v>
      </c>
      <c r="I48" s="82" t="str">
        <f>+VLOOKUP(F48,Participants!$A$1:$F$678,5,FALSE)</f>
        <v>Female</v>
      </c>
      <c r="J48" s="82">
        <f>+VLOOKUP(F48,Participants!$A$1:$F$678,3,FALSE)</f>
        <v>5</v>
      </c>
      <c r="K48" s="12" t="str">
        <f>+VLOOKUP(F48,Participants!$A$1:$G$678,7,FALSE)</f>
        <v>JV Girls</v>
      </c>
      <c r="L48" s="160">
        <f t="shared" si="1"/>
        <v>27</v>
      </c>
      <c r="M48" s="82"/>
      <c r="N48">
        <v>13</v>
      </c>
      <c r="O48">
        <v>0</v>
      </c>
    </row>
    <row r="49" spans="1:15" ht="14.25" customHeight="1" x14ac:dyDescent="0.25">
      <c r="A49" s="103"/>
      <c r="B49" s="104"/>
      <c r="C49" s="104"/>
      <c r="D49" s="105"/>
      <c r="E49" s="105"/>
      <c r="F49">
        <v>1074</v>
      </c>
      <c r="G49" s="82" t="str">
        <f>+VLOOKUP(F49,Participants!$A$1:$F$678,2,FALSE)</f>
        <v>Morgan Blevins</v>
      </c>
      <c r="H49" s="82" t="str">
        <f>+VLOOKUP(F49,Participants!$A$1:$F$678,4,FALSE)</f>
        <v>KIL</v>
      </c>
      <c r="I49" s="82" t="str">
        <f>+VLOOKUP(F49,Participants!$A$1:$F$678,5,FALSE)</f>
        <v>Female</v>
      </c>
      <c r="J49" s="82">
        <f>+VLOOKUP(F49,Participants!$A$1:$F$678,3,FALSE)</f>
        <v>5</v>
      </c>
      <c r="K49" s="12" t="str">
        <f>+VLOOKUP(F49,Participants!$A$1:$G$678,7,FALSE)</f>
        <v>JV Girls</v>
      </c>
      <c r="L49" s="160">
        <f t="shared" si="1"/>
        <v>28</v>
      </c>
      <c r="M49" s="82"/>
      <c r="N49">
        <v>12</v>
      </c>
      <c r="O49">
        <v>7</v>
      </c>
    </row>
    <row r="50" spans="1:15" ht="14.25" customHeight="1" x14ac:dyDescent="0.25">
      <c r="A50" s="103"/>
      <c r="B50" s="104"/>
      <c r="C50" s="104"/>
      <c r="D50" s="105"/>
      <c r="E50" s="105"/>
      <c r="F50">
        <v>1089</v>
      </c>
      <c r="G50" s="82" t="str">
        <f>+VLOOKUP(F50,Participants!$A$1:$F$678,2,FALSE)</f>
        <v>Annalise Wyant</v>
      </c>
      <c r="H50" s="82" t="str">
        <f>+VLOOKUP(F50,Participants!$A$1:$F$678,4,FALSE)</f>
        <v>KIL</v>
      </c>
      <c r="I50" s="82" t="str">
        <f>+VLOOKUP(F50,Participants!$A$1:$F$678,5,FALSE)</f>
        <v>Female</v>
      </c>
      <c r="J50" s="82">
        <f>+VLOOKUP(F50,Participants!$A$1:$F$678,3,FALSE)</f>
        <v>6</v>
      </c>
      <c r="K50" s="12" t="str">
        <f>+VLOOKUP(F50,Participants!$A$1:$G$678,7,FALSE)</f>
        <v>JV Girls</v>
      </c>
      <c r="L50" s="160">
        <f t="shared" si="1"/>
        <v>29</v>
      </c>
      <c r="M50" s="82"/>
      <c r="N50">
        <v>11</v>
      </c>
      <c r="O50">
        <v>7</v>
      </c>
    </row>
    <row r="51" spans="1:15" ht="14.25" customHeight="1" x14ac:dyDescent="0.25">
      <c r="A51" s="103"/>
      <c r="B51" s="104"/>
      <c r="C51" s="104"/>
      <c r="D51" s="105"/>
      <c r="E51" s="105"/>
      <c r="G51" s="82"/>
      <c r="H51" s="82"/>
      <c r="I51" s="82"/>
      <c r="J51" s="82"/>
      <c r="K51" s="12"/>
      <c r="L51" s="106"/>
      <c r="M51" s="82"/>
    </row>
    <row r="52" spans="1:15" ht="14.25" customHeight="1" x14ac:dyDescent="0.25">
      <c r="A52" s="103"/>
      <c r="B52" s="104"/>
      <c r="C52" s="104"/>
      <c r="D52" s="105"/>
      <c r="E52" s="105"/>
      <c r="F52">
        <v>1186</v>
      </c>
      <c r="G52" s="82" t="str">
        <f>+VLOOKUP(F52,Participants!$A$1:$F$678,2,FALSE)</f>
        <v>Roman Maurizio</v>
      </c>
      <c r="H52" s="82" t="str">
        <f>+VLOOKUP(F52,Participants!$A$1:$F$678,4,FALSE)</f>
        <v>DMA</v>
      </c>
      <c r="I52" s="82" t="str">
        <f>+VLOOKUP(F52,Participants!$A$1:$F$678,5,FALSE)</f>
        <v>Male</v>
      </c>
      <c r="J52" s="82">
        <f>+VLOOKUP(F52,Participants!$A$1:$F$678,3,FALSE)</f>
        <v>8</v>
      </c>
      <c r="K52" s="12" t="str">
        <f>+VLOOKUP(F52,Participants!$A$1:$G$678,7,FALSE)</f>
        <v>VARSITY Boys</v>
      </c>
      <c r="L52" s="160">
        <v>1</v>
      </c>
      <c r="M52" s="82">
        <v>10</v>
      </c>
      <c r="N52">
        <v>35</v>
      </c>
      <c r="O52">
        <v>4</v>
      </c>
    </row>
    <row r="53" spans="1:15" ht="14.25" customHeight="1" x14ac:dyDescent="0.25">
      <c r="A53" s="103"/>
      <c r="B53" s="104"/>
      <c r="C53" s="104"/>
      <c r="D53" s="105"/>
      <c r="E53" s="105"/>
      <c r="F53">
        <v>224</v>
      </c>
      <c r="G53" s="82" t="str">
        <f>+VLOOKUP(F53,Participants!$A$1:$F$678,2,FALSE)</f>
        <v>Chase Porter</v>
      </c>
      <c r="H53" s="82" t="str">
        <f>+VLOOKUP(F53,Participants!$A$1:$F$678,4,FALSE)</f>
        <v>MQA</v>
      </c>
      <c r="I53" s="82" t="str">
        <f>+VLOOKUP(F53,Participants!$A$1:$F$678,5,FALSE)</f>
        <v>Male</v>
      </c>
      <c r="J53" s="82">
        <f>+VLOOKUP(F53,Participants!$A$1:$F$678,3,FALSE)</f>
        <v>8</v>
      </c>
      <c r="K53" s="12" t="str">
        <f>+VLOOKUP(F53,Participants!$A$1:$G$678,7,FALSE)</f>
        <v>VARSITY Boys</v>
      </c>
      <c r="L53" s="106">
        <f>L52+1</f>
        <v>2</v>
      </c>
      <c r="M53" s="82">
        <v>8</v>
      </c>
      <c r="N53">
        <v>34</v>
      </c>
      <c r="O53">
        <v>4</v>
      </c>
    </row>
    <row r="54" spans="1:15" ht="14.25" customHeight="1" x14ac:dyDescent="0.25">
      <c r="A54" s="103"/>
      <c r="B54" s="104"/>
      <c r="C54" s="104"/>
      <c r="D54" s="105"/>
      <c r="E54" s="105"/>
      <c r="F54">
        <v>130</v>
      </c>
      <c r="G54" s="82" t="str">
        <f>+VLOOKUP(F54,Participants!$A$1:$F$678,2,FALSE)</f>
        <v>Marcus Gerber</v>
      </c>
      <c r="H54" s="82" t="str">
        <f>+VLOOKUP(F54,Participants!$A$1:$F$678,4,FALSE)</f>
        <v>AMA</v>
      </c>
      <c r="I54" s="82" t="str">
        <f>+VLOOKUP(F54,Participants!$A$1:$F$678,5,FALSE)</f>
        <v>Male</v>
      </c>
      <c r="J54" s="82">
        <f>+VLOOKUP(F54,Participants!$A$1:$F$678,3,FALSE)</f>
        <v>8</v>
      </c>
      <c r="K54" s="12" t="str">
        <f>+VLOOKUP(F54,Participants!$A$1:$G$678,7,FALSE)</f>
        <v>VARSITY Boys</v>
      </c>
      <c r="L54" s="106">
        <f t="shared" ref="L54:L72" si="2">L53+1</f>
        <v>3</v>
      </c>
      <c r="M54" s="82">
        <v>6</v>
      </c>
      <c r="N54">
        <v>31</v>
      </c>
      <c r="O54">
        <v>5</v>
      </c>
    </row>
    <row r="55" spans="1:15" ht="14.25" customHeight="1" x14ac:dyDescent="0.25">
      <c r="A55" s="103"/>
      <c r="B55" s="104"/>
      <c r="C55" s="104"/>
      <c r="D55" s="105"/>
      <c r="E55" s="105"/>
      <c r="F55">
        <v>223</v>
      </c>
      <c r="G55" s="82" t="str">
        <f>+VLOOKUP(F55,Participants!$A$1:$F$678,2,FALSE)</f>
        <v>Everett Nemeth</v>
      </c>
      <c r="H55" s="82" t="str">
        <f>+VLOOKUP(F55,Participants!$A$1:$F$678,4,FALSE)</f>
        <v>MQA</v>
      </c>
      <c r="I55" s="82" t="str">
        <f>+VLOOKUP(F55,Participants!$A$1:$F$678,5,FALSE)</f>
        <v>Male</v>
      </c>
      <c r="J55" s="82">
        <f>+VLOOKUP(F55,Participants!$A$1:$F$678,3,FALSE)</f>
        <v>7</v>
      </c>
      <c r="K55" s="12" t="str">
        <f>+VLOOKUP(F55,Participants!$A$1:$G$678,7,FALSE)</f>
        <v>VARSITY Boys</v>
      </c>
      <c r="L55" s="106">
        <f t="shared" si="2"/>
        <v>4</v>
      </c>
      <c r="M55" s="82">
        <v>5</v>
      </c>
      <c r="N55">
        <v>27</v>
      </c>
      <c r="O55">
        <v>10</v>
      </c>
    </row>
    <row r="56" spans="1:15" ht="14.25" customHeight="1" x14ac:dyDescent="0.25">
      <c r="A56" s="103"/>
      <c r="B56" s="104"/>
      <c r="C56" s="104"/>
      <c r="D56" s="105"/>
      <c r="E56" s="105"/>
      <c r="F56">
        <v>1136</v>
      </c>
      <c r="G56" s="82" t="str">
        <f>+VLOOKUP(F56,Participants!$A$1:$F$678,2,FALSE)</f>
        <v>Dominic Verdi</v>
      </c>
      <c r="H56" s="82" t="str">
        <f>+VLOOKUP(F56,Participants!$A$1:$F$678,4,FALSE)</f>
        <v>KIL</v>
      </c>
      <c r="I56" s="82" t="str">
        <f>+VLOOKUP(F56,Participants!$A$1:$F$678,5,FALSE)</f>
        <v>Male</v>
      </c>
      <c r="J56" s="82">
        <f>+VLOOKUP(F56,Participants!$A$1:$F$678,3,FALSE)</f>
        <v>8</v>
      </c>
      <c r="K56" s="12" t="str">
        <f>+VLOOKUP(F56,Participants!$A$1:$G$678,7,FALSE)</f>
        <v>VARSITY Boys</v>
      </c>
      <c r="L56" s="106">
        <f t="shared" si="2"/>
        <v>5</v>
      </c>
      <c r="M56" s="82">
        <v>4</v>
      </c>
      <c r="N56">
        <v>24</v>
      </c>
      <c r="O56">
        <v>6</v>
      </c>
    </row>
    <row r="57" spans="1:15" ht="14.25" customHeight="1" x14ac:dyDescent="0.25">
      <c r="A57" s="103"/>
      <c r="B57" s="104"/>
      <c r="C57" s="104"/>
      <c r="D57" s="105"/>
      <c r="E57" s="105"/>
      <c r="F57">
        <v>110</v>
      </c>
      <c r="G57" s="82" t="str">
        <f>+VLOOKUP(F57,Participants!$A$1:$F$678,2,FALSE)</f>
        <v>William Yester</v>
      </c>
      <c r="H57" s="82" t="str">
        <f>+VLOOKUP(F57,Participants!$A$1:$F$678,4,FALSE)</f>
        <v>AMA</v>
      </c>
      <c r="I57" s="82" t="str">
        <f>+VLOOKUP(F57,Participants!$A$1:$F$678,5,FALSE)</f>
        <v>Male</v>
      </c>
      <c r="J57" s="82">
        <f>+VLOOKUP(F57,Participants!$A$1:$F$678,3,FALSE)</f>
        <v>7</v>
      </c>
      <c r="K57" s="12" t="str">
        <f>+VLOOKUP(F57,Participants!$A$1:$G$678,7,FALSE)</f>
        <v>VARSITY Boys</v>
      </c>
      <c r="L57" s="106">
        <f t="shared" si="2"/>
        <v>6</v>
      </c>
      <c r="M57" s="82">
        <v>3</v>
      </c>
      <c r="N57">
        <v>23</v>
      </c>
      <c r="O57">
        <v>2</v>
      </c>
    </row>
    <row r="58" spans="1:15" ht="14.25" customHeight="1" x14ac:dyDescent="0.25">
      <c r="A58" s="103"/>
      <c r="B58" s="104"/>
      <c r="C58" s="104"/>
      <c r="D58" s="105"/>
      <c r="E58" s="105"/>
      <c r="F58">
        <v>665</v>
      </c>
      <c r="G58" s="82" t="str">
        <f>+VLOOKUP(F58,Participants!$A$1:$F$678,2,FALSE)</f>
        <v>Jack Davison</v>
      </c>
      <c r="H58" s="82" t="str">
        <f>+VLOOKUP(F58,Participants!$A$1:$F$678,4,FALSE)</f>
        <v>BFS</v>
      </c>
      <c r="I58" s="82" t="str">
        <f>+VLOOKUP(F58,Participants!$A$1:$F$678,5,FALSE)</f>
        <v>Male</v>
      </c>
      <c r="J58" s="82">
        <f>+VLOOKUP(F58,Participants!$A$1:$F$678,3,FALSE)</f>
        <v>8</v>
      </c>
      <c r="K58" s="12" t="str">
        <f>+VLOOKUP(F58,Participants!$A$1:$G$678,7,FALSE)</f>
        <v>VARSITY Boys</v>
      </c>
      <c r="L58" s="106">
        <f t="shared" si="2"/>
        <v>7</v>
      </c>
      <c r="M58" s="82">
        <v>2</v>
      </c>
      <c r="N58">
        <v>23</v>
      </c>
      <c r="O58">
        <v>0</v>
      </c>
    </row>
    <row r="59" spans="1:15" ht="14.25" customHeight="1" x14ac:dyDescent="0.25">
      <c r="A59" s="103"/>
      <c r="B59" s="104"/>
      <c r="C59" s="104"/>
      <c r="D59" s="105"/>
      <c r="E59" s="105"/>
      <c r="F59">
        <v>1123</v>
      </c>
      <c r="G59" s="82" t="str">
        <f>+VLOOKUP(F59,Participants!$A$1:$F$678,2,FALSE)</f>
        <v>Jacob Acocks-Mejia</v>
      </c>
      <c r="H59" s="82" t="str">
        <f>+VLOOKUP(F59,Participants!$A$1:$F$678,4,FALSE)</f>
        <v>KIL</v>
      </c>
      <c r="I59" s="82" t="str">
        <f>+VLOOKUP(F59,Participants!$A$1:$F$678,5,FALSE)</f>
        <v>Male</v>
      </c>
      <c r="J59" s="82">
        <f>+VLOOKUP(F59,Participants!$A$1:$F$678,3,FALSE)</f>
        <v>8</v>
      </c>
      <c r="K59" s="12" t="str">
        <f>+VLOOKUP(F59,Participants!$A$1:$G$678,7,FALSE)</f>
        <v>VARSITY Boys</v>
      </c>
      <c r="L59" s="106">
        <f t="shared" si="2"/>
        <v>8</v>
      </c>
      <c r="M59" s="82">
        <v>1</v>
      </c>
      <c r="N59">
        <v>22</v>
      </c>
      <c r="O59">
        <v>4</v>
      </c>
    </row>
    <row r="60" spans="1:15" ht="14.25" customHeight="1" x14ac:dyDescent="0.25">
      <c r="A60" s="103"/>
      <c r="B60" s="104"/>
      <c r="C60" s="104"/>
      <c r="D60" s="105"/>
      <c r="E60" s="105"/>
      <c r="F60">
        <v>109</v>
      </c>
      <c r="G60" s="82" t="str">
        <f>+VLOOKUP(F60,Participants!$A$1:$F$678,2,FALSE)</f>
        <v>Miracle Onyiriamoi</v>
      </c>
      <c r="H60" s="82" t="str">
        <f>+VLOOKUP(F60,Participants!$A$1:$F$678,4,FALSE)</f>
        <v>AMA</v>
      </c>
      <c r="I60" s="82" t="str">
        <f>+VLOOKUP(F60,Participants!$A$1:$F$678,5,FALSE)</f>
        <v>Male</v>
      </c>
      <c r="J60" s="82">
        <f>+VLOOKUP(F60,Participants!$A$1:$F$678,3,FALSE)</f>
        <v>7</v>
      </c>
      <c r="K60" s="12" t="str">
        <f>+VLOOKUP(F60,Participants!$A$1:$G$678,7,FALSE)</f>
        <v>VARSITY Boys</v>
      </c>
      <c r="L60" s="106">
        <f t="shared" si="2"/>
        <v>9</v>
      </c>
      <c r="M60" s="82"/>
      <c r="N60">
        <v>22</v>
      </c>
      <c r="O60">
        <v>3</v>
      </c>
    </row>
    <row r="61" spans="1:15" ht="14.25" customHeight="1" x14ac:dyDescent="0.25">
      <c r="A61" s="103"/>
      <c r="B61" s="104"/>
      <c r="C61" s="104"/>
      <c r="D61" s="105"/>
      <c r="E61" s="105"/>
      <c r="F61">
        <v>132</v>
      </c>
      <c r="G61" s="82" t="str">
        <f>+VLOOKUP(F61,Participants!$A$1:$F$678,2,FALSE)</f>
        <v>Nathan Hannan</v>
      </c>
      <c r="H61" s="82" t="str">
        <f>+VLOOKUP(F61,Participants!$A$1:$F$678,4,FALSE)</f>
        <v>AMA</v>
      </c>
      <c r="I61" s="82" t="str">
        <f>+VLOOKUP(F61,Participants!$A$1:$F$678,5,FALSE)</f>
        <v>Male</v>
      </c>
      <c r="J61" s="82">
        <f>+VLOOKUP(F61,Participants!$A$1:$F$678,3,FALSE)</f>
        <v>8</v>
      </c>
      <c r="K61" s="12" t="str">
        <f>+VLOOKUP(F61,Participants!$A$1:$G$678,7,FALSE)</f>
        <v>VARSITY Boys</v>
      </c>
      <c r="L61" s="106">
        <f t="shared" si="2"/>
        <v>10</v>
      </c>
      <c r="M61" s="82"/>
      <c r="N61">
        <v>21</v>
      </c>
      <c r="O61">
        <v>2</v>
      </c>
    </row>
    <row r="62" spans="1:15" ht="14.25" customHeight="1" x14ac:dyDescent="0.25">
      <c r="A62" s="103"/>
      <c r="B62" s="104"/>
      <c r="C62" s="104"/>
      <c r="D62" s="105"/>
      <c r="E62" s="105"/>
      <c r="F62">
        <v>1095</v>
      </c>
      <c r="G62" s="82" t="str">
        <f>+VLOOKUP(F62,Participants!$A$1:$F$678,2,FALSE)</f>
        <v>Xavier Kush</v>
      </c>
      <c r="H62" s="82" t="str">
        <f>+VLOOKUP(F62,Participants!$A$1:$F$678,4,FALSE)</f>
        <v>KIL</v>
      </c>
      <c r="I62" s="82" t="str">
        <f>+VLOOKUP(F62,Participants!$A$1:$F$678,5,FALSE)</f>
        <v>Male</v>
      </c>
      <c r="J62" s="82">
        <f>+VLOOKUP(F62,Participants!$A$1:$F$678,3,FALSE)</f>
        <v>6</v>
      </c>
      <c r="K62" s="12" t="str">
        <f>+VLOOKUP(F62,Participants!$A$1:$G$678,7,FALSE)</f>
        <v>JV Boys</v>
      </c>
      <c r="L62" s="106">
        <f t="shared" si="2"/>
        <v>11</v>
      </c>
      <c r="M62" s="82"/>
      <c r="N62">
        <v>19</v>
      </c>
      <c r="O62">
        <v>9</v>
      </c>
    </row>
    <row r="63" spans="1:15" ht="14.25" customHeight="1" x14ac:dyDescent="0.25">
      <c r="A63" s="103"/>
      <c r="B63" s="104"/>
      <c r="C63" s="104"/>
      <c r="D63" s="105"/>
      <c r="E63" s="105"/>
      <c r="F63">
        <v>280</v>
      </c>
      <c r="G63" s="82" t="str">
        <f>+VLOOKUP(F63,Participants!$A$1:$F$678,2,FALSE)</f>
        <v>Nolan Meyer</v>
      </c>
      <c r="H63" s="82" t="str">
        <f>+VLOOKUP(F63,Participants!$A$1:$F$678,4,FALSE)</f>
        <v>AGS</v>
      </c>
      <c r="I63" s="82" t="str">
        <f>+VLOOKUP(F63,Participants!$A$1:$F$678,5,FALSE)</f>
        <v>Male</v>
      </c>
      <c r="J63" s="82">
        <f>+VLOOKUP(F63,Participants!$A$1:$F$678,3,FALSE)</f>
        <v>7</v>
      </c>
      <c r="K63" s="12" t="str">
        <f>+VLOOKUP(F63,Participants!$A$1:$G$678,7,FALSE)</f>
        <v>VARSITY Boys</v>
      </c>
      <c r="L63" s="106">
        <f t="shared" si="2"/>
        <v>12</v>
      </c>
      <c r="M63" s="82"/>
      <c r="N63">
        <v>19</v>
      </c>
      <c r="O63">
        <v>9</v>
      </c>
    </row>
    <row r="64" spans="1:15" ht="14.25" customHeight="1" x14ac:dyDescent="0.25">
      <c r="A64" s="103"/>
      <c r="B64" s="104"/>
      <c r="C64" s="104"/>
      <c r="D64" s="105"/>
      <c r="E64" s="105"/>
      <c r="F64">
        <v>979</v>
      </c>
      <c r="G64" s="82" t="str">
        <f>+VLOOKUP(F64,Participants!$A$1:$F$678,2,FALSE)</f>
        <v>Declan McCullough</v>
      </c>
      <c r="H64" s="82" t="str">
        <f>+VLOOKUP(F64,Participants!$A$1:$F$678,4,FALSE)</f>
        <v>SJS</v>
      </c>
      <c r="I64" s="82" t="str">
        <f>+VLOOKUP(F64,Participants!$A$1:$F$678,5,FALSE)</f>
        <v>Male</v>
      </c>
      <c r="J64" s="82">
        <f>+VLOOKUP(F64,Participants!$A$1:$F$678,3,FALSE)</f>
        <v>7</v>
      </c>
      <c r="K64" s="12" t="str">
        <f>+VLOOKUP(F64,Participants!$A$1:$G$678,7,FALSE)</f>
        <v>VARSITY Boys</v>
      </c>
      <c r="L64" s="106">
        <f t="shared" si="2"/>
        <v>13</v>
      </c>
      <c r="M64" s="82"/>
      <c r="N64">
        <v>19</v>
      </c>
      <c r="O64">
        <v>8</v>
      </c>
    </row>
    <row r="65" spans="1:15" ht="14.25" customHeight="1" x14ac:dyDescent="0.25">
      <c r="A65" s="103"/>
      <c r="B65" s="104"/>
      <c r="C65" s="104"/>
      <c r="D65" s="105"/>
      <c r="E65" s="105"/>
      <c r="F65">
        <v>115</v>
      </c>
      <c r="G65" s="82" t="str">
        <f>+VLOOKUP(F65,Participants!$A$1:$F$678,2,FALSE)</f>
        <v>Jack Conquest</v>
      </c>
      <c r="H65" s="82" t="str">
        <f>+VLOOKUP(F65,Participants!$A$1:$F$678,4,FALSE)</f>
        <v>AMA</v>
      </c>
      <c r="I65" s="82" t="str">
        <f>+VLOOKUP(F65,Participants!$A$1:$F$678,5,FALSE)</f>
        <v>Male</v>
      </c>
      <c r="J65" s="82">
        <f>+VLOOKUP(F65,Participants!$A$1:$F$678,3,FALSE)</f>
        <v>7</v>
      </c>
      <c r="K65" s="12" t="str">
        <f>+VLOOKUP(F65,Participants!$A$1:$G$678,7,FALSE)</f>
        <v>VARSITY Boys</v>
      </c>
      <c r="L65" s="106">
        <f t="shared" si="2"/>
        <v>14</v>
      </c>
      <c r="M65" s="82"/>
      <c r="N65">
        <v>19</v>
      </c>
      <c r="O65">
        <v>7</v>
      </c>
    </row>
    <row r="66" spans="1:15" ht="14.25" customHeight="1" x14ac:dyDescent="0.25">
      <c r="A66" s="103"/>
      <c r="B66" s="104"/>
      <c r="C66" s="104"/>
      <c r="D66" s="105"/>
      <c r="E66" s="105"/>
      <c r="F66">
        <v>1570</v>
      </c>
      <c r="G66" s="82" t="str">
        <f>+VLOOKUP(F66,Participants!$A$1:$F$678,2,FALSE)</f>
        <v>Derek Ricciardella</v>
      </c>
      <c r="H66" s="82" t="str">
        <f>+VLOOKUP(F66,Participants!$A$1:$F$678,4,FALSE)</f>
        <v>BCS</v>
      </c>
      <c r="I66" s="82" t="str">
        <f>+VLOOKUP(F66,Participants!$A$1:$F$678,5,FALSE)</f>
        <v>Male</v>
      </c>
      <c r="J66" s="82">
        <f>+VLOOKUP(F66,Participants!$A$1:$F$678,3,FALSE)</f>
        <v>7</v>
      </c>
      <c r="K66" s="12" t="str">
        <f>+VLOOKUP(F66,Participants!$A$1:$G$678,7,FALSE)</f>
        <v>Varsity Boys</v>
      </c>
      <c r="L66" s="106">
        <f t="shared" si="2"/>
        <v>15</v>
      </c>
      <c r="M66" s="82"/>
      <c r="N66">
        <v>18</v>
      </c>
      <c r="O66">
        <v>9</v>
      </c>
    </row>
    <row r="67" spans="1:15" ht="14.25" customHeight="1" x14ac:dyDescent="0.25">
      <c r="A67" s="103"/>
      <c r="B67" s="104"/>
      <c r="C67" s="104"/>
      <c r="D67" s="105"/>
      <c r="E67" s="105"/>
      <c r="F67">
        <v>668</v>
      </c>
      <c r="G67" s="82" t="str">
        <f>+VLOOKUP(F67,Participants!$A$1:$F$678,2,FALSE)</f>
        <v>Ethan Hiserodt</v>
      </c>
      <c r="H67" s="82" t="str">
        <f>+VLOOKUP(F67,Participants!$A$1:$F$678,4,FALSE)</f>
        <v>BFS</v>
      </c>
      <c r="I67" s="82" t="str">
        <f>+VLOOKUP(F67,Participants!$A$1:$F$678,5,FALSE)</f>
        <v>Male</v>
      </c>
      <c r="J67" s="82">
        <f>+VLOOKUP(F67,Participants!$A$1:$F$678,3,FALSE)</f>
        <v>8</v>
      </c>
      <c r="K67" s="12" t="str">
        <f>+VLOOKUP(F67,Participants!$A$1:$G$678,7,FALSE)</f>
        <v>VARSITY Boys</v>
      </c>
      <c r="L67" s="106">
        <f t="shared" si="2"/>
        <v>16</v>
      </c>
      <c r="M67" s="82"/>
      <c r="N67">
        <v>17</v>
      </c>
      <c r="O67">
        <v>7</v>
      </c>
    </row>
    <row r="68" spans="1:15" ht="14.25" customHeight="1" x14ac:dyDescent="0.25">
      <c r="A68" s="103"/>
      <c r="B68" s="104"/>
      <c r="C68" s="104"/>
      <c r="D68" s="105"/>
      <c r="E68" s="105"/>
      <c r="F68">
        <v>986</v>
      </c>
      <c r="G68" s="82" t="str">
        <f>+VLOOKUP(F68,Participants!$A$1:$F$678,2,FALSE)</f>
        <v>Leo Mosca</v>
      </c>
      <c r="H68" s="82" t="str">
        <f>+VLOOKUP(F68,Participants!$A$1:$F$678,4,FALSE)</f>
        <v>SJS</v>
      </c>
      <c r="I68" s="82" t="str">
        <f>+VLOOKUP(F68,Participants!$A$1:$F$678,5,FALSE)</f>
        <v>Male</v>
      </c>
      <c r="J68" s="82">
        <f>+VLOOKUP(F68,Participants!$A$1:$F$678,3,FALSE)</f>
        <v>8</v>
      </c>
      <c r="K68" s="12" t="str">
        <f>+VLOOKUP(F68,Participants!$A$1:$G$678,7,FALSE)</f>
        <v>VARSITY Boys</v>
      </c>
      <c r="L68" s="106">
        <f t="shared" si="2"/>
        <v>17</v>
      </c>
      <c r="M68" s="82"/>
      <c r="N68">
        <v>17</v>
      </c>
      <c r="O68">
        <v>5</v>
      </c>
    </row>
    <row r="69" spans="1:15" ht="14.25" customHeight="1" x14ac:dyDescent="0.25">
      <c r="A69" s="103"/>
      <c r="B69" s="104"/>
      <c r="C69" s="104"/>
      <c r="D69" s="105"/>
      <c r="E69" s="105"/>
      <c r="F69">
        <v>117</v>
      </c>
      <c r="G69" s="82" t="str">
        <f>+VLOOKUP(F69,Participants!$A$1:$F$678,2,FALSE)</f>
        <v>Joseph Hart</v>
      </c>
      <c r="H69" s="82" t="str">
        <f>+VLOOKUP(F69,Participants!$A$1:$F$678,4,FALSE)</f>
        <v>AMA</v>
      </c>
      <c r="I69" s="82" t="str">
        <f>+VLOOKUP(F69,Participants!$A$1:$F$678,5,FALSE)</f>
        <v>Male</v>
      </c>
      <c r="J69" s="82">
        <f>+VLOOKUP(F69,Participants!$A$1:$F$678,3,FALSE)</f>
        <v>7</v>
      </c>
      <c r="K69" s="12" t="str">
        <f>+VLOOKUP(F69,Participants!$A$1:$G$678,7,FALSE)</f>
        <v>VARSITY Boys</v>
      </c>
      <c r="L69" s="106">
        <f t="shared" si="2"/>
        <v>18</v>
      </c>
      <c r="M69" s="82"/>
      <c r="N69">
        <v>14</v>
      </c>
      <c r="O69">
        <v>11</v>
      </c>
    </row>
    <row r="70" spans="1:15" ht="14.25" customHeight="1" x14ac:dyDescent="0.25">
      <c r="A70" s="103"/>
      <c r="B70" s="104"/>
      <c r="C70" s="104"/>
      <c r="D70" s="105"/>
      <c r="E70" s="105"/>
      <c r="F70">
        <v>111</v>
      </c>
      <c r="G70" s="82" t="str">
        <f>+VLOOKUP(F70,Participants!$A$1:$F$678,2,FALSE)</f>
        <v>Finn ODonoghue</v>
      </c>
      <c r="H70" s="82" t="str">
        <f>+VLOOKUP(F70,Participants!$A$1:$F$678,4,FALSE)</f>
        <v>AMA</v>
      </c>
      <c r="I70" s="82" t="str">
        <f>+VLOOKUP(F70,Participants!$A$1:$F$678,5,FALSE)</f>
        <v>Male</v>
      </c>
      <c r="J70" s="82">
        <f>+VLOOKUP(F70,Participants!$A$1:$F$678,3,FALSE)</f>
        <v>7</v>
      </c>
      <c r="K70" s="12" t="str">
        <f>+VLOOKUP(F70,Participants!$A$1:$G$678,7,FALSE)</f>
        <v>VARSITY Boys</v>
      </c>
      <c r="L70" s="106">
        <f t="shared" si="2"/>
        <v>19</v>
      </c>
      <c r="M70" s="82"/>
      <c r="N70">
        <v>14</v>
      </c>
      <c r="O70">
        <v>10</v>
      </c>
    </row>
    <row r="71" spans="1:15" ht="14.25" customHeight="1" x14ac:dyDescent="0.25">
      <c r="A71" s="103"/>
      <c r="B71" s="104"/>
      <c r="C71" s="104"/>
      <c r="D71" s="105"/>
      <c r="E71" s="105"/>
      <c r="F71">
        <v>222</v>
      </c>
      <c r="G71" s="82" t="str">
        <f>+VLOOKUP(F71,Participants!$A$1:$F$678,2,FALSE)</f>
        <v>Max Townsend</v>
      </c>
      <c r="H71" s="82" t="str">
        <f>+VLOOKUP(F71,Participants!$A$1:$F$678,4,FALSE)</f>
        <v>MQA</v>
      </c>
      <c r="I71" s="82" t="str">
        <f>+VLOOKUP(F71,Participants!$A$1:$F$678,5,FALSE)</f>
        <v>Male</v>
      </c>
      <c r="J71" s="82">
        <f>+VLOOKUP(F71,Participants!$A$1:$F$678,3,FALSE)</f>
        <v>7</v>
      </c>
      <c r="K71" s="12" t="str">
        <f>+VLOOKUP(F71,Participants!$A$1:$G$678,7,FALSE)</f>
        <v>VARSITY Boys</v>
      </c>
      <c r="L71" s="106">
        <f t="shared" si="2"/>
        <v>20</v>
      </c>
      <c r="M71" s="82"/>
      <c r="N71">
        <v>13</v>
      </c>
      <c r="O71">
        <v>0</v>
      </c>
    </row>
    <row r="72" spans="1:15" ht="14.25" customHeight="1" x14ac:dyDescent="0.25">
      <c r="A72" s="103"/>
      <c r="B72" s="104"/>
      <c r="C72" s="104"/>
      <c r="D72" s="105"/>
      <c r="E72" s="105"/>
      <c r="F72">
        <v>113</v>
      </c>
      <c r="G72" s="82" t="str">
        <f>+VLOOKUP(F72,Participants!$A$1:$F$678,2,FALSE)</f>
        <v>Oliver Walvoord</v>
      </c>
      <c r="H72" s="82" t="str">
        <f>+VLOOKUP(F72,Participants!$A$1:$F$678,4,FALSE)</f>
        <v>AMA</v>
      </c>
      <c r="I72" s="82" t="str">
        <f>+VLOOKUP(F72,Participants!$A$1:$F$678,5,FALSE)</f>
        <v>Male</v>
      </c>
      <c r="J72" s="82">
        <f>+VLOOKUP(F72,Participants!$A$1:$F$678,3,FALSE)</f>
        <v>7</v>
      </c>
      <c r="K72" s="12" t="str">
        <f>+VLOOKUP(F72,Participants!$A$1:$G$678,7,FALSE)</f>
        <v>VARSITY Boys</v>
      </c>
      <c r="L72" s="106">
        <f t="shared" si="2"/>
        <v>21</v>
      </c>
      <c r="M72" s="82"/>
      <c r="N72">
        <v>10</v>
      </c>
      <c r="O72">
        <v>7</v>
      </c>
    </row>
    <row r="73" spans="1:15" ht="14.25" customHeight="1" x14ac:dyDescent="0.25">
      <c r="A73" s="103"/>
      <c r="B73" s="104"/>
      <c r="C73" s="104"/>
      <c r="D73" s="105"/>
      <c r="E73" s="105"/>
      <c r="G73" s="82"/>
      <c r="H73" s="82"/>
      <c r="I73" s="82"/>
      <c r="J73" s="82"/>
      <c r="K73" s="12"/>
      <c r="L73" s="106"/>
      <c r="M73" s="82"/>
    </row>
    <row r="74" spans="1:15" ht="14.25" customHeight="1" x14ac:dyDescent="0.25">
      <c r="A74" s="103"/>
      <c r="B74" s="104"/>
      <c r="C74" s="104"/>
      <c r="D74" s="105"/>
      <c r="E74" s="105"/>
      <c r="F74">
        <v>125</v>
      </c>
      <c r="G74" s="82" t="str">
        <f>+VLOOKUP(F74,Participants!$A$1:$F$678,2,FALSE)</f>
        <v>Fiona O'Neill</v>
      </c>
      <c r="H74" s="82" t="str">
        <f>+VLOOKUP(F74,Participants!$A$1:$F$678,4,FALSE)</f>
        <v>AMA</v>
      </c>
      <c r="I74" s="82" t="str">
        <f>+VLOOKUP(F74,Participants!$A$1:$F$678,5,FALSE)</f>
        <v>Female</v>
      </c>
      <c r="J74" s="82">
        <f>+VLOOKUP(F74,Participants!$A$1:$F$678,3,FALSE)</f>
        <v>8</v>
      </c>
      <c r="K74" s="12" t="str">
        <f>+VLOOKUP(F74,Participants!$A$1:$G$678,7,FALSE)</f>
        <v>VARSITY Girls</v>
      </c>
      <c r="L74" s="160">
        <v>1</v>
      </c>
      <c r="M74" s="82">
        <v>10</v>
      </c>
      <c r="N74">
        <v>30</v>
      </c>
      <c r="O74">
        <v>0</v>
      </c>
    </row>
    <row r="75" spans="1:15" ht="14.25" customHeight="1" x14ac:dyDescent="0.25">
      <c r="A75" s="103"/>
      <c r="B75" s="104"/>
      <c r="C75" s="104"/>
      <c r="D75" s="105"/>
      <c r="E75" s="105"/>
      <c r="F75">
        <v>1114</v>
      </c>
      <c r="G75" s="82" t="str">
        <f>+VLOOKUP(F75,Participants!$A$1:$F$678,2,FALSE)</f>
        <v>Payton McElravy</v>
      </c>
      <c r="H75" s="82" t="str">
        <f>+VLOOKUP(F75,Participants!$A$1:$F$678,4,FALSE)</f>
        <v>KIL</v>
      </c>
      <c r="I75" s="82" t="str">
        <f>+VLOOKUP(F75,Participants!$A$1:$F$678,5,FALSE)</f>
        <v>Female</v>
      </c>
      <c r="J75" s="82">
        <f>+VLOOKUP(F75,Participants!$A$1:$F$678,3,FALSE)</f>
        <v>7</v>
      </c>
      <c r="K75" s="12" t="str">
        <f>+VLOOKUP(F75,Participants!$A$1:$G$678,7,FALSE)</f>
        <v>Varsity Girls</v>
      </c>
      <c r="L75" s="106">
        <f>L74+1</f>
        <v>2</v>
      </c>
      <c r="M75" s="82">
        <v>8</v>
      </c>
      <c r="N75">
        <v>28</v>
      </c>
      <c r="O75">
        <v>9</v>
      </c>
    </row>
    <row r="76" spans="1:15" ht="14.25" customHeight="1" x14ac:dyDescent="0.25">
      <c r="A76" s="103"/>
      <c r="B76" s="104"/>
      <c r="C76" s="104"/>
      <c r="D76" s="105"/>
      <c r="E76" s="105"/>
      <c r="F76">
        <v>288</v>
      </c>
      <c r="G76" s="82" t="str">
        <f>+VLOOKUP(F76,Participants!$A$1:$F$678,2,FALSE)</f>
        <v>Elizabeth Tokarczyk</v>
      </c>
      <c r="H76" s="82" t="str">
        <f>+VLOOKUP(F76,Participants!$A$1:$F$678,4,FALSE)</f>
        <v>AGS</v>
      </c>
      <c r="I76" s="82" t="str">
        <f>+VLOOKUP(F76,Participants!$A$1:$F$678,5,FALSE)</f>
        <v>Female</v>
      </c>
      <c r="J76" s="82">
        <f>+VLOOKUP(F76,Participants!$A$1:$F$678,3,FALSE)</f>
        <v>8</v>
      </c>
      <c r="K76" s="12" t="str">
        <f>+VLOOKUP(F76,Participants!$A$1:$G$678,7,FALSE)</f>
        <v>VARSITY Girls</v>
      </c>
      <c r="L76" s="106">
        <f t="shared" ref="L76:L102" si="3">L75+1</f>
        <v>3</v>
      </c>
      <c r="M76" s="82">
        <v>6</v>
      </c>
      <c r="N76">
        <v>27</v>
      </c>
      <c r="O76">
        <v>3</v>
      </c>
    </row>
    <row r="77" spans="1:15" ht="14.25" customHeight="1" x14ac:dyDescent="0.25">
      <c r="A77" s="103"/>
      <c r="B77" s="104"/>
      <c r="C77" s="104"/>
      <c r="D77" s="105"/>
      <c r="E77" s="105"/>
      <c r="F77">
        <v>281</v>
      </c>
      <c r="G77" s="82" t="str">
        <f>+VLOOKUP(F77,Participants!$A$1:$F$678,2,FALSE)</f>
        <v>Anna Cicchino</v>
      </c>
      <c r="H77" s="82" t="str">
        <f>+VLOOKUP(F77,Participants!$A$1:$F$678,4,FALSE)</f>
        <v>AGS</v>
      </c>
      <c r="I77" s="82" t="str">
        <f>+VLOOKUP(F77,Participants!$A$1:$F$678,5,FALSE)</f>
        <v>Female</v>
      </c>
      <c r="J77" s="82">
        <f>+VLOOKUP(F77,Participants!$A$1:$F$678,3,FALSE)</f>
        <v>8</v>
      </c>
      <c r="K77" s="12" t="str">
        <f>+VLOOKUP(F77,Participants!$A$1:$G$678,7,FALSE)</f>
        <v>VARSITY Girls</v>
      </c>
      <c r="L77" s="106">
        <f t="shared" si="3"/>
        <v>4</v>
      </c>
      <c r="M77" s="82">
        <v>5</v>
      </c>
      <c r="N77">
        <v>26</v>
      </c>
      <c r="O77">
        <v>11</v>
      </c>
    </row>
    <row r="78" spans="1:15" ht="14.25" customHeight="1" x14ac:dyDescent="0.25">
      <c r="A78" s="103"/>
      <c r="B78" s="104"/>
      <c r="C78" s="104"/>
      <c r="D78" s="105"/>
      <c r="E78" s="105"/>
      <c r="F78">
        <v>982</v>
      </c>
      <c r="G78" s="82" t="str">
        <f>+VLOOKUP(F78,Participants!$A$1:$F$678,2,FALSE)</f>
        <v>Molly Gauntner</v>
      </c>
      <c r="H78" s="82" t="str">
        <f>+VLOOKUP(F78,Participants!$A$1:$F$678,4,FALSE)</f>
        <v>SJS</v>
      </c>
      <c r="I78" s="82" t="str">
        <f>+VLOOKUP(F78,Participants!$A$1:$F$678,5,FALSE)</f>
        <v>Female</v>
      </c>
      <c r="J78" s="82">
        <f>+VLOOKUP(F78,Participants!$A$1:$F$678,3,FALSE)</f>
        <v>8</v>
      </c>
      <c r="K78" s="12" t="str">
        <f>+VLOOKUP(F78,Participants!$A$1:$G$678,7,FALSE)</f>
        <v>Varsity Girls</v>
      </c>
      <c r="L78" s="106">
        <f t="shared" si="3"/>
        <v>5</v>
      </c>
      <c r="M78" s="82">
        <v>4</v>
      </c>
      <c r="N78">
        <v>25</v>
      </c>
      <c r="O78">
        <v>11</v>
      </c>
    </row>
    <row r="79" spans="1:15" ht="14.25" customHeight="1" x14ac:dyDescent="0.25">
      <c r="A79" s="103"/>
      <c r="B79" s="104"/>
      <c r="C79" s="104"/>
      <c r="D79" s="105"/>
      <c r="E79" s="105"/>
      <c r="F79">
        <v>981</v>
      </c>
      <c r="G79" s="82" t="str">
        <f>+VLOOKUP(F79,Participants!$A$1:$F$678,2,FALSE)</f>
        <v>Emery Feczko</v>
      </c>
      <c r="H79" s="82" t="str">
        <f>+VLOOKUP(F79,Participants!$A$1:$F$678,4,FALSE)</f>
        <v>SJS</v>
      </c>
      <c r="I79" s="82" t="str">
        <f>+VLOOKUP(F79,Participants!$A$1:$F$678,5,FALSE)</f>
        <v>Female</v>
      </c>
      <c r="J79" s="82">
        <f>+VLOOKUP(F79,Participants!$A$1:$F$678,3,FALSE)</f>
        <v>8</v>
      </c>
      <c r="K79" s="12" t="str">
        <f>+VLOOKUP(F79,Participants!$A$1:$G$678,7,FALSE)</f>
        <v>Varsity Girls</v>
      </c>
      <c r="L79" s="106">
        <f t="shared" si="3"/>
        <v>6</v>
      </c>
      <c r="M79" s="82">
        <v>3</v>
      </c>
      <c r="N79">
        <v>25</v>
      </c>
      <c r="O79">
        <v>9</v>
      </c>
    </row>
    <row r="80" spans="1:15" ht="14.25" customHeight="1" x14ac:dyDescent="0.25">
      <c r="A80" s="103"/>
      <c r="B80" s="104"/>
      <c r="C80" s="104"/>
      <c r="D80" s="105"/>
      <c r="E80" s="105"/>
      <c r="F80">
        <v>1107</v>
      </c>
      <c r="G80" s="82" t="str">
        <f>+VLOOKUP(F80,Participants!$A$1:$F$678,2,FALSE)</f>
        <v>Chloe Cole</v>
      </c>
      <c r="H80" s="82" t="str">
        <f>+VLOOKUP(F80,Participants!$A$1:$F$678,4,FALSE)</f>
        <v>KIL</v>
      </c>
      <c r="I80" s="82" t="str">
        <f>+VLOOKUP(F80,Participants!$A$1:$F$678,5,FALSE)</f>
        <v>Female</v>
      </c>
      <c r="J80" s="82">
        <f>+VLOOKUP(F80,Participants!$A$1:$F$678,3,FALSE)</f>
        <v>7</v>
      </c>
      <c r="K80" s="12" t="str">
        <f>+VLOOKUP(F80,Participants!$A$1:$G$678,7,FALSE)</f>
        <v>Varsity Girls</v>
      </c>
      <c r="L80" s="106">
        <f t="shared" si="3"/>
        <v>7</v>
      </c>
      <c r="M80" s="82">
        <v>2</v>
      </c>
      <c r="N80">
        <v>25</v>
      </c>
      <c r="O80">
        <v>2</v>
      </c>
    </row>
    <row r="81" spans="1:15" ht="14.25" customHeight="1" x14ac:dyDescent="0.25">
      <c r="A81" s="103"/>
      <c r="B81" s="104"/>
      <c r="C81" s="104"/>
      <c r="D81" s="105"/>
      <c r="E81" s="105"/>
      <c r="F81">
        <v>983</v>
      </c>
      <c r="G81" s="82" t="str">
        <f>+VLOOKUP(F81,Participants!$A$1:$F$678,2,FALSE)</f>
        <v>Maggie Killian</v>
      </c>
      <c r="H81" s="82" t="str">
        <f>+VLOOKUP(F81,Participants!$A$1:$F$678,4,FALSE)</f>
        <v>SJS</v>
      </c>
      <c r="I81" s="82" t="str">
        <f>+VLOOKUP(F81,Participants!$A$1:$F$678,5,FALSE)</f>
        <v>Female</v>
      </c>
      <c r="J81" s="82">
        <f>+VLOOKUP(F81,Participants!$A$1:$F$678,3,FALSE)</f>
        <v>8</v>
      </c>
      <c r="K81" s="12" t="str">
        <f>+VLOOKUP(F81,Participants!$A$1:$G$678,7,FALSE)</f>
        <v>Varsity Girls</v>
      </c>
      <c r="L81" s="106">
        <f t="shared" si="3"/>
        <v>8</v>
      </c>
      <c r="M81" s="82">
        <v>1</v>
      </c>
      <c r="N81">
        <v>24</v>
      </c>
      <c r="O81">
        <v>7</v>
      </c>
    </row>
    <row r="82" spans="1:15" ht="14.25" customHeight="1" x14ac:dyDescent="0.25">
      <c r="A82" s="103"/>
      <c r="B82" s="104"/>
      <c r="C82" s="104"/>
      <c r="D82" s="105"/>
      <c r="E82" s="105"/>
      <c r="F82">
        <v>1587</v>
      </c>
      <c r="G82" s="82" t="str">
        <f>+VLOOKUP(F82,Participants!$A$1:$F$678,2,FALSE)</f>
        <v>Madison Krahe</v>
      </c>
      <c r="H82" s="82" t="str">
        <f>+VLOOKUP(F82,Participants!$A$1:$F$678,4,FALSE)</f>
        <v>BCS</v>
      </c>
      <c r="I82" s="82" t="str">
        <f>+VLOOKUP(F82,Participants!$A$1:$F$678,5,FALSE)</f>
        <v>Female</v>
      </c>
      <c r="J82" s="82">
        <f>+VLOOKUP(F82,Participants!$A$1:$F$678,3,FALSE)</f>
        <v>8</v>
      </c>
      <c r="K82" s="12" t="str">
        <f>+VLOOKUP(F82,Participants!$A$1:$G$678,7,FALSE)</f>
        <v>Varsity Girls</v>
      </c>
      <c r="L82" s="106">
        <f t="shared" si="3"/>
        <v>9</v>
      </c>
      <c r="M82" s="82"/>
      <c r="N82">
        <v>24</v>
      </c>
      <c r="O82">
        <v>6</v>
      </c>
    </row>
    <row r="83" spans="1:15" ht="14.25" customHeight="1" x14ac:dyDescent="0.25">
      <c r="A83" s="103"/>
      <c r="B83" s="104"/>
      <c r="C83" s="104"/>
      <c r="D83" s="105"/>
      <c r="E83" s="105"/>
      <c r="F83">
        <v>124</v>
      </c>
      <c r="G83" s="82" t="str">
        <f>+VLOOKUP(F83,Participants!$A$1:$F$678,2,FALSE)</f>
        <v>Liliana Silvis</v>
      </c>
      <c r="H83" s="82" t="str">
        <f>+VLOOKUP(F83,Participants!$A$1:$F$678,4,FALSE)</f>
        <v>AMA</v>
      </c>
      <c r="I83" s="82" t="str">
        <f>+VLOOKUP(F83,Participants!$A$1:$F$678,5,FALSE)</f>
        <v>Female</v>
      </c>
      <c r="J83" s="82">
        <f>+VLOOKUP(F83,Participants!$A$1:$F$678,3,FALSE)</f>
        <v>8</v>
      </c>
      <c r="K83" s="12" t="str">
        <f>+VLOOKUP(F83,Participants!$A$1:$G$678,7,FALSE)</f>
        <v>VARSITY Girls</v>
      </c>
      <c r="L83" s="106">
        <f t="shared" si="3"/>
        <v>10</v>
      </c>
      <c r="M83" s="82"/>
      <c r="N83">
        <v>22</v>
      </c>
      <c r="O83">
        <v>7</v>
      </c>
    </row>
    <row r="84" spans="1:15" ht="14.25" customHeight="1" x14ac:dyDescent="0.25">
      <c r="A84" s="103"/>
      <c r="B84" s="104"/>
      <c r="C84" s="104"/>
      <c r="D84" s="105"/>
      <c r="E84" s="105"/>
      <c r="F84">
        <v>1310</v>
      </c>
      <c r="G84" s="82" t="str">
        <f>+VLOOKUP(F84,Participants!$A$1:$F$678,2,FALSE)</f>
        <v>Nadia Rossey</v>
      </c>
      <c r="H84" s="82" t="str">
        <f>+VLOOKUP(F84,Participants!$A$1:$F$678,4,FALSE)</f>
        <v>CDT</v>
      </c>
      <c r="I84" s="82" t="str">
        <f>+VLOOKUP(F84,Participants!$A$1:$F$678,5,FALSE)</f>
        <v>Female</v>
      </c>
      <c r="J84" s="82">
        <f>+VLOOKUP(F84,Participants!$A$1:$F$678,3,FALSE)</f>
        <v>7</v>
      </c>
      <c r="K84" s="12" t="str">
        <f>+VLOOKUP(F84,Participants!$A$1:$G$678,7,FALSE)</f>
        <v>Varsity Girls</v>
      </c>
      <c r="L84" s="106">
        <f t="shared" si="3"/>
        <v>11</v>
      </c>
      <c r="M84" s="82"/>
      <c r="N84">
        <v>22</v>
      </c>
      <c r="O84">
        <v>6</v>
      </c>
    </row>
    <row r="85" spans="1:15" ht="14.25" customHeight="1" x14ac:dyDescent="0.25">
      <c r="A85" s="103"/>
      <c r="B85" s="104"/>
      <c r="C85" s="104"/>
      <c r="D85" s="105"/>
      <c r="E85" s="105"/>
      <c r="F85">
        <v>126</v>
      </c>
      <c r="G85" s="82" t="str">
        <f>+VLOOKUP(F85,Participants!$A$1:$F$678,2,FALSE)</f>
        <v>Faith Simon</v>
      </c>
      <c r="H85" s="82" t="str">
        <f>+VLOOKUP(F85,Participants!$A$1:$F$678,4,FALSE)</f>
        <v>AMA</v>
      </c>
      <c r="I85" s="82" t="str">
        <f>+VLOOKUP(F85,Participants!$A$1:$F$678,5,FALSE)</f>
        <v>Female</v>
      </c>
      <c r="J85" s="82">
        <f>+VLOOKUP(F85,Participants!$A$1:$F$678,3,FALSE)</f>
        <v>8</v>
      </c>
      <c r="K85" s="12" t="str">
        <f>+VLOOKUP(F85,Participants!$A$1:$G$678,7,FALSE)</f>
        <v>VARSITY Girls</v>
      </c>
      <c r="L85" s="106">
        <f t="shared" si="3"/>
        <v>12</v>
      </c>
      <c r="M85" s="82"/>
      <c r="N85">
        <v>22</v>
      </c>
      <c r="O85">
        <v>5</v>
      </c>
    </row>
    <row r="86" spans="1:15" ht="14.25" customHeight="1" x14ac:dyDescent="0.25">
      <c r="A86" s="103"/>
      <c r="B86" s="104"/>
      <c r="C86" s="104"/>
      <c r="D86" s="105"/>
      <c r="E86" s="105"/>
      <c r="F86">
        <v>890</v>
      </c>
      <c r="G86" s="82" t="str">
        <f>+VLOOKUP(F86,Participants!$A$1:$F$678,2,FALSE)</f>
        <v>Macie Dobrinski</v>
      </c>
      <c r="H86" s="82" t="str">
        <f>+VLOOKUP(F86,Participants!$A$1:$F$678,4,FALSE)</f>
        <v>MOSS</v>
      </c>
      <c r="I86" s="82" t="str">
        <f>+VLOOKUP(F86,Participants!$A$1:$F$678,5,FALSE)</f>
        <v>Female</v>
      </c>
      <c r="J86" s="82">
        <f>+VLOOKUP(F86,Participants!$A$1:$F$678,3,FALSE)</f>
        <v>7</v>
      </c>
      <c r="K86" s="12" t="str">
        <f>+VLOOKUP(F86,Participants!$A$1:$G$678,7,FALSE)</f>
        <v>VARSITY Girls</v>
      </c>
      <c r="L86" s="106">
        <f t="shared" si="3"/>
        <v>13</v>
      </c>
      <c r="M86" s="82"/>
      <c r="N86">
        <v>22</v>
      </c>
      <c r="O86">
        <v>5</v>
      </c>
    </row>
    <row r="87" spans="1:15" ht="14.25" customHeight="1" x14ac:dyDescent="0.25">
      <c r="A87" s="103"/>
      <c r="B87" s="104"/>
      <c r="C87" s="104"/>
      <c r="D87" s="105"/>
      <c r="E87" s="105"/>
      <c r="F87">
        <v>893</v>
      </c>
      <c r="G87" s="82" t="str">
        <f>+VLOOKUP(F87,Participants!$A$1:$F$678,2,FALSE)</f>
        <v>Melanie Tomko</v>
      </c>
      <c r="H87" s="82" t="str">
        <f>+VLOOKUP(F87,Participants!$A$1:$F$678,4,FALSE)</f>
        <v>MOSS</v>
      </c>
      <c r="I87" s="82" t="str">
        <f>+VLOOKUP(F87,Participants!$A$1:$F$678,5,FALSE)</f>
        <v>Female</v>
      </c>
      <c r="J87" s="82">
        <f>+VLOOKUP(F87,Participants!$A$1:$F$678,3,FALSE)</f>
        <v>7</v>
      </c>
      <c r="K87" s="12" t="str">
        <f>+VLOOKUP(F87,Participants!$A$1:$G$678,7,FALSE)</f>
        <v>VARSITY Girls</v>
      </c>
      <c r="L87" s="106">
        <f t="shared" si="3"/>
        <v>14</v>
      </c>
      <c r="M87" s="82"/>
      <c r="N87">
        <v>22</v>
      </c>
      <c r="O87">
        <v>4</v>
      </c>
    </row>
    <row r="88" spans="1:15" ht="14.25" customHeight="1" x14ac:dyDescent="0.25">
      <c r="A88" s="103"/>
      <c r="B88" s="104"/>
      <c r="C88" s="104"/>
      <c r="D88" s="105"/>
      <c r="E88" s="105"/>
      <c r="F88">
        <v>1244</v>
      </c>
      <c r="G88" s="82" t="str">
        <f>+VLOOKUP(F88,Participants!$A$1:$F$678,2,FALSE)</f>
        <v>Marley Cianfaglione</v>
      </c>
      <c r="H88" s="82" t="str">
        <f>+VLOOKUP(F88,Participants!$A$1:$F$678,4,FALSE)</f>
        <v>SSPP</v>
      </c>
      <c r="I88" s="82" t="str">
        <f>+VLOOKUP(F88,Participants!$A$1:$F$678,5,FALSE)</f>
        <v>Female</v>
      </c>
      <c r="J88" s="82">
        <f>+VLOOKUP(F88,Participants!$A$1:$F$678,3,FALSE)</f>
        <v>7</v>
      </c>
      <c r="K88" s="12" t="str">
        <f>+VLOOKUP(F88,Participants!$A$1:$G$678,7,FALSE)</f>
        <v>VARSITY Girls</v>
      </c>
      <c r="L88" s="106">
        <f t="shared" si="3"/>
        <v>15</v>
      </c>
      <c r="M88" s="82"/>
      <c r="N88">
        <v>21</v>
      </c>
      <c r="O88">
        <v>5</v>
      </c>
    </row>
    <row r="89" spans="1:15" ht="14.25" customHeight="1" x14ac:dyDescent="0.25">
      <c r="A89" s="103"/>
      <c r="B89" s="104"/>
      <c r="C89" s="104"/>
      <c r="D89" s="105"/>
      <c r="E89" s="105"/>
      <c r="F89">
        <v>1309</v>
      </c>
      <c r="G89" s="82" t="str">
        <f>+VLOOKUP(F89,Participants!$A$1:$F$678,2,FALSE)</f>
        <v>Rhodora Redd</v>
      </c>
      <c r="H89" s="82" t="str">
        <f>+VLOOKUP(F89,Participants!$A$1:$F$678,4,FALSE)</f>
        <v>CDT</v>
      </c>
      <c r="I89" s="82" t="str">
        <f>+VLOOKUP(F89,Participants!$A$1:$F$678,5,FALSE)</f>
        <v>Female</v>
      </c>
      <c r="J89" s="82">
        <f>+VLOOKUP(F89,Participants!$A$1:$F$678,3,FALSE)</f>
        <v>7</v>
      </c>
      <c r="K89" s="12" t="str">
        <f>+VLOOKUP(F89,Participants!$A$1:$G$678,7,FALSE)</f>
        <v>Varsity Girls</v>
      </c>
      <c r="L89" s="106">
        <f t="shared" si="3"/>
        <v>16</v>
      </c>
      <c r="M89" s="82"/>
      <c r="N89">
        <v>19</v>
      </c>
      <c r="O89">
        <v>5</v>
      </c>
    </row>
    <row r="90" spans="1:15" ht="14.25" customHeight="1" x14ac:dyDescent="0.25">
      <c r="A90" s="103"/>
      <c r="B90" s="104"/>
      <c r="C90" s="104"/>
      <c r="D90" s="105"/>
      <c r="E90" s="105"/>
      <c r="F90">
        <v>980</v>
      </c>
      <c r="G90" s="82" t="str">
        <f>+VLOOKUP(F90,Participants!$A$1:$F$678,2,FALSE)</f>
        <v>Adelaide Delaney</v>
      </c>
      <c r="H90" s="82" t="str">
        <f>+VLOOKUP(F90,Participants!$A$1:$F$678,4,FALSE)</f>
        <v>SJS</v>
      </c>
      <c r="I90" s="82" t="str">
        <f>+VLOOKUP(F90,Participants!$A$1:$F$678,5,FALSE)</f>
        <v>Female</v>
      </c>
      <c r="J90" s="82">
        <f>+VLOOKUP(F90,Participants!$A$1:$F$678,3,FALSE)</f>
        <v>8</v>
      </c>
      <c r="K90" s="12" t="str">
        <f>+VLOOKUP(F90,Participants!$A$1:$G$678,7,FALSE)</f>
        <v>Varsity Girls</v>
      </c>
      <c r="L90" s="106">
        <f t="shared" si="3"/>
        <v>17</v>
      </c>
      <c r="M90" s="82"/>
      <c r="N90">
        <v>18</v>
      </c>
      <c r="O90">
        <v>9</v>
      </c>
    </row>
    <row r="91" spans="1:15" ht="14.25" customHeight="1" x14ac:dyDescent="0.25">
      <c r="A91" s="103"/>
      <c r="B91" s="104"/>
      <c r="C91" s="104"/>
      <c r="D91" s="105"/>
      <c r="E91" s="105"/>
      <c r="F91">
        <v>647</v>
      </c>
      <c r="G91" s="82" t="str">
        <f>+VLOOKUP(F91,Participants!$A$1:$F$678,2,FALSE)</f>
        <v>Mary Kennedy</v>
      </c>
      <c r="H91" s="82" t="str">
        <f>+VLOOKUP(F91,Participants!$A$1:$F$678,4,FALSE)</f>
        <v>BFS</v>
      </c>
      <c r="I91" s="82" t="str">
        <f>+VLOOKUP(F91,Participants!$A$1:$F$678,5,FALSE)</f>
        <v>Female</v>
      </c>
      <c r="J91" s="82">
        <f>+VLOOKUP(F91,Participants!$A$1:$F$678,3,FALSE)</f>
        <v>8</v>
      </c>
      <c r="K91" s="12" t="str">
        <f>+VLOOKUP(F91,Participants!$A$1:$G$678,7,FALSE)</f>
        <v>VARSITY GIRLS</v>
      </c>
      <c r="L91" s="106">
        <f t="shared" si="3"/>
        <v>18</v>
      </c>
      <c r="M91" s="82"/>
      <c r="N91">
        <v>18</v>
      </c>
      <c r="O91">
        <v>7</v>
      </c>
    </row>
    <row r="92" spans="1:15" ht="14.25" customHeight="1" x14ac:dyDescent="0.25">
      <c r="A92" s="103"/>
      <c r="B92" s="104"/>
      <c r="C92" s="104"/>
      <c r="D92" s="105"/>
      <c r="E92" s="105"/>
      <c r="F92">
        <v>626</v>
      </c>
      <c r="G92" s="82" t="str">
        <f>+VLOOKUP(F92,Participants!$A$1:$F$678,2,FALSE)</f>
        <v>Olivia Chimenti</v>
      </c>
      <c r="H92" s="82" t="str">
        <f>+VLOOKUP(F92,Participants!$A$1:$F$678,4,FALSE)</f>
        <v>BFS</v>
      </c>
      <c r="I92" s="82" t="str">
        <f>+VLOOKUP(F92,Participants!$A$1:$F$678,5,FALSE)</f>
        <v>Female</v>
      </c>
      <c r="J92" s="82">
        <f>+VLOOKUP(F92,Participants!$A$1:$F$678,3,FALSE)</f>
        <v>7</v>
      </c>
      <c r="K92" s="12" t="str">
        <f>+VLOOKUP(F92,Participants!$A$1:$G$678,7,FALSE)</f>
        <v>VARSITY GIRLS</v>
      </c>
      <c r="L92" s="106">
        <f t="shared" si="3"/>
        <v>19</v>
      </c>
      <c r="M92" s="82"/>
      <c r="N92">
        <v>17</v>
      </c>
      <c r="O92">
        <v>9</v>
      </c>
    </row>
    <row r="93" spans="1:15" ht="14.25" customHeight="1" x14ac:dyDescent="0.25">
      <c r="A93" s="103"/>
      <c r="B93" s="104"/>
      <c r="C93" s="104"/>
      <c r="D93" s="105"/>
      <c r="E93" s="105"/>
      <c r="F93">
        <v>646</v>
      </c>
      <c r="G93" s="82" t="str">
        <f>+VLOOKUP(F93,Participants!$A$1:$F$678,2,FALSE)</f>
        <v>Giovanna Julian</v>
      </c>
      <c r="H93" s="82" t="str">
        <f>+VLOOKUP(F93,Participants!$A$1:$F$678,4,FALSE)</f>
        <v>BFS</v>
      </c>
      <c r="I93" s="82" t="str">
        <f>+VLOOKUP(F93,Participants!$A$1:$F$678,5,FALSE)</f>
        <v>Female</v>
      </c>
      <c r="J93" s="82">
        <f>+VLOOKUP(F93,Participants!$A$1:$F$678,3,FALSE)</f>
        <v>8</v>
      </c>
      <c r="K93" s="12" t="str">
        <f>+VLOOKUP(F93,Participants!$A$1:$G$678,7,FALSE)</f>
        <v>VARSITY GIRLS</v>
      </c>
      <c r="L93" s="106">
        <f t="shared" si="3"/>
        <v>20</v>
      </c>
      <c r="M93" s="82"/>
      <c r="N93">
        <v>17</v>
      </c>
      <c r="O93">
        <v>2</v>
      </c>
    </row>
    <row r="94" spans="1:15" ht="14.25" customHeight="1" x14ac:dyDescent="0.25">
      <c r="A94" s="103"/>
      <c r="B94" s="104"/>
      <c r="C94" s="104"/>
      <c r="D94" s="105"/>
      <c r="E94" s="105"/>
      <c r="F94">
        <v>984</v>
      </c>
      <c r="G94" s="82" t="str">
        <f>+VLOOKUP(F94,Participants!$A$1:$F$678,2,FALSE)</f>
        <v>Gabby Vilcheck</v>
      </c>
      <c r="H94" s="82" t="str">
        <f>+VLOOKUP(F94,Participants!$A$1:$F$678,4,FALSE)</f>
        <v>SJS</v>
      </c>
      <c r="I94" s="82" t="str">
        <f>+VLOOKUP(F94,Participants!$A$1:$F$678,5,FALSE)</f>
        <v>Female</v>
      </c>
      <c r="J94" s="82">
        <f>+VLOOKUP(F94,Participants!$A$1:$F$678,3,FALSE)</f>
        <v>8</v>
      </c>
      <c r="K94" s="12" t="str">
        <f>+VLOOKUP(F94,Participants!$A$1:$G$678,7,FALSE)</f>
        <v>Varsity Girls</v>
      </c>
      <c r="L94" s="106">
        <f t="shared" si="3"/>
        <v>21</v>
      </c>
      <c r="M94" s="82"/>
      <c r="N94">
        <v>17</v>
      </c>
      <c r="O94">
        <v>1</v>
      </c>
    </row>
    <row r="95" spans="1:15" ht="14.25" customHeight="1" x14ac:dyDescent="0.25">
      <c r="A95" s="103"/>
      <c r="B95" s="104"/>
      <c r="C95" s="104"/>
      <c r="D95" s="105"/>
      <c r="E95" s="105"/>
      <c r="F95">
        <v>106</v>
      </c>
      <c r="G95" s="82" t="str">
        <f>+VLOOKUP(F95,Participants!$A$1:$F$678,2,FALSE)</f>
        <v>Isabella Smith</v>
      </c>
      <c r="H95" s="82" t="str">
        <f>+VLOOKUP(F95,Participants!$A$1:$F$678,4,FALSE)</f>
        <v>AMA</v>
      </c>
      <c r="I95" s="82" t="str">
        <f>+VLOOKUP(F95,Participants!$A$1:$F$678,5,FALSE)</f>
        <v>Female</v>
      </c>
      <c r="J95" s="82">
        <f>+VLOOKUP(F95,Participants!$A$1:$F$678,3,FALSE)</f>
        <v>7</v>
      </c>
      <c r="K95" s="12" t="str">
        <f>+VLOOKUP(F95,Participants!$A$1:$G$678,7,FALSE)</f>
        <v>VARSITY Girls</v>
      </c>
      <c r="L95" s="106">
        <f t="shared" si="3"/>
        <v>22</v>
      </c>
      <c r="M95" s="82"/>
      <c r="N95">
        <v>15</v>
      </c>
      <c r="O95">
        <v>1</v>
      </c>
    </row>
    <row r="96" spans="1:15" ht="14.25" customHeight="1" x14ac:dyDescent="0.25">
      <c r="A96" s="103"/>
      <c r="B96" s="104"/>
      <c r="C96" s="104"/>
      <c r="D96" s="105"/>
      <c r="E96" s="105"/>
      <c r="F96">
        <v>645</v>
      </c>
      <c r="G96" s="82" t="str">
        <f>+VLOOKUP(F96,Participants!$A$1:$F$678,2,FALSE)</f>
        <v>Alina jaras</v>
      </c>
      <c r="H96" s="82" t="str">
        <f>+VLOOKUP(F96,Participants!$A$1:$F$678,4,FALSE)</f>
        <v>BFS</v>
      </c>
      <c r="I96" s="82" t="str">
        <f>+VLOOKUP(F96,Participants!$A$1:$F$678,5,FALSE)</f>
        <v>Female</v>
      </c>
      <c r="J96" s="82">
        <f>+VLOOKUP(F96,Participants!$A$1:$F$678,3,FALSE)</f>
        <v>8</v>
      </c>
      <c r="K96" s="12" t="str">
        <f>+VLOOKUP(F96,Participants!$A$1:$G$678,7,FALSE)</f>
        <v>VARSITY GIRLS</v>
      </c>
      <c r="L96" s="106">
        <f t="shared" si="3"/>
        <v>23</v>
      </c>
      <c r="M96" s="82"/>
      <c r="N96">
        <v>15</v>
      </c>
      <c r="O96">
        <v>0</v>
      </c>
    </row>
    <row r="97" spans="1:26" ht="14.25" customHeight="1" x14ac:dyDescent="0.25">
      <c r="A97" s="103"/>
      <c r="B97" s="104"/>
      <c r="C97" s="104"/>
      <c r="D97" s="105"/>
      <c r="E97" s="105"/>
      <c r="F97">
        <v>638</v>
      </c>
      <c r="G97" s="82" t="str">
        <f>+VLOOKUP(F97,Participants!$A$1:$F$678,2,FALSE)</f>
        <v>Evelyn Schoedel</v>
      </c>
      <c r="H97" s="82" t="str">
        <f>+VLOOKUP(F97,Participants!$A$1:$F$678,4,FALSE)</f>
        <v>BFS</v>
      </c>
      <c r="I97" s="82" t="str">
        <f>+VLOOKUP(F97,Participants!$A$1:$F$678,5,FALSE)</f>
        <v>Female</v>
      </c>
      <c r="J97" s="82">
        <f>+VLOOKUP(F97,Participants!$A$1:$F$678,3,FALSE)</f>
        <v>7</v>
      </c>
      <c r="K97" s="12" t="str">
        <f>+VLOOKUP(F97,Participants!$A$1:$G$678,7,FALSE)</f>
        <v>VARSITY GIRLS</v>
      </c>
      <c r="L97" s="106">
        <f t="shared" si="3"/>
        <v>24</v>
      </c>
      <c r="M97" s="82"/>
      <c r="N97">
        <v>14</v>
      </c>
      <c r="O97">
        <v>7</v>
      </c>
    </row>
    <row r="98" spans="1:26" ht="14.25" customHeight="1" x14ac:dyDescent="0.25">
      <c r="A98" s="103"/>
      <c r="B98" s="104"/>
      <c r="C98" s="104"/>
      <c r="D98" s="105"/>
      <c r="E98" s="105"/>
      <c r="F98">
        <v>891</v>
      </c>
      <c r="G98" s="82" t="str">
        <f>+VLOOKUP(F98,Participants!$A$1:$F$678,2,FALSE)</f>
        <v>Sabrina Donald</v>
      </c>
      <c r="H98" s="82" t="str">
        <f>+VLOOKUP(F98,Participants!$A$1:$F$678,4,FALSE)</f>
        <v>MOSS</v>
      </c>
      <c r="I98" s="82" t="str">
        <f>+VLOOKUP(F98,Participants!$A$1:$F$678,5,FALSE)</f>
        <v>Female</v>
      </c>
      <c r="J98" s="82">
        <f>+VLOOKUP(F98,Participants!$A$1:$F$678,3,FALSE)</f>
        <v>7</v>
      </c>
      <c r="K98" s="12" t="str">
        <f>+VLOOKUP(F98,Participants!$A$1:$G$678,7,FALSE)</f>
        <v>VARSITY Girls</v>
      </c>
      <c r="L98" s="106">
        <f t="shared" si="3"/>
        <v>25</v>
      </c>
      <c r="M98" s="82"/>
      <c r="N98">
        <v>14</v>
      </c>
      <c r="O98">
        <v>3</v>
      </c>
    </row>
    <row r="99" spans="1:26" ht="14.25" customHeight="1" x14ac:dyDescent="0.25">
      <c r="A99" s="103"/>
      <c r="B99" s="104"/>
      <c r="C99" s="104"/>
      <c r="D99" s="105"/>
      <c r="E99" s="105"/>
      <c r="F99">
        <v>94</v>
      </c>
      <c r="G99" s="82" t="str">
        <f>+VLOOKUP(F99,Participants!$A$1:$F$678,2,FALSE)</f>
        <v>Elizabeth Delach</v>
      </c>
      <c r="H99" s="82" t="str">
        <f>+VLOOKUP(F99,Participants!$A$1:$F$678,4,FALSE)</f>
        <v>AMA</v>
      </c>
      <c r="I99" s="82" t="str">
        <f>+VLOOKUP(F99,Participants!$A$1:$F$678,5,FALSE)</f>
        <v>Female</v>
      </c>
      <c r="J99" s="82">
        <f>+VLOOKUP(F99,Participants!$A$1:$F$678,3,FALSE)</f>
        <v>7</v>
      </c>
      <c r="K99" s="12" t="str">
        <f>+VLOOKUP(F99,Participants!$A$1:$G$678,7,FALSE)</f>
        <v>VARSITY Girls</v>
      </c>
      <c r="L99" s="106">
        <f t="shared" si="3"/>
        <v>26</v>
      </c>
      <c r="M99" s="82"/>
      <c r="N99">
        <v>14</v>
      </c>
      <c r="O99">
        <v>2</v>
      </c>
    </row>
    <row r="100" spans="1:26" ht="14.25" customHeight="1" x14ac:dyDescent="0.25">
      <c r="A100" s="103"/>
      <c r="B100" s="104"/>
      <c r="C100" s="104"/>
      <c r="D100" s="105"/>
      <c r="E100" s="105"/>
      <c r="F100">
        <v>93</v>
      </c>
      <c r="G100" s="82" t="str">
        <f>+VLOOKUP(F100,Participants!$A$1:$F$678,2,FALSE)</f>
        <v>Vivi Dowdy</v>
      </c>
      <c r="H100" s="82" t="str">
        <f>+VLOOKUP(F100,Participants!$A$1:$F$678,4,FALSE)</f>
        <v>AMA</v>
      </c>
      <c r="I100" s="82" t="str">
        <f>+VLOOKUP(F100,Participants!$A$1:$F$678,5,FALSE)</f>
        <v>Female</v>
      </c>
      <c r="J100" s="82">
        <f>+VLOOKUP(F100,Participants!$A$1:$F$678,3,FALSE)</f>
        <v>7</v>
      </c>
      <c r="K100" s="12" t="str">
        <f>+VLOOKUP(F100,Participants!$A$1:$G$678,7,FALSE)</f>
        <v>VARSITY Girls</v>
      </c>
      <c r="L100" s="106">
        <f t="shared" si="3"/>
        <v>27</v>
      </c>
      <c r="M100" s="82"/>
      <c r="N100">
        <v>12</v>
      </c>
      <c r="O100">
        <v>2</v>
      </c>
    </row>
    <row r="101" spans="1:26" ht="14.25" customHeight="1" x14ac:dyDescent="0.25">
      <c r="A101" s="103"/>
      <c r="B101" s="104"/>
      <c r="C101" s="104"/>
      <c r="D101" s="105"/>
      <c r="E101" s="105"/>
      <c r="F101">
        <v>105</v>
      </c>
      <c r="G101" s="82" t="str">
        <f>+VLOOKUP(F101,Participants!$A$1:$F$678,2,FALSE)</f>
        <v>Anne Farnan</v>
      </c>
      <c r="H101" s="82" t="str">
        <f>+VLOOKUP(F101,Participants!$A$1:$F$678,4,FALSE)</f>
        <v>AMA</v>
      </c>
      <c r="I101" s="82" t="str">
        <f>+VLOOKUP(F101,Participants!$A$1:$F$678,5,FALSE)</f>
        <v>Female</v>
      </c>
      <c r="J101" s="82">
        <f>+VLOOKUP(F101,Participants!$A$1:$F$678,3,FALSE)</f>
        <v>7</v>
      </c>
      <c r="K101" s="12" t="str">
        <f>+VLOOKUP(F101,Participants!$A$1:$G$678,7,FALSE)</f>
        <v>VARSITY Girls</v>
      </c>
      <c r="L101" s="106">
        <f t="shared" si="3"/>
        <v>28</v>
      </c>
      <c r="M101" s="82"/>
      <c r="N101">
        <v>8</v>
      </c>
      <c r="O101">
        <v>2</v>
      </c>
    </row>
    <row r="102" spans="1:26" ht="14.25" customHeight="1" x14ac:dyDescent="0.25">
      <c r="A102" s="103"/>
      <c r="B102" s="104"/>
      <c r="C102" s="104"/>
      <c r="D102" s="105"/>
      <c r="E102" s="105"/>
      <c r="F102">
        <v>120</v>
      </c>
      <c r="G102" s="82" t="str">
        <f>+VLOOKUP(F102,Participants!$A$1:$F$678,2,FALSE)</f>
        <v>Grace Billick</v>
      </c>
      <c r="H102" s="82" t="str">
        <f>+VLOOKUP(F102,Participants!$A$1:$F$678,4,FALSE)</f>
        <v>AMA</v>
      </c>
      <c r="I102" s="82" t="str">
        <f>+VLOOKUP(F102,Participants!$A$1:$F$678,5,FALSE)</f>
        <v>Female</v>
      </c>
      <c r="J102" s="82">
        <f>+VLOOKUP(F102,Participants!$A$1:$F$678,3,FALSE)</f>
        <v>8</v>
      </c>
      <c r="K102" s="12" t="str">
        <f>+VLOOKUP(F102,Participants!$A$1:$G$678,7,FALSE)</f>
        <v>VARSITY Girls</v>
      </c>
      <c r="L102" s="106">
        <f t="shared" si="3"/>
        <v>29</v>
      </c>
      <c r="M102" s="82"/>
      <c r="N102">
        <v>6</v>
      </c>
      <c r="O102">
        <v>0</v>
      </c>
    </row>
    <row r="104" spans="1:26" ht="14.25" customHeight="1" x14ac:dyDescent="0.25">
      <c r="L104" s="60"/>
      <c r="M104" s="60"/>
    </row>
    <row r="105" spans="1:26" ht="14.25" customHeight="1" x14ac:dyDescent="0.25">
      <c r="B105" s="63" t="s">
        <v>8</v>
      </c>
      <c r="C105" s="63" t="s">
        <v>15</v>
      </c>
      <c r="D105" s="63" t="s">
        <v>10</v>
      </c>
      <c r="E105" s="63" t="s">
        <v>20</v>
      </c>
      <c r="F105" s="63" t="s">
        <v>23</v>
      </c>
      <c r="G105" s="63" t="s">
        <v>26</v>
      </c>
      <c r="H105" s="63" t="s">
        <v>29</v>
      </c>
      <c r="I105" s="63" t="s">
        <v>32</v>
      </c>
      <c r="J105" s="63" t="s">
        <v>35</v>
      </c>
      <c r="K105" s="63" t="s">
        <v>38</v>
      </c>
      <c r="L105" s="63" t="s">
        <v>41</v>
      </c>
      <c r="M105" s="63" t="s">
        <v>44</v>
      </c>
      <c r="N105" s="63" t="s">
        <v>49</v>
      </c>
      <c r="O105" s="63" t="s">
        <v>52</v>
      </c>
      <c r="P105" s="63" t="s">
        <v>55</v>
      </c>
      <c r="Q105" s="63" t="s">
        <v>58</v>
      </c>
      <c r="R105" s="63" t="s">
        <v>61</v>
      </c>
      <c r="S105" s="63" t="s">
        <v>64</v>
      </c>
      <c r="T105" s="63" t="s">
        <v>67</v>
      </c>
      <c r="U105" s="63" t="s">
        <v>70</v>
      </c>
      <c r="V105" s="63" t="s">
        <v>73</v>
      </c>
      <c r="W105" s="63" t="s">
        <v>76</v>
      </c>
      <c r="X105" s="63" t="s">
        <v>79</v>
      </c>
      <c r="Y105" s="63" t="s">
        <v>152</v>
      </c>
      <c r="Z105" s="64" t="s">
        <v>496</v>
      </c>
    </row>
    <row r="106" spans="1:26" ht="14.25" customHeight="1" x14ac:dyDescent="0.25"/>
    <row r="107" spans="1:26" ht="14.25" customHeight="1" x14ac:dyDescent="0.25"/>
    <row r="108" spans="1:26" ht="14.25" customHeight="1" x14ac:dyDescent="0.25">
      <c r="A108" s="7" t="s">
        <v>118</v>
      </c>
      <c r="B108" s="7">
        <f t="shared" ref="B108:K111" si="4">+SUMIFS($M$2:$M$102,$K$2:$K$102,$A108,$H$2:$H$102,B$105)</f>
        <v>0</v>
      </c>
      <c r="C108" s="7">
        <f t="shared" si="4"/>
        <v>0</v>
      </c>
      <c r="D108" s="7">
        <f t="shared" si="4"/>
        <v>8</v>
      </c>
      <c r="E108" s="7">
        <f t="shared" si="4"/>
        <v>0</v>
      </c>
      <c r="F108" s="7">
        <f t="shared" si="4"/>
        <v>2</v>
      </c>
      <c r="G108" s="7">
        <f t="shared" si="4"/>
        <v>0</v>
      </c>
      <c r="H108" s="7">
        <f t="shared" si="4"/>
        <v>12</v>
      </c>
      <c r="I108" s="7">
        <f t="shared" si="4"/>
        <v>0</v>
      </c>
      <c r="J108" s="7">
        <f t="shared" si="4"/>
        <v>0</v>
      </c>
      <c r="K108" s="7">
        <f t="shared" si="4"/>
        <v>0</v>
      </c>
      <c r="L108" s="7">
        <f t="shared" ref="L108:Y111" si="5">+SUMIFS($M$2:$M$102,$K$2:$K$102,$A108,$H$2:$H$102,L$105)</f>
        <v>0</v>
      </c>
      <c r="M108" s="7">
        <f t="shared" si="5"/>
        <v>0</v>
      </c>
      <c r="N108" s="7">
        <f t="shared" si="5"/>
        <v>0</v>
      </c>
      <c r="O108" s="7">
        <f t="shared" si="5"/>
        <v>11</v>
      </c>
      <c r="P108" s="7">
        <f t="shared" si="5"/>
        <v>0</v>
      </c>
      <c r="Q108" s="7">
        <f t="shared" si="5"/>
        <v>0</v>
      </c>
      <c r="R108" s="7">
        <f t="shared" si="5"/>
        <v>0</v>
      </c>
      <c r="S108" s="7">
        <f t="shared" si="5"/>
        <v>0</v>
      </c>
      <c r="T108" s="7">
        <f t="shared" si="5"/>
        <v>0</v>
      </c>
      <c r="U108" s="7">
        <f t="shared" si="5"/>
        <v>0</v>
      </c>
      <c r="V108" s="7">
        <f t="shared" si="5"/>
        <v>0</v>
      </c>
      <c r="W108" s="7">
        <f t="shared" si="5"/>
        <v>6</v>
      </c>
      <c r="X108" s="7">
        <f t="shared" si="5"/>
        <v>0</v>
      </c>
      <c r="Y108" s="7">
        <f t="shared" si="5"/>
        <v>0</v>
      </c>
      <c r="Z108" s="7">
        <f t="shared" ref="Z108:Z111" si="6">SUM(C108:Y108)</f>
        <v>39</v>
      </c>
    </row>
    <row r="109" spans="1:26" ht="14.25" customHeight="1" x14ac:dyDescent="0.25">
      <c r="A109" s="7" t="s">
        <v>135</v>
      </c>
      <c r="B109" s="7">
        <f t="shared" si="4"/>
        <v>0</v>
      </c>
      <c r="C109" s="7">
        <f t="shared" si="4"/>
        <v>0</v>
      </c>
      <c r="D109" s="7">
        <f t="shared" si="4"/>
        <v>31</v>
      </c>
      <c r="E109" s="7">
        <f t="shared" si="4"/>
        <v>4</v>
      </c>
      <c r="F109" s="7">
        <f t="shared" si="4"/>
        <v>3</v>
      </c>
      <c r="G109" s="7">
        <f t="shared" si="4"/>
        <v>0</v>
      </c>
      <c r="H109" s="7">
        <f t="shared" si="4"/>
        <v>1</v>
      </c>
      <c r="I109" s="7">
        <f t="shared" si="4"/>
        <v>0</v>
      </c>
      <c r="J109" s="7">
        <f t="shared" si="4"/>
        <v>0</v>
      </c>
      <c r="K109" s="7">
        <f t="shared" si="4"/>
        <v>0</v>
      </c>
      <c r="L109" s="7">
        <f t="shared" si="5"/>
        <v>0</v>
      </c>
      <c r="M109" s="7">
        <f t="shared" si="5"/>
        <v>0</v>
      </c>
      <c r="N109" s="7">
        <f t="shared" si="5"/>
        <v>0</v>
      </c>
      <c r="O109" s="7">
        <f t="shared" si="5"/>
        <v>0</v>
      </c>
      <c r="P109" s="7">
        <f t="shared" si="5"/>
        <v>0</v>
      </c>
      <c r="Q109" s="7">
        <f t="shared" si="5"/>
        <v>0</v>
      </c>
      <c r="R109" s="7">
        <f t="shared" si="5"/>
        <v>0</v>
      </c>
      <c r="S109" s="7">
        <f t="shared" si="5"/>
        <v>0</v>
      </c>
      <c r="T109" s="7">
        <f t="shared" si="5"/>
        <v>0</v>
      </c>
      <c r="U109" s="7">
        <f t="shared" si="5"/>
        <v>0</v>
      </c>
      <c r="V109" s="7">
        <f t="shared" si="5"/>
        <v>0</v>
      </c>
      <c r="W109" s="7">
        <f t="shared" si="5"/>
        <v>0</v>
      </c>
      <c r="X109" s="7">
        <f t="shared" si="5"/>
        <v>0</v>
      </c>
      <c r="Y109" s="7">
        <f t="shared" si="5"/>
        <v>0</v>
      </c>
      <c r="Z109" s="7">
        <f t="shared" si="6"/>
        <v>39</v>
      </c>
    </row>
    <row r="110" spans="1:26" ht="14.25" customHeight="1" x14ac:dyDescent="0.25">
      <c r="A110" s="7" t="s">
        <v>345</v>
      </c>
      <c r="B110" s="7">
        <f t="shared" si="4"/>
        <v>0</v>
      </c>
      <c r="C110" s="7">
        <f t="shared" si="4"/>
        <v>11</v>
      </c>
      <c r="D110" s="7">
        <f t="shared" si="4"/>
        <v>10</v>
      </c>
      <c r="E110" s="7">
        <f t="shared" si="4"/>
        <v>0</v>
      </c>
      <c r="F110" s="7">
        <f t="shared" si="4"/>
        <v>0</v>
      </c>
      <c r="G110" s="7">
        <f t="shared" si="4"/>
        <v>0</v>
      </c>
      <c r="H110" s="7">
        <f t="shared" si="4"/>
        <v>0</v>
      </c>
      <c r="I110" s="7">
        <f t="shared" si="4"/>
        <v>0</v>
      </c>
      <c r="J110" s="7">
        <f t="shared" si="4"/>
        <v>0</v>
      </c>
      <c r="K110" s="7">
        <f t="shared" si="4"/>
        <v>0</v>
      </c>
      <c r="L110" s="7">
        <f t="shared" si="5"/>
        <v>0</v>
      </c>
      <c r="M110" s="7">
        <f t="shared" si="5"/>
        <v>8</v>
      </c>
      <c r="N110" s="7">
        <f t="shared" si="5"/>
        <v>0</v>
      </c>
      <c r="O110" s="7">
        <f t="shared" si="5"/>
        <v>10</v>
      </c>
      <c r="P110" s="7">
        <f t="shared" si="5"/>
        <v>0</v>
      </c>
      <c r="Q110" s="7">
        <f t="shared" si="5"/>
        <v>0</v>
      </c>
      <c r="R110" s="7">
        <f t="shared" si="5"/>
        <v>0</v>
      </c>
      <c r="S110" s="7">
        <f t="shared" si="5"/>
        <v>0</v>
      </c>
      <c r="T110" s="7">
        <f t="shared" si="5"/>
        <v>0</v>
      </c>
      <c r="U110" s="7">
        <f t="shared" si="5"/>
        <v>0</v>
      </c>
      <c r="V110" s="7">
        <f t="shared" si="5"/>
        <v>0</v>
      </c>
      <c r="W110" s="7">
        <f t="shared" si="5"/>
        <v>0</v>
      </c>
      <c r="X110" s="7">
        <f t="shared" si="5"/>
        <v>0</v>
      </c>
      <c r="Y110" s="7">
        <f t="shared" si="5"/>
        <v>0</v>
      </c>
      <c r="Z110" s="7">
        <f t="shared" si="6"/>
        <v>39</v>
      </c>
    </row>
    <row r="111" spans="1:26" ht="14.25" customHeight="1" x14ac:dyDescent="0.25">
      <c r="A111" s="7" t="s">
        <v>497</v>
      </c>
      <c r="B111" s="7">
        <f t="shared" si="4"/>
        <v>0</v>
      </c>
      <c r="C111" s="7">
        <f t="shared" si="4"/>
        <v>0</v>
      </c>
      <c r="D111" s="7">
        <f t="shared" si="4"/>
        <v>9</v>
      </c>
      <c r="E111" s="7">
        <f t="shared" si="4"/>
        <v>0</v>
      </c>
      <c r="F111" s="7">
        <f t="shared" si="4"/>
        <v>2</v>
      </c>
      <c r="G111" s="7">
        <f t="shared" si="4"/>
        <v>0</v>
      </c>
      <c r="H111" s="7">
        <f t="shared" si="4"/>
        <v>0</v>
      </c>
      <c r="I111" s="7">
        <f t="shared" si="4"/>
        <v>10</v>
      </c>
      <c r="J111" s="7">
        <f t="shared" si="4"/>
        <v>0</v>
      </c>
      <c r="K111" s="7">
        <f t="shared" si="4"/>
        <v>0</v>
      </c>
      <c r="L111" s="7">
        <f t="shared" si="5"/>
        <v>0</v>
      </c>
      <c r="M111" s="7">
        <f t="shared" si="5"/>
        <v>0</v>
      </c>
      <c r="N111" s="7">
        <f t="shared" si="5"/>
        <v>0</v>
      </c>
      <c r="O111" s="7">
        <f t="shared" si="5"/>
        <v>5</v>
      </c>
      <c r="P111" s="7">
        <f t="shared" si="5"/>
        <v>0</v>
      </c>
      <c r="Q111" s="7">
        <f t="shared" si="5"/>
        <v>0</v>
      </c>
      <c r="R111" s="7">
        <f t="shared" si="5"/>
        <v>0</v>
      </c>
      <c r="S111" s="7">
        <f t="shared" si="5"/>
        <v>13</v>
      </c>
      <c r="T111" s="7">
        <f t="shared" si="5"/>
        <v>0</v>
      </c>
      <c r="U111" s="7">
        <f t="shared" si="5"/>
        <v>0</v>
      </c>
      <c r="V111" s="7">
        <f t="shared" si="5"/>
        <v>0</v>
      </c>
      <c r="W111" s="7">
        <f t="shared" si="5"/>
        <v>0</v>
      </c>
      <c r="X111" s="7">
        <f t="shared" si="5"/>
        <v>0</v>
      </c>
      <c r="Y111" s="7">
        <f t="shared" si="5"/>
        <v>0</v>
      </c>
      <c r="Z111" s="7">
        <f t="shared" si="6"/>
        <v>39</v>
      </c>
    </row>
    <row r="112" spans="1:26" ht="14.25" customHeight="1" x14ac:dyDescent="0.25">
      <c r="L112" s="60"/>
      <c r="M112" s="60"/>
    </row>
    <row r="113" spans="12:13" ht="14.25" customHeight="1" x14ac:dyDescent="0.25">
      <c r="L113" s="60"/>
      <c r="M113" s="60"/>
    </row>
    <row r="114" spans="12:13" ht="14.25" customHeight="1" x14ac:dyDescent="0.25">
      <c r="L114" s="60"/>
      <c r="M114" s="60"/>
    </row>
    <row r="115" spans="12:13" ht="14.25" customHeight="1" x14ac:dyDescent="0.25">
      <c r="L115" s="60"/>
      <c r="M115" s="60"/>
    </row>
    <row r="116" spans="12:13" ht="14.25" customHeight="1" x14ac:dyDescent="0.25">
      <c r="L116" s="60"/>
      <c r="M116" s="60"/>
    </row>
    <row r="117" spans="12:13" ht="14.25" customHeight="1" x14ac:dyDescent="0.25">
      <c r="L117" s="60"/>
      <c r="M117" s="60"/>
    </row>
    <row r="118" spans="12:13" ht="14.25" customHeight="1" x14ac:dyDescent="0.25">
      <c r="L118" s="60"/>
      <c r="M118" s="60"/>
    </row>
    <row r="119" spans="12:13" ht="14.25" customHeight="1" x14ac:dyDescent="0.25">
      <c r="L119" s="60"/>
      <c r="M119" s="60"/>
    </row>
    <row r="120" spans="12:13" ht="14.25" customHeight="1" x14ac:dyDescent="0.25">
      <c r="L120" s="60"/>
      <c r="M120" s="60"/>
    </row>
    <row r="121" spans="12:13" ht="14.25" customHeight="1" x14ac:dyDescent="0.25">
      <c r="L121" s="60"/>
      <c r="M121" s="60"/>
    </row>
    <row r="122" spans="12:13" ht="14.25" customHeight="1" x14ac:dyDescent="0.25">
      <c r="L122" s="60"/>
      <c r="M122" s="60"/>
    </row>
    <row r="123" spans="12:13" ht="14.25" customHeight="1" x14ac:dyDescent="0.25">
      <c r="L123" s="60"/>
      <c r="M123" s="60"/>
    </row>
    <row r="124" spans="12:13" ht="14.25" customHeight="1" x14ac:dyDescent="0.25">
      <c r="L124" s="60"/>
      <c r="M124" s="60"/>
    </row>
    <row r="125" spans="12:13" ht="14.25" customHeight="1" x14ac:dyDescent="0.25">
      <c r="L125" s="60"/>
      <c r="M125" s="60"/>
    </row>
    <row r="126" spans="12:13" ht="14.25" customHeight="1" x14ac:dyDescent="0.25">
      <c r="L126" s="60"/>
      <c r="M126" s="60"/>
    </row>
    <row r="127" spans="12:13" ht="14.25" customHeight="1" x14ac:dyDescent="0.25">
      <c r="L127" s="60"/>
      <c r="M127" s="60"/>
    </row>
    <row r="128" spans="12:13" ht="14.25" customHeight="1" x14ac:dyDescent="0.25">
      <c r="L128" s="60"/>
      <c r="M128" s="60"/>
    </row>
    <row r="129" spans="12:13" ht="14.25" customHeight="1" x14ac:dyDescent="0.25">
      <c r="L129" s="60"/>
      <c r="M129" s="60"/>
    </row>
    <row r="130" spans="12:13" ht="14.25" customHeight="1" x14ac:dyDescent="0.25">
      <c r="L130" s="60"/>
      <c r="M130" s="60"/>
    </row>
    <row r="131" spans="12:13" ht="14.25" customHeight="1" x14ac:dyDescent="0.25">
      <c r="L131" s="60"/>
      <c r="M131" s="60"/>
    </row>
    <row r="132" spans="12:13" ht="14.25" customHeight="1" x14ac:dyDescent="0.25">
      <c r="L132" s="60"/>
      <c r="M132" s="60"/>
    </row>
    <row r="133" spans="12:13" ht="14.25" customHeight="1" x14ac:dyDescent="0.25">
      <c r="L133" s="60"/>
      <c r="M133" s="60"/>
    </row>
    <row r="134" spans="12:13" ht="14.25" customHeight="1" x14ac:dyDescent="0.25">
      <c r="L134" s="60"/>
      <c r="M134" s="60"/>
    </row>
    <row r="135" spans="12:13" ht="14.25" customHeight="1" x14ac:dyDescent="0.25">
      <c r="L135" s="60"/>
      <c r="M135" s="60"/>
    </row>
    <row r="136" spans="12:13" ht="14.25" customHeight="1" x14ac:dyDescent="0.25">
      <c r="L136" s="60"/>
      <c r="M136" s="60"/>
    </row>
    <row r="137" spans="12:13" ht="14.25" customHeight="1" x14ac:dyDescent="0.25">
      <c r="L137" s="60"/>
      <c r="M137" s="60"/>
    </row>
    <row r="138" spans="12:13" ht="14.25" customHeight="1" x14ac:dyDescent="0.25">
      <c r="L138" s="60"/>
      <c r="M138" s="60"/>
    </row>
    <row r="139" spans="12:13" ht="14.25" customHeight="1" x14ac:dyDescent="0.25">
      <c r="L139" s="60"/>
      <c r="M139" s="60"/>
    </row>
    <row r="140" spans="12:13" ht="14.25" customHeight="1" x14ac:dyDescent="0.25">
      <c r="L140" s="60"/>
      <c r="M140" s="60"/>
    </row>
    <row r="141" spans="12:13" ht="14.25" customHeight="1" x14ac:dyDescent="0.25">
      <c r="L141" s="60"/>
      <c r="M141" s="60"/>
    </row>
    <row r="142" spans="12:13" ht="14.25" customHeight="1" x14ac:dyDescent="0.25">
      <c r="L142" s="60"/>
      <c r="M142" s="60"/>
    </row>
    <row r="143" spans="12:13" ht="14.25" customHeight="1" x14ac:dyDescent="0.25">
      <c r="L143" s="60"/>
      <c r="M143" s="60"/>
    </row>
    <row r="144" spans="12:13" ht="14.25" customHeight="1" x14ac:dyDescent="0.25">
      <c r="L144" s="60"/>
      <c r="M144" s="60"/>
    </row>
    <row r="145" spans="12:13" ht="14.25" customHeight="1" x14ac:dyDescent="0.25">
      <c r="L145" s="60"/>
      <c r="M145" s="60"/>
    </row>
    <row r="146" spans="12:13" ht="14.25" customHeight="1" x14ac:dyDescent="0.25">
      <c r="L146" s="60"/>
      <c r="M146" s="60"/>
    </row>
    <row r="147" spans="12:13" ht="14.25" customHeight="1" x14ac:dyDescent="0.25">
      <c r="L147" s="60"/>
      <c r="M147" s="60"/>
    </row>
    <row r="148" spans="12:13" ht="14.25" customHeight="1" x14ac:dyDescent="0.25">
      <c r="L148" s="60"/>
      <c r="M148" s="60"/>
    </row>
    <row r="149" spans="12:13" ht="14.25" customHeight="1" x14ac:dyDescent="0.25">
      <c r="L149" s="60"/>
      <c r="M149" s="60"/>
    </row>
    <row r="150" spans="12:13" ht="14.25" customHeight="1" x14ac:dyDescent="0.25">
      <c r="L150" s="60"/>
      <c r="M150" s="60"/>
    </row>
    <row r="151" spans="12:13" ht="14.25" customHeight="1" x14ac:dyDescent="0.25">
      <c r="L151" s="60"/>
      <c r="M151" s="60"/>
    </row>
    <row r="152" spans="12:13" ht="14.25" customHeight="1" x14ac:dyDescent="0.25">
      <c r="L152" s="60"/>
      <c r="M152" s="60"/>
    </row>
    <row r="153" spans="12:13" ht="14.25" customHeight="1" x14ac:dyDescent="0.25">
      <c r="L153" s="60"/>
      <c r="M153" s="60"/>
    </row>
    <row r="154" spans="12:13" ht="14.25" customHeight="1" x14ac:dyDescent="0.25">
      <c r="L154" s="60"/>
      <c r="M154" s="60"/>
    </row>
    <row r="155" spans="12:13" ht="14.25" customHeight="1" x14ac:dyDescent="0.25">
      <c r="L155" s="60"/>
      <c r="M155" s="60"/>
    </row>
    <row r="156" spans="12:13" ht="14.25" customHeight="1" x14ac:dyDescent="0.25">
      <c r="L156" s="60"/>
      <c r="M156" s="60"/>
    </row>
    <row r="157" spans="12:13" ht="14.25" customHeight="1" x14ac:dyDescent="0.25">
      <c r="L157" s="60"/>
      <c r="M157" s="60"/>
    </row>
    <row r="158" spans="12:13" ht="14.25" customHeight="1" x14ac:dyDescent="0.25">
      <c r="L158" s="60"/>
      <c r="M158" s="60"/>
    </row>
    <row r="159" spans="12:13" ht="14.25" customHeight="1" x14ac:dyDescent="0.25">
      <c r="L159" s="60"/>
      <c r="M159" s="60"/>
    </row>
    <row r="160" spans="12:13" ht="14.25" customHeight="1" x14ac:dyDescent="0.25">
      <c r="L160" s="60"/>
      <c r="M160" s="60"/>
    </row>
    <row r="161" spans="12:13" ht="14.25" customHeight="1" x14ac:dyDescent="0.25">
      <c r="L161" s="60"/>
      <c r="M161" s="60"/>
    </row>
    <row r="162" spans="12:13" ht="14.25" customHeight="1" x14ac:dyDescent="0.25">
      <c r="L162" s="60"/>
      <c r="M162" s="60"/>
    </row>
    <row r="163" spans="12:13" ht="14.25" customHeight="1" x14ac:dyDescent="0.25">
      <c r="L163" s="60"/>
      <c r="M163" s="60"/>
    </row>
    <row r="164" spans="12:13" ht="14.25" customHeight="1" x14ac:dyDescent="0.25">
      <c r="L164" s="60"/>
      <c r="M164" s="60"/>
    </row>
    <row r="165" spans="12:13" ht="14.25" customHeight="1" x14ac:dyDescent="0.25">
      <c r="L165" s="60"/>
      <c r="M165" s="60"/>
    </row>
    <row r="166" spans="12:13" ht="14.25" customHeight="1" x14ac:dyDescent="0.25">
      <c r="L166" s="60"/>
      <c r="M166" s="60"/>
    </row>
    <row r="167" spans="12:13" ht="14.25" customHeight="1" x14ac:dyDescent="0.25">
      <c r="L167" s="60"/>
      <c r="M167" s="60"/>
    </row>
    <row r="168" spans="12:13" ht="14.25" customHeight="1" x14ac:dyDescent="0.25">
      <c r="L168" s="60"/>
      <c r="M168" s="60"/>
    </row>
    <row r="169" spans="12:13" ht="14.25" customHeight="1" x14ac:dyDescent="0.25">
      <c r="L169" s="60"/>
      <c r="M169" s="60"/>
    </row>
    <row r="170" spans="12:13" ht="14.25" customHeight="1" x14ac:dyDescent="0.25">
      <c r="L170" s="60"/>
      <c r="M170" s="60"/>
    </row>
    <row r="171" spans="12:13" ht="14.25" customHeight="1" x14ac:dyDescent="0.25">
      <c r="L171" s="60"/>
      <c r="M171" s="60"/>
    </row>
    <row r="172" spans="12:13" ht="14.25" customHeight="1" x14ac:dyDescent="0.25">
      <c r="L172" s="60"/>
      <c r="M172" s="60"/>
    </row>
    <row r="173" spans="12:13" ht="14.25" customHeight="1" x14ac:dyDescent="0.25">
      <c r="L173" s="60"/>
      <c r="M173" s="60"/>
    </row>
    <row r="174" spans="12:13" ht="14.25" customHeight="1" x14ac:dyDescent="0.25">
      <c r="L174" s="60"/>
      <c r="M174" s="60"/>
    </row>
    <row r="175" spans="12:13" ht="14.25" customHeight="1" x14ac:dyDescent="0.25">
      <c r="L175" s="60"/>
      <c r="M175" s="60"/>
    </row>
    <row r="176" spans="12:13" ht="14.25" customHeight="1" x14ac:dyDescent="0.25">
      <c r="L176" s="60"/>
      <c r="M176" s="60"/>
    </row>
    <row r="177" spans="12:13" ht="14.25" customHeight="1" x14ac:dyDescent="0.25">
      <c r="L177" s="60"/>
      <c r="M177" s="60"/>
    </row>
    <row r="178" spans="12:13" ht="14.25" customHeight="1" x14ac:dyDescent="0.25">
      <c r="L178" s="60"/>
      <c r="M178" s="60"/>
    </row>
    <row r="179" spans="12:13" ht="14.25" customHeight="1" x14ac:dyDescent="0.25">
      <c r="L179" s="60"/>
      <c r="M179" s="60"/>
    </row>
    <row r="180" spans="12:13" ht="14.25" customHeight="1" x14ac:dyDescent="0.25">
      <c r="L180" s="60"/>
      <c r="M180" s="60"/>
    </row>
    <row r="181" spans="12:13" ht="14.25" customHeight="1" x14ac:dyDescent="0.25">
      <c r="L181" s="60"/>
      <c r="M181" s="60"/>
    </row>
    <row r="182" spans="12:13" ht="14.25" customHeight="1" x14ac:dyDescent="0.25">
      <c r="L182" s="60"/>
      <c r="M182" s="60"/>
    </row>
    <row r="183" spans="12:13" ht="14.25" customHeight="1" x14ac:dyDescent="0.25">
      <c r="L183" s="60"/>
      <c r="M183" s="60"/>
    </row>
    <row r="184" spans="12:13" ht="14.25" customHeight="1" x14ac:dyDescent="0.25">
      <c r="L184" s="60"/>
      <c r="M184" s="60"/>
    </row>
    <row r="185" spans="12:13" ht="14.25" customHeight="1" x14ac:dyDescent="0.25">
      <c r="L185" s="60"/>
      <c r="M185" s="60"/>
    </row>
    <row r="186" spans="12:13" ht="14.25" customHeight="1" x14ac:dyDescent="0.25">
      <c r="L186" s="60"/>
      <c r="M186" s="60"/>
    </row>
    <row r="187" spans="12:13" ht="14.25" customHeight="1" x14ac:dyDescent="0.25">
      <c r="L187" s="60"/>
      <c r="M187" s="60"/>
    </row>
    <row r="188" spans="12:13" ht="14.25" customHeight="1" x14ac:dyDescent="0.25">
      <c r="L188" s="60"/>
      <c r="M188" s="60"/>
    </row>
    <row r="189" spans="12:13" ht="14.25" customHeight="1" x14ac:dyDescent="0.25">
      <c r="L189" s="60"/>
      <c r="M189" s="60"/>
    </row>
    <row r="190" spans="12:13" ht="14.25" customHeight="1" x14ac:dyDescent="0.25">
      <c r="L190" s="60"/>
      <c r="M190" s="60"/>
    </row>
    <row r="191" spans="12:13" ht="14.25" customHeight="1" x14ac:dyDescent="0.25">
      <c r="L191" s="60"/>
      <c r="M191" s="60"/>
    </row>
    <row r="192" spans="12:13" ht="14.25" customHeight="1" x14ac:dyDescent="0.25">
      <c r="L192" s="60"/>
      <c r="M192" s="60"/>
    </row>
    <row r="193" spans="12:13" ht="14.25" customHeight="1" x14ac:dyDescent="0.25">
      <c r="L193" s="60"/>
      <c r="M193" s="60"/>
    </row>
    <row r="194" spans="12:13" ht="14.25" customHeight="1" x14ac:dyDescent="0.25">
      <c r="L194" s="60"/>
      <c r="M194" s="60"/>
    </row>
    <row r="195" spans="12:13" ht="14.25" customHeight="1" x14ac:dyDescent="0.25">
      <c r="L195" s="60"/>
      <c r="M195" s="60"/>
    </row>
    <row r="196" spans="12:13" ht="14.25" customHeight="1" x14ac:dyDescent="0.25">
      <c r="L196" s="60"/>
      <c r="M196" s="60"/>
    </row>
    <row r="197" spans="12:13" ht="14.25" customHeight="1" x14ac:dyDescent="0.25">
      <c r="L197" s="60"/>
      <c r="M197" s="60"/>
    </row>
    <row r="198" spans="12:13" ht="14.25" customHeight="1" x14ac:dyDescent="0.25">
      <c r="L198" s="60"/>
      <c r="M198" s="60"/>
    </row>
    <row r="199" spans="12:13" ht="14.25" customHeight="1" x14ac:dyDescent="0.25">
      <c r="L199" s="60"/>
      <c r="M199" s="60"/>
    </row>
    <row r="200" spans="12:13" ht="14.25" customHeight="1" x14ac:dyDescent="0.25">
      <c r="L200" s="60"/>
      <c r="M200" s="60"/>
    </row>
    <row r="201" spans="12:13" ht="14.25" customHeight="1" x14ac:dyDescent="0.25">
      <c r="L201" s="60"/>
      <c r="M201" s="60"/>
    </row>
    <row r="202" spans="12:13" ht="14.25" customHeight="1" x14ac:dyDescent="0.25">
      <c r="L202" s="60"/>
      <c r="M202" s="60"/>
    </row>
    <row r="203" spans="12:13" ht="14.25" customHeight="1" x14ac:dyDescent="0.25">
      <c r="L203" s="60"/>
      <c r="M203" s="60"/>
    </row>
    <row r="204" spans="12:13" ht="14.25" customHeight="1" x14ac:dyDescent="0.25">
      <c r="L204" s="60"/>
      <c r="M204" s="60"/>
    </row>
    <row r="205" spans="12:13" ht="14.25" customHeight="1" x14ac:dyDescent="0.25">
      <c r="L205" s="60"/>
      <c r="M205" s="60"/>
    </row>
    <row r="206" spans="12:13" ht="14.25" customHeight="1" x14ac:dyDescent="0.25">
      <c r="L206" s="60"/>
      <c r="M206" s="60"/>
    </row>
    <row r="207" spans="12:13" ht="14.25" customHeight="1" x14ac:dyDescent="0.25">
      <c r="L207" s="60"/>
      <c r="M207" s="60"/>
    </row>
    <row r="208" spans="12:13" ht="14.25" customHeight="1" x14ac:dyDescent="0.25">
      <c r="L208" s="60"/>
      <c r="M208" s="60"/>
    </row>
    <row r="209" spans="12:13" ht="14.25" customHeight="1" x14ac:dyDescent="0.25">
      <c r="L209" s="60"/>
      <c r="M209" s="60"/>
    </row>
    <row r="210" spans="12:13" ht="14.25" customHeight="1" x14ac:dyDescent="0.25">
      <c r="L210" s="60"/>
      <c r="M210" s="60"/>
    </row>
    <row r="211" spans="12:13" ht="14.25" customHeight="1" x14ac:dyDescent="0.25">
      <c r="L211" s="60"/>
      <c r="M211" s="60"/>
    </row>
    <row r="212" spans="12:13" ht="14.25" customHeight="1" x14ac:dyDescent="0.25">
      <c r="L212" s="60"/>
      <c r="M212" s="60"/>
    </row>
    <row r="213" spans="12:13" ht="14.25" customHeight="1" x14ac:dyDescent="0.25">
      <c r="L213" s="60"/>
      <c r="M213" s="60"/>
    </row>
    <row r="214" spans="12:13" ht="14.25" customHeight="1" x14ac:dyDescent="0.25">
      <c r="L214" s="60"/>
      <c r="M214" s="60"/>
    </row>
    <row r="215" spans="12:13" ht="14.25" customHeight="1" x14ac:dyDescent="0.25">
      <c r="L215" s="60"/>
      <c r="M215" s="60"/>
    </row>
    <row r="216" spans="12:13" ht="14.25" customHeight="1" x14ac:dyDescent="0.25">
      <c r="L216" s="60"/>
      <c r="M216" s="60"/>
    </row>
    <row r="217" spans="12:13" ht="14.25" customHeight="1" x14ac:dyDescent="0.25">
      <c r="L217" s="60"/>
      <c r="M217" s="60"/>
    </row>
    <row r="218" spans="12:13" ht="14.25" customHeight="1" x14ac:dyDescent="0.25">
      <c r="L218" s="60"/>
      <c r="M218" s="60"/>
    </row>
    <row r="219" spans="12:13" ht="14.25" customHeight="1" x14ac:dyDescent="0.25">
      <c r="L219" s="60"/>
      <c r="M219" s="60"/>
    </row>
    <row r="220" spans="12:13" ht="14.25" customHeight="1" x14ac:dyDescent="0.25">
      <c r="L220" s="60"/>
      <c r="M220" s="60"/>
    </row>
    <row r="221" spans="12:13" ht="14.25" customHeight="1" x14ac:dyDescent="0.25">
      <c r="L221" s="60"/>
      <c r="M221" s="60"/>
    </row>
    <row r="222" spans="12:13" ht="14.25" customHeight="1" x14ac:dyDescent="0.25">
      <c r="L222" s="60"/>
      <c r="M222" s="60"/>
    </row>
    <row r="223" spans="12:13" ht="14.25" customHeight="1" x14ac:dyDescent="0.25">
      <c r="L223" s="60"/>
      <c r="M223" s="60"/>
    </row>
    <row r="224" spans="12:13" ht="14.25" customHeight="1" x14ac:dyDescent="0.25">
      <c r="L224" s="60"/>
      <c r="M224" s="60"/>
    </row>
    <row r="225" spans="12:13" ht="14.25" customHeight="1" x14ac:dyDescent="0.25">
      <c r="L225" s="60"/>
      <c r="M225" s="60"/>
    </row>
    <row r="226" spans="12:13" ht="14.25" customHeight="1" x14ac:dyDescent="0.25">
      <c r="L226" s="60"/>
      <c r="M226" s="60"/>
    </row>
    <row r="227" spans="12:13" ht="14.25" customHeight="1" x14ac:dyDescent="0.25">
      <c r="L227" s="60"/>
      <c r="M227" s="60"/>
    </row>
    <row r="228" spans="12:13" ht="14.25" customHeight="1" x14ac:dyDescent="0.25">
      <c r="L228" s="60"/>
      <c r="M228" s="60"/>
    </row>
    <row r="229" spans="12:13" ht="14.25" customHeight="1" x14ac:dyDescent="0.25">
      <c r="L229" s="60"/>
      <c r="M229" s="60"/>
    </row>
    <row r="230" spans="12:13" ht="14.25" customHeight="1" x14ac:dyDescent="0.25">
      <c r="L230" s="60"/>
      <c r="M230" s="60"/>
    </row>
    <row r="231" spans="12:13" ht="14.25" customHeight="1" x14ac:dyDescent="0.25">
      <c r="L231" s="60"/>
      <c r="M231" s="60"/>
    </row>
    <row r="232" spans="12:13" ht="14.25" customHeight="1" x14ac:dyDescent="0.25">
      <c r="L232" s="60"/>
      <c r="M232" s="60"/>
    </row>
    <row r="233" spans="12:13" ht="14.25" customHeight="1" x14ac:dyDescent="0.25">
      <c r="L233" s="60"/>
      <c r="M233" s="60"/>
    </row>
    <row r="234" spans="12:13" ht="14.25" customHeight="1" x14ac:dyDescent="0.25">
      <c r="L234" s="60"/>
      <c r="M234" s="60"/>
    </row>
    <row r="235" spans="12:13" ht="14.25" customHeight="1" x14ac:dyDescent="0.25">
      <c r="L235" s="60"/>
      <c r="M235" s="60"/>
    </row>
    <row r="236" spans="12:13" ht="14.25" customHeight="1" x14ac:dyDescent="0.25">
      <c r="L236" s="60"/>
      <c r="M236" s="60"/>
    </row>
    <row r="237" spans="12:13" ht="14.25" customHeight="1" x14ac:dyDescent="0.25">
      <c r="L237" s="60"/>
      <c r="M237" s="60"/>
    </row>
    <row r="238" spans="12:13" ht="14.25" customHeight="1" x14ac:dyDescent="0.25">
      <c r="L238" s="60"/>
      <c r="M238" s="60"/>
    </row>
    <row r="239" spans="12:13" ht="14.25" customHeight="1" x14ac:dyDescent="0.25">
      <c r="L239" s="60"/>
      <c r="M239" s="60"/>
    </row>
    <row r="240" spans="12:13" ht="14.25" customHeight="1" x14ac:dyDescent="0.25">
      <c r="L240" s="60"/>
      <c r="M240" s="60"/>
    </row>
    <row r="241" spans="12:13" ht="14.25" customHeight="1" x14ac:dyDescent="0.25">
      <c r="L241" s="60"/>
      <c r="M241" s="60"/>
    </row>
    <row r="242" spans="12:13" ht="14.25" customHeight="1" x14ac:dyDescent="0.25">
      <c r="L242" s="60"/>
      <c r="M242" s="60"/>
    </row>
    <row r="243" spans="12:13" ht="14.25" customHeight="1" x14ac:dyDescent="0.25">
      <c r="L243" s="60"/>
      <c r="M243" s="60"/>
    </row>
    <row r="244" spans="12:13" ht="14.25" customHeight="1" x14ac:dyDescent="0.25">
      <c r="L244" s="60"/>
      <c r="M244" s="60"/>
    </row>
    <row r="245" spans="12:13" ht="14.25" customHeight="1" x14ac:dyDescent="0.25">
      <c r="L245" s="60"/>
      <c r="M245" s="60"/>
    </row>
    <row r="246" spans="12:13" ht="14.25" customHeight="1" x14ac:dyDescent="0.25">
      <c r="L246" s="60"/>
      <c r="M246" s="60"/>
    </row>
    <row r="247" spans="12:13" ht="14.25" customHeight="1" x14ac:dyDescent="0.25">
      <c r="L247" s="60"/>
      <c r="M247" s="60"/>
    </row>
    <row r="248" spans="12:13" ht="14.25" customHeight="1" x14ac:dyDescent="0.25">
      <c r="L248" s="60"/>
      <c r="M248" s="60"/>
    </row>
    <row r="249" spans="12:13" ht="14.25" customHeight="1" x14ac:dyDescent="0.25">
      <c r="L249" s="60"/>
      <c r="M249" s="60"/>
    </row>
    <row r="250" spans="12:13" ht="14.25" customHeight="1" x14ac:dyDescent="0.25">
      <c r="L250" s="60"/>
      <c r="M250" s="60"/>
    </row>
    <row r="251" spans="12:13" ht="14.25" customHeight="1" x14ac:dyDescent="0.25">
      <c r="L251" s="60"/>
      <c r="M251" s="60"/>
    </row>
    <row r="252" spans="12:13" ht="14.25" customHeight="1" x14ac:dyDescent="0.25">
      <c r="L252" s="60"/>
      <c r="M252" s="60"/>
    </row>
    <row r="253" spans="12:13" ht="14.25" customHeight="1" x14ac:dyDescent="0.25">
      <c r="L253" s="60"/>
      <c r="M253" s="60"/>
    </row>
    <row r="254" spans="12:13" ht="14.25" customHeight="1" x14ac:dyDescent="0.25">
      <c r="L254" s="60"/>
      <c r="M254" s="60"/>
    </row>
    <row r="255" spans="12:13" ht="14.25" customHeight="1" x14ac:dyDescent="0.25">
      <c r="L255" s="60"/>
      <c r="M255" s="60"/>
    </row>
    <row r="256" spans="12:13" ht="14.25" customHeight="1" x14ac:dyDescent="0.25">
      <c r="L256" s="60"/>
      <c r="M256" s="60"/>
    </row>
    <row r="257" spans="1:24" ht="14.25" customHeight="1" x14ac:dyDescent="0.25">
      <c r="L257" s="60"/>
      <c r="M257" s="60"/>
    </row>
    <row r="258" spans="1:24" ht="14.25" customHeight="1" x14ac:dyDescent="0.25">
      <c r="L258" s="60"/>
      <c r="M258" s="60"/>
    </row>
    <row r="259" spans="1:24" ht="14.25" customHeight="1" x14ac:dyDescent="0.25">
      <c r="L259" s="60"/>
      <c r="M259" s="60"/>
    </row>
    <row r="260" spans="1:24" ht="14.25" customHeight="1" x14ac:dyDescent="0.25">
      <c r="L260" s="60"/>
      <c r="M260" s="60"/>
    </row>
    <row r="261" spans="1:24" ht="14.25" customHeight="1" x14ac:dyDescent="0.25">
      <c r="L261" s="60"/>
      <c r="M261" s="60"/>
    </row>
    <row r="262" spans="1:24" ht="14.25" customHeight="1" x14ac:dyDescent="0.25">
      <c r="L262" s="60"/>
      <c r="M262" s="60"/>
    </row>
    <row r="263" spans="1:24" ht="14.25" customHeight="1" x14ac:dyDescent="0.25">
      <c r="B263" s="64" t="s">
        <v>8</v>
      </c>
      <c r="C263" s="64" t="s">
        <v>509</v>
      </c>
      <c r="D263" s="64" t="s">
        <v>49</v>
      </c>
      <c r="E263" s="91" t="s">
        <v>61</v>
      </c>
      <c r="F263" s="64" t="s">
        <v>510</v>
      </c>
      <c r="G263" s="64" t="s">
        <v>511</v>
      </c>
      <c r="H263" s="64" t="s">
        <v>512</v>
      </c>
      <c r="I263" s="64" t="s">
        <v>513</v>
      </c>
      <c r="J263" s="64" t="s">
        <v>514</v>
      </c>
      <c r="K263" s="64" t="s">
        <v>515</v>
      </c>
      <c r="L263" s="64" t="s">
        <v>516</v>
      </c>
      <c r="M263" s="64" t="s">
        <v>517</v>
      </c>
      <c r="N263" s="64" t="s">
        <v>518</v>
      </c>
      <c r="O263" s="64" t="s">
        <v>38</v>
      </c>
      <c r="P263" s="64" t="s">
        <v>519</v>
      </c>
      <c r="Q263" s="64" t="s">
        <v>52</v>
      </c>
      <c r="R263" s="64" t="s">
        <v>79</v>
      </c>
      <c r="S263" s="64" t="s">
        <v>520</v>
      </c>
      <c r="T263" s="64" t="s">
        <v>521</v>
      </c>
      <c r="U263" s="64" t="s">
        <v>522</v>
      </c>
      <c r="V263" s="64" t="s">
        <v>523</v>
      </c>
      <c r="W263" s="64"/>
      <c r="X263" s="64" t="s">
        <v>524</v>
      </c>
    </row>
    <row r="264" spans="1:24" ht="14.25" customHeight="1" x14ac:dyDescent="0.25">
      <c r="A264" s="7" t="s">
        <v>13</v>
      </c>
      <c r="B264" s="7" t="e">
        <f t="shared" ref="B264:V264" si="7">+SUMIF(#REF!,B$263,#REF!)</f>
        <v>#REF!</v>
      </c>
      <c r="C264" s="7" t="e">
        <f t="shared" si="7"/>
        <v>#REF!</v>
      </c>
      <c r="D264" s="7" t="e">
        <f t="shared" si="7"/>
        <v>#REF!</v>
      </c>
      <c r="E264" s="7" t="e">
        <f t="shared" si="7"/>
        <v>#REF!</v>
      </c>
      <c r="F264" s="7" t="e">
        <f t="shared" si="7"/>
        <v>#REF!</v>
      </c>
      <c r="G264" s="7" t="e">
        <f t="shared" si="7"/>
        <v>#REF!</v>
      </c>
      <c r="H264" s="7" t="e">
        <f t="shared" si="7"/>
        <v>#REF!</v>
      </c>
      <c r="I264" s="7" t="e">
        <f t="shared" si="7"/>
        <v>#REF!</v>
      </c>
      <c r="J264" s="7" t="e">
        <f t="shared" si="7"/>
        <v>#REF!</v>
      </c>
      <c r="K264" s="7" t="e">
        <f t="shared" si="7"/>
        <v>#REF!</v>
      </c>
      <c r="L264" s="7" t="e">
        <f t="shared" si="7"/>
        <v>#REF!</v>
      </c>
      <c r="M264" s="7" t="e">
        <f t="shared" si="7"/>
        <v>#REF!</v>
      </c>
      <c r="N264" s="7" t="e">
        <f t="shared" si="7"/>
        <v>#REF!</v>
      </c>
      <c r="O264" s="7" t="e">
        <f t="shared" si="7"/>
        <v>#REF!</v>
      </c>
      <c r="P264" s="7" t="e">
        <f t="shared" si="7"/>
        <v>#REF!</v>
      </c>
      <c r="Q264" s="7" t="e">
        <f t="shared" si="7"/>
        <v>#REF!</v>
      </c>
      <c r="R264" s="7" t="e">
        <f t="shared" si="7"/>
        <v>#REF!</v>
      </c>
      <c r="S264" s="7" t="e">
        <f t="shared" si="7"/>
        <v>#REF!</v>
      </c>
      <c r="T264" s="7" t="e">
        <f t="shared" si="7"/>
        <v>#REF!</v>
      </c>
      <c r="U264" s="7" t="e">
        <f t="shared" si="7"/>
        <v>#REF!</v>
      </c>
      <c r="V264" s="7" t="e">
        <f t="shared" si="7"/>
        <v>#REF!</v>
      </c>
      <c r="W264" s="7"/>
      <c r="X264" s="7" t="e">
        <f>+SUMIF(#REF!,X$263,#REF!)</f>
        <v>#REF!</v>
      </c>
    </row>
    <row r="265" spans="1:24" ht="14.25" customHeight="1" x14ac:dyDescent="0.25">
      <c r="A265" s="7" t="s">
        <v>390</v>
      </c>
      <c r="B265" s="7">
        <f t="shared" ref="B265:V265" si="8">+SUMIF($H$3:$H$8,B$263,$M$3:$M$8)</f>
        <v>0</v>
      </c>
      <c r="C265" s="7">
        <f t="shared" si="8"/>
        <v>0</v>
      </c>
      <c r="D265" s="7">
        <f t="shared" si="8"/>
        <v>0</v>
      </c>
      <c r="E265" s="7">
        <f t="shared" si="8"/>
        <v>0</v>
      </c>
      <c r="F265" s="7">
        <f t="shared" si="8"/>
        <v>0</v>
      </c>
      <c r="G265" s="7">
        <f t="shared" si="8"/>
        <v>0</v>
      </c>
      <c r="H265" s="7">
        <f t="shared" si="8"/>
        <v>0</v>
      </c>
      <c r="I265" s="7">
        <f t="shared" si="8"/>
        <v>0</v>
      </c>
      <c r="J265" s="7">
        <f t="shared" si="8"/>
        <v>0</v>
      </c>
      <c r="K265" s="7">
        <f t="shared" si="8"/>
        <v>0</v>
      </c>
      <c r="L265" s="7">
        <f t="shared" si="8"/>
        <v>0</v>
      </c>
      <c r="M265" s="7">
        <f t="shared" si="8"/>
        <v>0</v>
      </c>
      <c r="N265" s="7">
        <f t="shared" si="8"/>
        <v>0</v>
      </c>
      <c r="O265" s="7">
        <f t="shared" si="8"/>
        <v>0</v>
      </c>
      <c r="P265" s="7">
        <f t="shared" si="8"/>
        <v>0</v>
      </c>
      <c r="Q265" s="7">
        <f t="shared" si="8"/>
        <v>0</v>
      </c>
      <c r="R265" s="7">
        <f t="shared" si="8"/>
        <v>0</v>
      </c>
      <c r="S265" s="7">
        <f t="shared" si="8"/>
        <v>0</v>
      </c>
      <c r="T265" s="7">
        <f t="shared" si="8"/>
        <v>0</v>
      </c>
      <c r="U265" s="7">
        <f t="shared" si="8"/>
        <v>0</v>
      </c>
      <c r="V265" s="7">
        <f t="shared" si="8"/>
        <v>0</v>
      </c>
      <c r="W265" s="7"/>
      <c r="X265" s="7">
        <f>+SUMIF($H$3:$H$8,X$263,$M$3:$M$8)</f>
        <v>0</v>
      </c>
    </row>
    <row r="266" spans="1:24" ht="14.25" customHeight="1" x14ac:dyDescent="0.25">
      <c r="A266" s="7" t="s">
        <v>47</v>
      </c>
      <c r="B266" s="7" t="e">
        <f t="shared" ref="B266:V266" si="9">+SUMIF(#REF!,B$263,#REF!)</f>
        <v>#REF!</v>
      </c>
      <c r="C266" s="7" t="e">
        <f t="shared" si="9"/>
        <v>#REF!</v>
      </c>
      <c r="D266" s="7" t="e">
        <f t="shared" si="9"/>
        <v>#REF!</v>
      </c>
      <c r="E266" s="7" t="e">
        <f t="shared" si="9"/>
        <v>#REF!</v>
      </c>
      <c r="F266" s="7" t="e">
        <f t="shared" si="9"/>
        <v>#REF!</v>
      </c>
      <c r="G266" s="7" t="e">
        <f t="shared" si="9"/>
        <v>#REF!</v>
      </c>
      <c r="H266" s="7" t="e">
        <f t="shared" si="9"/>
        <v>#REF!</v>
      </c>
      <c r="I266" s="7" t="e">
        <f t="shared" si="9"/>
        <v>#REF!</v>
      </c>
      <c r="J266" s="7" t="e">
        <f t="shared" si="9"/>
        <v>#REF!</v>
      </c>
      <c r="K266" s="7" t="e">
        <f t="shared" si="9"/>
        <v>#REF!</v>
      </c>
      <c r="L266" s="7" t="e">
        <f t="shared" si="9"/>
        <v>#REF!</v>
      </c>
      <c r="M266" s="7" t="e">
        <f t="shared" si="9"/>
        <v>#REF!</v>
      </c>
      <c r="N266" s="7" t="e">
        <f t="shared" si="9"/>
        <v>#REF!</v>
      </c>
      <c r="O266" s="7" t="e">
        <f t="shared" si="9"/>
        <v>#REF!</v>
      </c>
      <c r="P266" s="7" t="e">
        <f t="shared" si="9"/>
        <v>#REF!</v>
      </c>
      <c r="Q266" s="7" t="e">
        <f t="shared" si="9"/>
        <v>#REF!</v>
      </c>
      <c r="R266" s="7" t="e">
        <f t="shared" si="9"/>
        <v>#REF!</v>
      </c>
      <c r="S266" s="7" t="e">
        <f t="shared" si="9"/>
        <v>#REF!</v>
      </c>
      <c r="T266" s="7" t="e">
        <f t="shared" si="9"/>
        <v>#REF!</v>
      </c>
      <c r="U266" s="7" t="e">
        <f t="shared" si="9"/>
        <v>#REF!</v>
      </c>
      <c r="V266" s="7" t="e">
        <f t="shared" si="9"/>
        <v>#REF!</v>
      </c>
      <c r="W266" s="7"/>
      <c r="X266" s="7" t="e">
        <f>+SUMIF(#REF!,X$263,#REF!)</f>
        <v>#REF!</v>
      </c>
    </row>
    <row r="267" spans="1:24" ht="14.25" customHeight="1" x14ac:dyDescent="0.25">
      <c r="A267" s="7" t="s">
        <v>483</v>
      </c>
      <c r="B267" s="7">
        <f t="shared" ref="B267:V267" si="10">+SUMIF($H$9:$H$102,B$263,$M$9:$M$102)</f>
        <v>0</v>
      </c>
      <c r="C267" s="7">
        <f t="shared" si="10"/>
        <v>0</v>
      </c>
      <c r="D267" s="7">
        <f t="shared" si="10"/>
        <v>0</v>
      </c>
      <c r="E267" s="7">
        <f t="shared" si="10"/>
        <v>0</v>
      </c>
      <c r="F267" s="7">
        <f t="shared" si="10"/>
        <v>0</v>
      </c>
      <c r="G267" s="7">
        <f t="shared" si="10"/>
        <v>0</v>
      </c>
      <c r="H267" s="7">
        <f t="shared" si="10"/>
        <v>0</v>
      </c>
      <c r="I267" s="7">
        <f t="shared" si="10"/>
        <v>0</v>
      </c>
      <c r="J267" s="7">
        <f t="shared" si="10"/>
        <v>0</v>
      </c>
      <c r="K267" s="7">
        <f t="shared" si="10"/>
        <v>0</v>
      </c>
      <c r="L267" s="7">
        <f t="shared" si="10"/>
        <v>0</v>
      </c>
      <c r="M267" s="7">
        <f t="shared" si="10"/>
        <v>0</v>
      </c>
      <c r="N267" s="7">
        <f t="shared" si="10"/>
        <v>0</v>
      </c>
      <c r="O267" s="7">
        <f t="shared" si="10"/>
        <v>0</v>
      </c>
      <c r="P267" s="7">
        <f t="shared" si="10"/>
        <v>0</v>
      </c>
      <c r="Q267" s="7">
        <f t="shared" si="10"/>
        <v>26</v>
      </c>
      <c r="R267" s="7">
        <f t="shared" si="10"/>
        <v>0</v>
      </c>
      <c r="S267" s="7">
        <f t="shared" si="10"/>
        <v>0</v>
      </c>
      <c r="T267" s="7">
        <f t="shared" si="10"/>
        <v>0</v>
      </c>
      <c r="U267" s="7">
        <f t="shared" si="10"/>
        <v>0</v>
      </c>
      <c r="V267" s="7">
        <f t="shared" si="10"/>
        <v>0</v>
      </c>
      <c r="W267" s="7"/>
      <c r="X267" s="7">
        <f>+SUMIF($H$9:$H$102,X$263,$M$9:$M$102)</f>
        <v>0</v>
      </c>
    </row>
    <row r="268" spans="1:24" ht="14.25" customHeight="1" x14ac:dyDescent="0.25">
      <c r="A268" s="7" t="s">
        <v>496</v>
      </c>
      <c r="B268" s="7" t="e">
        <f t="shared" ref="B268:V268" si="11">SUM(B264:B267)</f>
        <v>#REF!</v>
      </c>
      <c r="C268" s="7" t="e">
        <f t="shared" si="11"/>
        <v>#REF!</v>
      </c>
      <c r="D268" s="7" t="e">
        <f t="shared" si="11"/>
        <v>#REF!</v>
      </c>
      <c r="E268" s="7" t="e">
        <f t="shared" si="11"/>
        <v>#REF!</v>
      </c>
      <c r="F268" s="7" t="e">
        <f t="shared" si="11"/>
        <v>#REF!</v>
      </c>
      <c r="G268" s="7" t="e">
        <f t="shared" si="11"/>
        <v>#REF!</v>
      </c>
      <c r="H268" s="7" t="e">
        <f t="shared" si="11"/>
        <v>#REF!</v>
      </c>
      <c r="I268" s="7" t="e">
        <f t="shared" si="11"/>
        <v>#REF!</v>
      </c>
      <c r="J268" s="7" t="e">
        <f t="shared" si="11"/>
        <v>#REF!</v>
      </c>
      <c r="K268" s="7" t="e">
        <f t="shared" si="11"/>
        <v>#REF!</v>
      </c>
      <c r="L268" s="7" t="e">
        <f t="shared" si="11"/>
        <v>#REF!</v>
      </c>
      <c r="M268" s="7" t="e">
        <f t="shared" si="11"/>
        <v>#REF!</v>
      </c>
      <c r="N268" s="7" t="e">
        <f t="shared" si="11"/>
        <v>#REF!</v>
      </c>
      <c r="O268" s="7" t="e">
        <f t="shared" si="11"/>
        <v>#REF!</v>
      </c>
      <c r="P268" s="7" t="e">
        <f t="shared" si="11"/>
        <v>#REF!</v>
      </c>
      <c r="Q268" s="7" t="e">
        <f t="shared" si="11"/>
        <v>#REF!</v>
      </c>
      <c r="R268" s="7" t="e">
        <f t="shared" si="11"/>
        <v>#REF!</v>
      </c>
      <c r="S268" s="7" t="e">
        <f t="shared" si="11"/>
        <v>#REF!</v>
      </c>
      <c r="T268" s="7" t="e">
        <f t="shared" si="11"/>
        <v>#REF!</v>
      </c>
      <c r="U268" s="7" t="e">
        <f t="shared" si="11"/>
        <v>#REF!</v>
      </c>
      <c r="V268" s="7" t="e">
        <f t="shared" si="11"/>
        <v>#REF!</v>
      </c>
      <c r="W268" s="7"/>
      <c r="X268" s="7" t="e">
        <f>SUM(X264:X267)</f>
        <v>#REF!</v>
      </c>
    </row>
    <row r="269" spans="1:24" ht="14.25" customHeight="1" x14ac:dyDescent="0.25">
      <c r="L269" s="60"/>
      <c r="M269" s="60"/>
    </row>
    <row r="270" spans="1:24" ht="14.25" customHeight="1" x14ac:dyDescent="0.25">
      <c r="L270" s="60"/>
      <c r="M270" s="60"/>
    </row>
    <row r="271" spans="1:24" ht="14.25" customHeight="1" x14ac:dyDescent="0.25">
      <c r="L271" s="60"/>
      <c r="M271" s="60"/>
    </row>
    <row r="272" spans="1:24" ht="14.25" customHeight="1" x14ac:dyDescent="0.25">
      <c r="L272" s="60"/>
      <c r="M272" s="60"/>
    </row>
    <row r="273" spans="12:13" ht="14.25" customHeight="1" x14ac:dyDescent="0.25">
      <c r="L273" s="60"/>
      <c r="M273" s="60"/>
    </row>
    <row r="274" spans="12:13" ht="14.25" customHeight="1" x14ac:dyDescent="0.25">
      <c r="L274" s="60"/>
      <c r="M274" s="60"/>
    </row>
    <row r="275" spans="12:13" ht="14.25" customHeight="1" x14ac:dyDescent="0.25">
      <c r="L275" s="60"/>
      <c r="M275" s="60"/>
    </row>
    <row r="276" spans="12:13" ht="14.25" customHeight="1" x14ac:dyDescent="0.25">
      <c r="L276" s="60"/>
      <c r="M276" s="60"/>
    </row>
    <row r="277" spans="12:13" ht="14.25" customHeight="1" x14ac:dyDescent="0.25">
      <c r="L277" s="60"/>
      <c r="M277" s="60"/>
    </row>
    <row r="278" spans="12:13" ht="14.25" customHeight="1" x14ac:dyDescent="0.25">
      <c r="L278" s="60"/>
      <c r="M278" s="60"/>
    </row>
    <row r="279" spans="12:13" ht="14.25" customHeight="1" x14ac:dyDescent="0.25">
      <c r="L279" s="60"/>
      <c r="M279" s="60"/>
    </row>
    <row r="280" spans="12:13" ht="14.25" customHeight="1" x14ac:dyDescent="0.25">
      <c r="L280" s="60"/>
      <c r="M280" s="60"/>
    </row>
    <row r="281" spans="12:13" ht="14.25" customHeight="1" x14ac:dyDescent="0.25">
      <c r="L281" s="60"/>
      <c r="M281" s="60"/>
    </row>
    <row r="282" spans="12:13" ht="14.25" customHeight="1" x14ac:dyDescent="0.25">
      <c r="L282" s="60"/>
      <c r="M282" s="60"/>
    </row>
    <row r="283" spans="12:13" ht="14.25" customHeight="1" x14ac:dyDescent="0.25">
      <c r="L283" s="60"/>
      <c r="M283" s="60"/>
    </row>
    <row r="284" spans="12:13" ht="14.25" customHeight="1" x14ac:dyDescent="0.25">
      <c r="L284" s="60"/>
      <c r="M284" s="60"/>
    </row>
    <row r="285" spans="12:13" ht="14.25" customHeight="1" x14ac:dyDescent="0.25">
      <c r="L285" s="60"/>
      <c r="M285" s="60"/>
    </row>
    <row r="286" spans="12:13" ht="14.25" customHeight="1" x14ac:dyDescent="0.25">
      <c r="L286" s="60"/>
      <c r="M286" s="60"/>
    </row>
    <row r="287" spans="12:13" ht="14.25" customHeight="1" x14ac:dyDescent="0.25">
      <c r="L287" s="60"/>
      <c r="M287" s="60"/>
    </row>
    <row r="288" spans="12:13" ht="14.25" customHeight="1" x14ac:dyDescent="0.25">
      <c r="L288" s="60"/>
      <c r="M288" s="60"/>
    </row>
    <row r="289" spans="12:13" ht="14.25" customHeight="1" x14ac:dyDescent="0.25">
      <c r="L289" s="60"/>
      <c r="M289" s="60"/>
    </row>
    <row r="290" spans="12:13" ht="14.25" customHeight="1" x14ac:dyDescent="0.25">
      <c r="L290" s="60"/>
      <c r="M290" s="60"/>
    </row>
    <row r="291" spans="12:13" ht="14.25" customHeight="1" x14ac:dyDescent="0.25">
      <c r="L291" s="60"/>
      <c r="M291" s="60"/>
    </row>
    <row r="292" spans="12:13" ht="14.25" customHeight="1" x14ac:dyDescent="0.25">
      <c r="L292" s="60"/>
      <c r="M292" s="60"/>
    </row>
    <row r="293" spans="12:13" ht="14.25" customHeight="1" x14ac:dyDescent="0.25">
      <c r="L293" s="60"/>
      <c r="M293" s="60"/>
    </row>
    <row r="294" spans="12:13" ht="14.25" customHeight="1" x14ac:dyDescent="0.25">
      <c r="L294" s="60"/>
      <c r="M294" s="60"/>
    </row>
    <row r="295" spans="12:13" ht="14.25" customHeight="1" x14ac:dyDescent="0.25">
      <c r="L295" s="60"/>
      <c r="M295" s="60"/>
    </row>
    <row r="296" spans="12:13" ht="14.25" customHeight="1" x14ac:dyDescent="0.25">
      <c r="L296" s="60"/>
      <c r="M296" s="60"/>
    </row>
    <row r="297" spans="12:13" ht="14.25" customHeight="1" x14ac:dyDescent="0.25">
      <c r="L297" s="60"/>
      <c r="M297" s="60"/>
    </row>
    <row r="298" spans="12:13" ht="14.25" customHeight="1" x14ac:dyDescent="0.25">
      <c r="L298" s="60"/>
      <c r="M298" s="60"/>
    </row>
    <row r="299" spans="12:13" ht="14.25" customHeight="1" x14ac:dyDescent="0.25">
      <c r="L299" s="60"/>
      <c r="M299" s="60"/>
    </row>
    <row r="300" spans="12:13" ht="14.25" customHeight="1" x14ac:dyDescent="0.25">
      <c r="L300" s="60"/>
      <c r="M300" s="60"/>
    </row>
    <row r="301" spans="12:13" ht="14.25" customHeight="1" x14ac:dyDescent="0.25">
      <c r="L301" s="60"/>
      <c r="M301" s="60"/>
    </row>
    <row r="302" spans="12:13" ht="14.25" customHeight="1" x14ac:dyDescent="0.25">
      <c r="L302" s="60"/>
      <c r="M302" s="60"/>
    </row>
    <row r="303" spans="12:13" ht="14.25" customHeight="1" x14ac:dyDescent="0.25">
      <c r="L303" s="60"/>
      <c r="M303" s="60"/>
    </row>
    <row r="304" spans="12:13" ht="14.25" customHeight="1" x14ac:dyDescent="0.25">
      <c r="L304" s="60"/>
      <c r="M304" s="60"/>
    </row>
    <row r="305" spans="12:13" ht="14.25" customHeight="1" x14ac:dyDescent="0.25">
      <c r="L305" s="60"/>
      <c r="M305" s="60"/>
    </row>
    <row r="306" spans="12:13" ht="14.25" customHeight="1" x14ac:dyDescent="0.25">
      <c r="L306" s="60"/>
      <c r="M306" s="60"/>
    </row>
    <row r="307" spans="12:13" ht="14.25" customHeight="1" x14ac:dyDescent="0.25">
      <c r="L307" s="60"/>
      <c r="M307" s="60"/>
    </row>
    <row r="308" spans="12:13" ht="14.25" customHeight="1" x14ac:dyDescent="0.25">
      <c r="L308" s="60"/>
      <c r="M308" s="60"/>
    </row>
    <row r="309" spans="12:13" ht="14.25" customHeight="1" x14ac:dyDescent="0.25">
      <c r="L309" s="60"/>
      <c r="M309" s="60"/>
    </row>
    <row r="310" spans="12:13" ht="14.25" customHeight="1" x14ac:dyDescent="0.25">
      <c r="L310" s="60"/>
      <c r="M310" s="60"/>
    </row>
    <row r="311" spans="12:13" ht="14.25" customHeight="1" x14ac:dyDescent="0.25">
      <c r="L311" s="60"/>
      <c r="M311" s="60"/>
    </row>
    <row r="312" spans="12:13" ht="14.25" customHeight="1" x14ac:dyDescent="0.25">
      <c r="L312" s="60"/>
      <c r="M312" s="60"/>
    </row>
    <row r="313" spans="12:13" ht="14.25" customHeight="1" x14ac:dyDescent="0.25">
      <c r="L313" s="60"/>
      <c r="M313" s="60"/>
    </row>
    <row r="314" spans="12:13" ht="14.25" customHeight="1" x14ac:dyDescent="0.25">
      <c r="L314" s="60"/>
      <c r="M314" s="60"/>
    </row>
    <row r="315" spans="12:13" ht="14.25" customHeight="1" x14ac:dyDescent="0.25">
      <c r="L315" s="60"/>
      <c r="M315" s="60"/>
    </row>
    <row r="316" spans="12:13" ht="14.25" customHeight="1" x14ac:dyDescent="0.25">
      <c r="L316" s="60"/>
      <c r="M316" s="60"/>
    </row>
    <row r="317" spans="12:13" ht="14.25" customHeight="1" x14ac:dyDescent="0.25">
      <c r="L317" s="60"/>
      <c r="M317" s="60"/>
    </row>
    <row r="318" spans="12:13" ht="14.25" customHeight="1" x14ac:dyDescent="0.25">
      <c r="L318" s="60"/>
      <c r="M318" s="60"/>
    </row>
    <row r="319" spans="12:13" ht="14.25" customHeight="1" x14ac:dyDescent="0.25">
      <c r="L319" s="60"/>
      <c r="M319" s="60"/>
    </row>
    <row r="320" spans="12:13" ht="14.25" customHeight="1" x14ac:dyDescent="0.25">
      <c r="L320" s="60"/>
      <c r="M320" s="60"/>
    </row>
    <row r="321" spans="12:13" ht="14.25" customHeight="1" x14ac:dyDescent="0.25">
      <c r="L321" s="60"/>
      <c r="M321" s="60"/>
    </row>
    <row r="322" spans="12:13" ht="14.25" customHeight="1" x14ac:dyDescent="0.25">
      <c r="L322" s="60"/>
      <c r="M322" s="60"/>
    </row>
    <row r="323" spans="12:13" ht="14.25" customHeight="1" x14ac:dyDescent="0.25">
      <c r="L323" s="60"/>
      <c r="M323" s="60"/>
    </row>
    <row r="324" spans="12:13" ht="14.25" customHeight="1" x14ac:dyDescent="0.25">
      <c r="L324" s="60"/>
      <c r="M324" s="60"/>
    </row>
    <row r="325" spans="12:13" ht="14.25" customHeight="1" x14ac:dyDescent="0.25">
      <c r="L325" s="60"/>
      <c r="M325" s="60"/>
    </row>
    <row r="326" spans="12:13" ht="14.25" customHeight="1" x14ac:dyDescent="0.25">
      <c r="L326" s="60"/>
      <c r="M326" s="60"/>
    </row>
    <row r="327" spans="12:13" ht="14.25" customHeight="1" x14ac:dyDescent="0.25">
      <c r="L327" s="60"/>
      <c r="M327" s="60"/>
    </row>
    <row r="328" spans="12:13" ht="14.25" customHeight="1" x14ac:dyDescent="0.25">
      <c r="L328" s="60"/>
      <c r="M328" s="60"/>
    </row>
    <row r="329" spans="12:13" ht="14.25" customHeight="1" x14ac:dyDescent="0.25">
      <c r="L329" s="60"/>
      <c r="M329" s="60"/>
    </row>
    <row r="330" spans="12:13" ht="14.25" customHeight="1" x14ac:dyDescent="0.25">
      <c r="L330" s="60"/>
      <c r="M330" s="60"/>
    </row>
    <row r="331" spans="12:13" ht="14.25" customHeight="1" x14ac:dyDescent="0.25">
      <c r="L331" s="60"/>
      <c r="M331" s="60"/>
    </row>
    <row r="332" spans="12:13" ht="14.25" customHeight="1" x14ac:dyDescent="0.25">
      <c r="L332" s="60"/>
      <c r="M332" s="60"/>
    </row>
    <row r="333" spans="12:13" ht="14.25" customHeight="1" x14ac:dyDescent="0.25">
      <c r="L333" s="60"/>
      <c r="M333" s="60"/>
    </row>
    <row r="334" spans="12:13" ht="14.25" customHeight="1" x14ac:dyDescent="0.25">
      <c r="L334" s="60"/>
      <c r="M334" s="60"/>
    </row>
    <row r="335" spans="12:13" ht="14.25" customHeight="1" x14ac:dyDescent="0.25">
      <c r="L335" s="60"/>
      <c r="M335" s="60"/>
    </row>
    <row r="336" spans="12:13" ht="14.25" customHeight="1" x14ac:dyDescent="0.25">
      <c r="L336" s="60"/>
      <c r="M336" s="60"/>
    </row>
    <row r="337" spans="12:13" ht="14.25" customHeight="1" x14ac:dyDescent="0.25">
      <c r="L337" s="60"/>
      <c r="M337" s="60"/>
    </row>
    <row r="338" spans="12:13" ht="14.25" customHeight="1" x14ac:dyDescent="0.25">
      <c r="L338" s="60"/>
      <c r="M338" s="60"/>
    </row>
    <row r="339" spans="12:13" ht="14.25" customHeight="1" x14ac:dyDescent="0.25">
      <c r="L339" s="60"/>
      <c r="M339" s="60"/>
    </row>
    <row r="340" spans="12:13" ht="14.25" customHeight="1" x14ac:dyDescent="0.25">
      <c r="L340" s="60"/>
      <c r="M340" s="60"/>
    </row>
    <row r="341" spans="12:13" ht="14.25" customHeight="1" x14ac:dyDescent="0.25">
      <c r="L341" s="60"/>
      <c r="M341" s="60"/>
    </row>
    <row r="342" spans="12:13" ht="14.25" customHeight="1" x14ac:dyDescent="0.25">
      <c r="L342" s="60"/>
      <c r="M342" s="60"/>
    </row>
    <row r="343" spans="12:13" ht="14.25" customHeight="1" x14ac:dyDescent="0.25">
      <c r="L343" s="60"/>
      <c r="M343" s="60"/>
    </row>
    <row r="344" spans="12:13" ht="14.25" customHeight="1" x14ac:dyDescent="0.25">
      <c r="L344" s="60"/>
      <c r="M344" s="60"/>
    </row>
    <row r="345" spans="12:13" ht="14.25" customHeight="1" x14ac:dyDescent="0.25">
      <c r="L345" s="60"/>
      <c r="M345" s="60"/>
    </row>
    <row r="346" spans="12:13" ht="14.25" customHeight="1" x14ac:dyDescent="0.25">
      <c r="L346" s="60"/>
      <c r="M346" s="60"/>
    </row>
    <row r="347" spans="12:13" ht="14.25" customHeight="1" x14ac:dyDescent="0.25">
      <c r="L347" s="60"/>
      <c r="M347" s="60"/>
    </row>
    <row r="348" spans="12:13" ht="14.25" customHeight="1" x14ac:dyDescent="0.25">
      <c r="L348" s="60"/>
      <c r="M348" s="60"/>
    </row>
    <row r="349" spans="12:13" ht="14.25" customHeight="1" x14ac:dyDescent="0.25">
      <c r="L349" s="60"/>
      <c r="M349" s="60"/>
    </row>
    <row r="350" spans="12:13" ht="14.25" customHeight="1" x14ac:dyDescent="0.25">
      <c r="L350" s="60"/>
      <c r="M350" s="60"/>
    </row>
    <row r="351" spans="12:13" ht="14.25" customHeight="1" x14ac:dyDescent="0.25">
      <c r="L351" s="60"/>
      <c r="M351" s="60"/>
    </row>
    <row r="352" spans="12:13" ht="14.25" customHeight="1" x14ac:dyDescent="0.25">
      <c r="L352" s="60"/>
      <c r="M352" s="60"/>
    </row>
    <row r="353" spans="12:13" ht="14.25" customHeight="1" x14ac:dyDescent="0.25">
      <c r="L353" s="60"/>
      <c r="M353" s="60"/>
    </row>
    <row r="354" spans="12:13" ht="14.25" customHeight="1" x14ac:dyDescent="0.25">
      <c r="L354" s="60"/>
      <c r="M354" s="60"/>
    </row>
    <row r="355" spans="12:13" ht="14.25" customHeight="1" x14ac:dyDescent="0.25">
      <c r="L355" s="60"/>
      <c r="M355" s="60"/>
    </row>
    <row r="356" spans="12:13" ht="14.25" customHeight="1" x14ac:dyDescent="0.25">
      <c r="L356" s="60"/>
      <c r="M356" s="60"/>
    </row>
    <row r="357" spans="12:13" ht="14.25" customHeight="1" x14ac:dyDescent="0.25">
      <c r="L357" s="60"/>
      <c r="M357" s="60"/>
    </row>
    <row r="358" spans="12:13" ht="14.25" customHeight="1" x14ac:dyDescent="0.25">
      <c r="L358" s="60"/>
      <c r="M358" s="60"/>
    </row>
    <row r="359" spans="12:13" ht="14.25" customHeight="1" x14ac:dyDescent="0.25">
      <c r="L359" s="60"/>
      <c r="M359" s="60"/>
    </row>
    <row r="360" spans="12:13" ht="14.25" customHeight="1" x14ac:dyDescent="0.25">
      <c r="L360" s="60"/>
      <c r="M360" s="60"/>
    </row>
    <row r="361" spans="12:13" ht="14.25" customHeight="1" x14ac:dyDescent="0.25">
      <c r="L361" s="60"/>
      <c r="M361" s="60"/>
    </row>
    <row r="362" spans="12:13" ht="14.25" customHeight="1" x14ac:dyDescent="0.25">
      <c r="L362" s="60"/>
      <c r="M362" s="60"/>
    </row>
    <row r="363" spans="12:13" ht="14.25" customHeight="1" x14ac:dyDescent="0.25">
      <c r="L363" s="60"/>
      <c r="M363" s="60"/>
    </row>
    <row r="364" spans="12:13" ht="14.25" customHeight="1" x14ac:dyDescent="0.25">
      <c r="L364" s="60"/>
      <c r="M364" s="60"/>
    </row>
    <row r="365" spans="12:13" ht="14.25" customHeight="1" x14ac:dyDescent="0.25">
      <c r="L365" s="60"/>
      <c r="M365" s="60"/>
    </row>
    <row r="366" spans="12:13" ht="14.25" customHeight="1" x14ac:dyDescent="0.25">
      <c r="L366" s="60"/>
      <c r="M366" s="60"/>
    </row>
    <row r="367" spans="12:13" ht="14.25" customHeight="1" x14ac:dyDescent="0.25">
      <c r="L367" s="60"/>
      <c r="M367" s="60"/>
    </row>
    <row r="368" spans="12:13" ht="14.25" customHeight="1" x14ac:dyDescent="0.25">
      <c r="L368" s="60"/>
      <c r="M368" s="60"/>
    </row>
    <row r="369" spans="12:13" ht="14.25" customHeight="1" x14ac:dyDescent="0.25">
      <c r="L369" s="60"/>
      <c r="M369" s="60"/>
    </row>
    <row r="370" spans="12:13" ht="14.25" customHeight="1" x14ac:dyDescent="0.25">
      <c r="L370" s="60"/>
      <c r="M370" s="60"/>
    </row>
    <row r="371" spans="12:13" ht="14.25" customHeight="1" x14ac:dyDescent="0.25">
      <c r="L371" s="60"/>
      <c r="M371" s="60"/>
    </row>
    <row r="372" spans="12:13" ht="14.25" customHeight="1" x14ac:dyDescent="0.25">
      <c r="L372" s="60"/>
      <c r="M372" s="60"/>
    </row>
    <row r="373" spans="12:13" ht="14.25" customHeight="1" x14ac:dyDescent="0.25">
      <c r="L373" s="60"/>
      <c r="M373" s="60"/>
    </row>
    <row r="374" spans="12:13" ht="14.25" customHeight="1" x14ac:dyDescent="0.25">
      <c r="L374" s="60"/>
      <c r="M374" s="60"/>
    </row>
    <row r="375" spans="12:13" ht="14.25" customHeight="1" x14ac:dyDescent="0.25">
      <c r="L375" s="60"/>
      <c r="M375" s="60"/>
    </row>
    <row r="376" spans="12:13" ht="14.25" customHeight="1" x14ac:dyDescent="0.25">
      <c r="L376" s="60"/>
      <c r="M376" s="60"/>
    </row>
    <row r="377" spans="12:13" ht="14.25" customHeight="1" x14ac:dyDescent="0.25">
      <c r="L377" s="60"/>
      <c r="M377" s="60"/>
    </row>
    <row r="378" spans="12:13" ht="14.25" customHeight="1" x14ac:dyDescent="0.25">
      <c r="L378" s="60"/>
      <c r="M378" s="60"/>
    </row>
    <row r="379" spans="12:13" ht="14.25" customHeight="1" x14ac:dyDescent="0.25">
      <c r="L379" s="60"/>
      <c r="M379" s="60"/>
    </row>
    <row r="380" spans="12:13" ht="14.25" customHeight="1" x14ac:dyDescent="0.25">
      <c r="L380" s="60"/>
      <c r="M380" s="60"/>
    </row>
    <row r="381" spans="12:13" ht="14.25" customHeight="1" x14ac:dyDescent="0.25">
      <c r="L381" s="60"/>
      <c r="M381" s="60"/>
    </row>
    <row r="382" spans="12:13" ht="14.25" customHeight="1" x14ac:dyDescent="0.25">
      <c r="L382" s="60"/>
      <c r="M382" s="60"/>
    </row>
    <row r="383" spans="12:13" ht="14.25" customHeight="1" x14ac:dyDescent="0.25">
      <c r="L383" s="60"/>
      <c r="M383" s="60"/>
    </row>
    <row r="384" spans="12:13" ht="14.25" customHeight="1" x14ac:dyDescent="0.25">
      <c r="L384" s="60"/>
      <c r="M384" s="60"/>
    </row>
    <row r="385" spans="12:13" ht="14.25" customHeight="1" x14ac:dyDescent="0.25">
      <c r="L385" s="60"/>
      <c r="M385" s="60"/>
    </row>
    <row r="386" spans="12:13" ht="14.25" customHeight="1" x14ac:dyDescent="0.25">
      <c r="L386" s="60"/>
      <c r="M386" s="60"/>
    </row>
    <row r="387" spans="12:13" ht="14.25" customHeight="1" x14ac:dyDescent="0.25">
      <c r="L387" s="60"/>
      <c r="M387" s="60"/>
    </row>
    <row r="388" spans="12:13" ht="14.25" customHeight="1" x14ac:dyDescent="0.25">
      <c r="L388" s="60"/>
      <c r="M388" s="60"/>
    </row>
    <row r="389" spans="12:13" ht="14.25" customHeight="1" x14ac:dyDescent="0.25">
      <c r="L389" s="60"/>
      <c r="M389" s="60"/>
    </row>
    <row r="390" spans="12:13" ht="14.25" customHeight="1" x14ac:dyDescent="0.25">
      <c r="L390" s="60"/>
      <c r="M390" s="60"/>
    </row>
    <row r="391" spans="12:13" ht="14.25" customHeight="1" x14ac:dyDescent="0.25">
      <c r="L391" s="60"/>
      <c r="M391" s="60"/>
    </row>
    <row r="392" spans="12:13" ht="14.25" customHeight="1" x14ac:dyDescent="0.25">
      <c r="L392" s="60"/>
      <c r="M392" s="60"/>
    </row>
    <row r="393" spans="12:13" ht="14.25" customHeight="1" x14ac:dyDescent="0.25">
      <c r="L393" s="60"/>
      <c r="M393" s="60"/>
    </row>
    <row r="394" spans="12:13" ht="14.25" customHeight="1" x14ac:dyDescent="0.25">
      <c r="L394" s="60"/>
      <c r="M394" s="60"/>
    </row>
    <row r="395" spans="12:13" ht="14.25" customHeight="1" x14ac:dyDescent="0.25">
      <c r="L395" s="60"/>
      <c r="M395" s="60"/>
    </row>
    <row r="396" spans="12:13" ht="14.25" customHeight="1" x14ac:dyDescent="0.25">
      <c r="L396" s="60"/>
      <c r="M396" s="60"/>
    </row>
    <row r="397" spans="12:13" ht="14.25" customHeight="1" x14ac:dyDescent="0.25">
      <c r="L397" s="60"/>
      <c r="M397" s="60"/>
    </row>
    <row r="398" spans="12:13" ht="14.25" customHeight="1" x14ac:dyDescent="0.25">
      <c r="L398" s="60"/>
      <c r="M398" s="60"/>
    </row>
    <row r="399" spans="12:13" ht="14.25" customHeight="1" x14ac:dyDescent="0.25">
      <c r="L399" s="60"/>
      <c r="M399" s="60"/>
    </row>
    <row r="400" spans="12:13" ht="14.25" customHeight="1" x14ac:dyDescent="0.25">
      <c r="L400" s="60"/>
      <c r="M400" s="60"/>
    </row>
    <row r="401" spans="12:13" ht="14.25" customHeight="1" x14ac:dyDescent="0.25">
      <c r="L401" s="60"/>
      <c r="M401" s="60"/>
    </row>
    <row r="402" spans="12:13" ht="14.25" customHeight="1" x14ac:dyDescent="0.25">
      <c r="L402" s="60"/>
      <c r="M402" s="60"/>
    </row>
    <row r="403" spans="12:13" ht="14.25" customHeight="1" x14ac:dyDescent="0.25">
      <c r="L403" s="60"/>
      <c r="M403" s="60"/>
    </row>
    <row r="404" spans="12:13" ht="14.25" customHeight="1" x14ac:dyDescent="0.25">
      <c r="L404" s="60"/>
      <c r="M404" s="60"/>
    </row>
    <row r="405" spans="12:13" ht="14.25" customHeight="1" x14ac:dyDescent="0.25">
      <c r="L405" s="60"/>
      <c r="M405" s="60"/>
    </row>
    <row r="406" spans="12:13" ht="14.25" customHeight="1" x14ac:dyDescent="0.25">
      <c r="L406" s="60"/>
      <c r="M406" s="60"/>
    </row>
    <row r="407" spans="12:13" ht="14.25" customHeight="1" x14ac:dyDescent="0.25">
      <c r="L407" s="60"/>
      <c r="M407" s="60"/>
    </row>
    <row r="408" spans="12:13" ht="14.25" customHeight="1" x14ac:dyDescent="0.25">
      <c r="L408" s="60"/>
      <c r="M408" s="60"/>
    </row>
    <row r="409" spans="12:13" ht="14.25" customHeight="1" x14ac:dyDescent="0.25">
      <c r="L409" s="60"/>
      <c r="M409" s="60"/>
    </row>
    <row r="410" spans="12:13" ht="14.25" customHeight="1" x14ac:dyDescent="0.25">
      <c r="L410" s="60"/>
      <c r="M410" s="60"/>
    </row>
    <row r="411" spans="12:13" ht="14.25" customHeight="1" x14ac:dyDescent="0.25">
      <c r="L411" s="60"/>
      <c r="M411" s="60"/>
    </row>
    <row r="412" spans="12:13" ht="14.25" customHeight="1" x14ac:dyDescent="0.25">
      <c r="L412" s="60"/>
      <c r="M412" s="60"/>
    </row>
    <row r="413" spans="12:13" ht="14.25" customHeight="1" x14ac:dyDescent="0.25">
      <c r="L413" s="60"/>
      <c r="M413" s="60"/>
    </row>
    <row r="414" spans="12:13" ht="14.25" customHeight="1" x14ac:dyDescent="0.25">
      <c r="L414" s="60"/>
      <c r="M414" s="60"/>
    </row>
    <row r="415" spans="12:13" ht="14.25" customHeight="1" x14ac:dyDescent="0.25">
      <c r="L415" s="60"/>
      <c r="M415" s="60"/>
    </row>
    <row r="416" spans="12:13" ht="14.25" customHeight="1" x14ac:dyDescent="0.25">
      <c r="L416" s="60"/>
      <c r="M416" s="60"/>
    </row>
    <row r="417" spans="12:13" ht="14.25" customHeight="1" x14ac:dyDescent="0.25">
      <c r="L417" s="60"/>
      <c r="M417" s="60"/>
    </row>
    <row r="418" spans="12:13" ht="14.25" customHeight="1" x14ac:dyDescent="0.25">
      <c r="L418" s="60"/>
      <c r="M418" s="60"/>
    </row>
    <row r="419" spans="12:13" ht="14.25" customHeight="1" x14ac:dyDescent="0.25">
      <c r="L419" s="60"/>
      <c r="M419" s="60"/>
    </row>
    <row r="420" spans="12:13" ht="14.25" customHeight="1" x14ac:dyDescent="0.25">
      <c r="L420" s="60"/>
      <c r="M420" s="60"/>
    </row>
    <row r="421" spans="12:13" ht="14.25" customHeight="1" x14ac:dyDescent="0.25">
      <c r="L421" s="60"/>
      <c r="M421" s="60"/>
    </row>
    <row r="422" spans="12:13" ht="14.25" customHeight="1" x14ac:dyDescent="0.25">
      <c r="L422" s="60"/>
      <c r="M422" s="60"/>
    </row>
    <row r="423" spans="12:13" ht="14.25" customHeight="1" x14ac:dyDescent="0.25">
      <c r="L423" s="60"/>
      <c r="M423" s="60"/>
    </row>
    <row r="424" spans="12:13" ht="14.25" customHeight="1" x14ac:dyDescent="0.25">
      <c r="L424" s="60"/>
      <c r="M424" s="60"/>
    </row>
    <row r="425" spans="12:13" ht="14.25" customHeight="1" x14ac:dyDescent="0.25">
      <c r="L425" s="60"/>
      <c r="M425" s="60"/>
    </row>
    <row r="426" spans="12:13" ht="14.25" customHeight="1" x14ac:dyDescent="0.25">
      <c r="L426" s="60"/>
      <c r="M426" s="60"/>
    </row>
    <row r="427" spans="12:13" ht="14.25" customHeight="1" x14ac:dyDescent="0.25">
      <c r="L427" s="60"/>
      <c r="M427" s="60"/>
    </row>
    <row r="428" spans="12:13" ht="14.25" customHeight="1" x14ac:dyDescent="0.25">
      <c r="L428" s="60"/>
      <c r="M428" s="60"/>
    </row>
    <row r="429" spans="12:13" ht="14.25" customHeight="1" x14ac:dyDescent="0.25">
      <c r="L429" s="60"/>
      <c r="M429" s="60"/>
    </row>
    <row r="430" spans="12:13" ht="14.25" customHeight="1" x14ac:dyDescent="0.25">
      <c r="L430" s="60"/>
      <c r="M430" s="60"/>
    </row>
    <row r="431" spans="12:13" ht="14.25" customHeight="1" x14ac:dyDescent="0.25">
      <c r="L431" s="60"/>
      <c r="M431" s="60"/>
    </row>
    <row r="432" spans="12:13" ht="14.25" customHeight="1" x14ac:dyDescent="0.25">
      <c r="L432" s="60"/>
      <c r="M432" s="60"/>
    </row>
    <row r="433" spans="12:13" ht="14.25" customHeight="1" x14ac:dyDescent="0.25">
      <c r="L433" s="60"/>
      <c r="M433" s="60"/>
    </row>
    <row r="434" spans="12:13" ht="14.25" customHeight="1" x14ac:dyDescent="0.25">
      <c r="L434" s="60"/>
      <c r="M434" s="60"/>
    </row>
    <row r="435" spans="12:13" ht="14.25" customHeight="1" x14ac:dyDescent="0.25">
      <c r="L435" s="60"/>
      <c r="M435" s="60"/>
    </row>
    <row r="436" spans="12:13" ht="14.25" customHeight="1" x14ac:dyDescent="0.25">
      <c r="L436" s="60"/>
      <c r="M436" s="60"/>
    </row>
    <row r="437" spans="12:13" ht="14.25" customHeight="1" x14ac:dyDescent="0.25">
      <c r="L437" s="60"/>
      <c r="M437" s="60"/>
    </row>
    <row r="438" spans="12:13" ht="14.25" customHeight="1" x14ac:dyDescent="0.25">
      <c r="L438" s="60"/>
      <c r="M438" s="60"/>
    </row>
    <row r="439" spans="12:13" ht="14.25" customHeight="1" x14ac:dyDescent="0.25">
      <c r="L439" s="60"/>
      <c r="M439" s="60"/>
    </row>
    <row r="440" spans="12:13" ht="14.25" customHeight="1" x14ac:dyDescent="0.25">
      <c r="L440" s="60"/>
      <c r="M440" s="60"/>
    </row>
    <row r="441" spans="12:13" ht="14.25" customHeight="1" x14ac:dyDescent="0.25">
      <c r="L441" s="60"/>
      <c r="M441" s="60"/>
    </row>
    <row r="442" spans="12:13" ht="14.25" customHeight="1" x14ac:dyDescent="0.25">
      <c r="L442" s="60"/>
      <c r="M442" s="60"/>
    </row>
    <row r="443" spans="12:13" ht="14.25" customHeight="1" x14ac:dyDescent="0.25">
      <c r="L443" s="60"/>
      <c r="M443" s="60"/>
    </row>
    <row r="444" spans="12:13" ht="14.25" customHeight="1" x14ac:dyDescent="0.25">
      <c r="L444" s="60"/>
      <c r="M444" s="60"/>
    </row>
    <row r="445" spans="12:13" ht="14.25" customHeight="1" x14ac:dyDescent="0.25">
      <c r="L445" s="60"/>
      <c r="M445" s="60"/>
    </row>
    <row r="446" spans="12:13" ht="14.25" customHeight="1" x14ac:dyDescent="0.25">
      <c r="L446" s="60"/>
      <c r="M446" s="60"/>
    </row>
    <row r="447" spans="12:13" ht="14.25" customHeight="1" x14ac:dyDescent="0.25">
      <c r="L447" s="60"/>
      <c r="M447" s="60"/>
    </row>
    <row r="448" spans="12:13" ht="14.25" customHeight="1" x14ac:dyDescent="0.25">
      <c r="L448" s="60"/>
      <c r="M448" s="60"/>
    </row>
    <row r="449" spans="12:13" ht="14.25" customHeight="1" x14ac:dyDescent="0.25">
      <c r="L449" s="60"/>
      <c r="M449" s="60"/>
    </row>
    <row r="450" spans="12:13" ht="14.25" customHeight="1" x14ac:dyDescent="0.25">
      <c r="L450" s="60"/>
      <c r="M450" s="60"/>
    </row>
    <row r="451" spans="12:13" ht="14.25" customHeight="1" x14ac:dyDescent="0.25">
      <c r="L451" s="60"/>
      <c r="M451" s="60"/>
    </row>
    <row r="452" spans="12:13" ht="14.25" customHeight="1" x14ac:dyDescent="0.25">
      <c r="L452" s="60"/>
      <c r="M452" s="60"/>
    </row>
    <row r="453" spans="12:13" ht="14.25" customHeight="1" x14ac:dyDescent="0.25">
      <c r="L453" s="60"/>
      <c r="M453" s="60"/>
    </row>
    <row r="454" spans="12:13" ht="14.25" customHeight="1" x14ac:dyDescent="0.25">
      <c r="L454" s="60"/>
      <c r="M454" s="60"/>
    </row>
    <row r="455" spans="12:13" ht="14.25" customHeight="1" x14ac:dyDescent="0.25">
      <c r="L455" s="60"/>
      <c r="M455" s="60"/>
    </row>
    <row r="456" spans="12:13" ht="14.25" customHeight="1" x14ac:dyDescent="0.25">
      <c r="L456" s="60"/>
      <c r="M456" s="60"/>
    </row>
    <row r="457" spans="12:13" ht="14.25" customHeight="1" x14ac:dyDescent="0.25">
      <c r="L457" s="60"/>
      <c r="M457" s="60"/>
    </row>
    <row r="458" spans="12:13" ht="14.25" customHeight="1" x14ac:dyDescent="0.25">
      <c r="L458" s="60"/>
      <c r="M458" s="60"/>
    </row>
    <row r="459" spans="12:13" ht="14.25" customHeight="1" x14ac:dyDescent="0.25">
      <c r="L459" s="60"/>
      <c r="M459" s="60"/>
    </row>
    <row r="460" spans="12:13" ht="14.25" customHeight="1" x14ac:dyDescent="0.25">
      <c r="L460" s="60"/>
      <c r="M460" s="60"/>
    </row>
    <row r="461" spans="12:13" ht="14.25" customHeight="1" x14ac:dyDescent="0.25">
      <c r="L461" s="60"/>
      <c r="M461" s="60"/>
    </row>
    <row r="462" spans="12:13" ht="14.25" customHeight="1" x14ac:dyDescent="0.25">
      <c r="L462" s="60"/>
      <c r="M462" s="60"/>
    </row>
    <row r="463" spans="12:13" ht="14.25" customHeight="1" x14ac:dyDescent="0.25">
      <c r="L463" s="60"/>
      <c r="M463" s="60"/>
    </row>
    <row r="464" spans="12:13" ht="14.25" customHeight="1" x14ac:dyDescent="0.25">
      <c r="L464" s="60"/>
      <c r="M464" s="60"/>
    </row>
    <row r="465" spans="12:13" ht="14.25" customHeight="1" x14ac:dyDescent="0.25">
      <c r="L465" s="60"/>
      <c r="M465" s="60"/>
    </row>
    <row r="466" spans="12:13" ht="14.25" customHeight="1" x14ac:dyDescent="0.25">
      <c r="L466" s="60"/>
      <c r="M466" s="60"/>
    </row>
    <row r="467" spans="12:13" ht="14.25" customHeight="1" x14ac:dyDescent="0.25">
      <c r="L467" s="60"/>
      <c r="M467" s="60"/>
    </row>
    <row r="468" spans="12:13" ht="14.25" customHeight="1" x14ac:dyDescent="0.25">
      <c r="L468" s="60"/>
      <c r="M468" s="60"/>
    </row>
    <row r="469" spans="12:13" ht="15.75" customHeight="1" x14ac:dyDescent="0.25"/>
    <row r="470" spans="12:13" ht="15.75" customHeight="1" x14ac:dyDescent="0.25"/>
    <row r="471" spans="12:13" ht="15.75" customHeight="1" x14ac:dyDescent="0.25"/>
    <row r="472" spans="12:13" ht="15.75" customHeight="1" x14ac:dyDescent="0.25"/>
    <row r="473" spans="12:13" ht="15.75" customHeight="1" x14ac:dyDescent="0.25"/>
    <row r="474" spans="12:13" ht="15.75" customHeight="1" x14ac:dyDescent="0.25"/>
    <row r="475" spans="12:13" ht="15.75" customHeight="1" x14ac:dyDescent="0.25"/>
    <row r="476" spans="12:13" ht="15.75" customHeight="1" x14ac:dyDescent="0.25"/>
    <row r="477" spans="12:13" ht="15.75" customHeight="1" x14ac:dyDescent="0.25"/>
    <row r="478" spans="12:13" ht="15.75" customHeight="1" x14ac:dyDescent="0.25"/>
    <row r="479" spans="12:13" ht="15.75" customHeight="1" x14ac:dyDescent="0.25"/>
    <row r="480" spans="12:13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</sheetData>
  <sortState xmlns:xlrd2="http://schemas.microsoft.com/office/spreadsheetml/2017/richdata2" ref="A22:O50">
    <sortCondition ref="K22:K50"/>
    <sortCondition descending="1" ref="N22:N50"/>
    <sortCondition descending="1" ref="O22:O50"/>
  </sortState>
  <mergeCells count="1">
    <mergeCell ref="N1:O1"/>
  </mergeCells>
  <pageMargins left="0.75" right="0.75" top="1" bottom="1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AA955"/>
  <sheetViews>
    <sheetView workbookViewId="0">
      <pane ySplit="1" topLeftCell="A2" activePane="bottomLeft" state="frozen"/>
      <selection pane="bottomLeft" activeCell="A2" sqref="A2:O65"/>
    </sheetView>
  </sheetViews>
  <sheetFormatPr defaultColWidth="14.42578125" defaultRowHeight="15" customHeight="1" x14ac:dyDescent="0.25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7" width="8.42578125" customWidth="1"/>
  </cols>
  <sheetData>
    <row r="1" spans="1:27" ht="14.25" customHeight="1" x14ac:dyDescent="0.25">
      <c r="A1" s="117" t="s">
        <v>547</v>
      </c>
      <c r="B1" s="113" t="s">
        <v>543</v>
      </c>
      <c r="C1" s="113" t="s">
        <v>544</v>
      </c>
      <c r="D1" s="114" t="s">
        <v>545</v>
      </c>
      <c r="E1" s="114"/>
      <c r="F1" s="115" t="s">
        <v>546</v>
      </c>
      <c r="G1" s="113" t="s">
        <v>1</v>
      </c>
      <c r="H1" s="113" t="s">
        <v>3</v>
      </c>
      <c r="I1" s="113" t="s">
        <v>493</v>
      </c>
      <c r="J1" s="113" t="s">
        <v>2</v>
      </c>
      <c r="K1" s="113" t="s">
        <v>5</v>
      </c>
      <c r="L1" s="114" t="s">
        <v>494</v>
      </c>
      <c r="M1" s="114" t="s">
        <v>495</v>
      </c>
      <c r="N1" s="116" t="s">
        <v>538</v>
      </c>
      <c r="O1" s="116" t="s">
        <v>539</v>
      </c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14.25" customHeight="1" x14ac:dyDescent="0.25">
      <c r="A2" s="103"/>
      <c r="B2" s="104"/>
      <c r="C2" s="104"/>
      <c r="D2" s="105"/>
      <c r="E2" s="105"/>
      <c r="F2">
        <v>261</v>
      </c>
      <c r="G2" s="82" t="str">
        <f>+VLOOKUP(F2,Participants!$A$1:$F$678,2,FALSE)</f>
        <v>Lucas Wertelet</v>
      </c>
      <c r="H2" s="82" t="str">
        <f>+VLOOKUP(F2,Participants!$A$1:$F$678,4,FALSE)</f>
        <v>AGS</v>
      </c>
      <c r="I2" s="82" t="str">
        <f>+VLOOKUP(F2,Participants!$A$1:$F$678,5,FALSE)</f>
        <v>Male</v>
      </c>
      <c r="J2" s="82">
        <f>+VLOOKUP(F2,Participants!$A$1:$F$678,3,FALSE)</f>
        <v>6</v>
      </c>
      <c r="K2" s="12" t="str">
        <f>+VLOOKUP(F2,Participants!$A$1:$G$678,7,FALSE)</f>
        <v>JV Boys</v>
      </c>
      <c r="L2" s="106">
        <v>2</v>
      </c>
      <c r="M2" s="82">
        <v>10</v>
      </c>
      <c r="N2">
        <v>45</v>
      </c>
      <c r="O2">
        <v>8</v>
      </c>
    </row>
    <row r="3" spans="1:27" ht="14.25" customHeight="1" x14ac:dyDescent="0.25">
      <c r="A3" s="103"/>
      <c r="B3" s="104"/>
      <c r="C3" s="104"/>
      <c r="D3" s="105"/>
      <c r="E3" s="105"/>
      <c r="F3">
        <v>72</v>
      </c>
      <c r="G3" s="82" t="str">
        <f>+VLOOKUP(F3,Participants!$A$1:$F$678,2,FALSE)</f>
        <v>Bubba O'Keefe</v>
      </c>
      <c r="H3" s="82" t="str">
        <f>+VLOOKUP(F3,Participants!$A$1:$F$678,4,FALSE)</f>
        <v>AMA</v>
      </c>
      <c r="I3" s="82" t="str">
        <f>+VLOOKUP(F3,Participants!$A$1:$F$678,5,FALSE)</f>
        <v>Male</v>
      </c>
      <c r="J3" s="82">
        <f>+VLOOKUP(F3,Participants!$A$1:$F$678,3,FALSE)</f>
        <v>5</v>
      </c>
      <c r="K3" s="12" t="str">
        <f>+VLOOKUP(F3,Participants!$A$1:$G$678,7,FALSE)</f>
        <v>JV Boys</v>
      </c>
      <c r="L3" s="160">
        <v>3</v>
      </c>
      <c r="M3" s="82">
        <v>8</v>
      </c>
      <c r="N3">
        <v>45</v>
      </c>
      <c r="O3">
        <v>1</v>
      </c>
    </row>
    <row r="4" spans="1:27" ht="14.25" customHeight="1" x14ac:dyDescent="0.25">
      <c r="A4" s="103"/>
      <c r="B4" s="104"/>
      <c r="C4" s="104"/>
      <c r="D4" s="105"/>
      <c r="E4" s="105"/>
      <c r="F4">
        <v>255</v>
      </c>
      <c r="G4" s="82" t="str">
        <f>+VLOOKUP(F4,Participants!$A$1:$F$678,2,FALSE)</f>
        <v>Xavier Hess</v>
      </c>
      <c r="H4" s="82" t="str">
        <f>+VLOOKUP(F4,Participants!$A$1:$F$678,4,FALSE)</f>
        <v>AGS</v>
      </c>
      <c r="I4" s="82" t="str">
        <f>+VLOOKUP(F4,Participants!$A$1:$F$678,5,FALSE)</f>
        <v>Male</v>
      </c>
      <c r="J4" s="82">
        <f>+VLOOKUP(F4,Participants!$A$1:$F$678,3,FALSE)</f>
        <v>6</v>
      </c>
      <c r="K4" s="12" t="str">
        <f>+VLOOKUP(F4,Participants!$A$1:$G$678,7,FALSE)</f>
        <v>JV Boys</v>
      </c>
      <c r="L4" s="106">
        <v>4</v>
      </c>
      <c r="M4" s="82">
        <v>6</v>
      </c>
      <c r="N4">
        <v>44</v>
      </c>
      <c r="O4">
        <v>11</v>
      </c>
    </row>
    <row r="5" spans="1:27" ht="14.25" customHeight="1" x14ac:dyDescent="0.25">
      <c r="A5" s="103"/>
      <c r="B5" s="104"/>
      <c r="C5" s="104"/>
      <c r="D5" s="105"/>
      <c r="E5" s="105"/>
      <c r="F5">
        <v>623</v>
      </c>
      <c r="G5" s="82" t="str">
        <f>+VLOOKUP(F5,Participants!$A$1:$F$678,2,FALSE)</f>
        <v>Parker Skrastins</v>
      </c>
      <c r="H5" s="82" t="str">
        <f>+VLOOKUP(F5,Participants!$A$1:$F$678,4,FALSE)</f>
        <v>BFS</v>
      </c>
      <c r="I5" s="82" t="str">
        <f>+VLOOKUP(F5,Participants!$A$1:$F$678,5,FALSE)</f>
        <v>Male</v>
      </c>
      <c r="J5" s="82">
        <f>+VLOOKUP(F5,Participants!$A$1:$F$678,3,FALSE)</f>
        <v>6</v>
      </c>
      <c r="K5" s="12" t="str">
        <f>+VLOOKUP(F5,Participants!$A$1:$G$678,7,FALSE)</f>
        <v>JV BOYS</v>
      </c>
      <c r="L5" s="160">
        <v>5</v>
      </c>
      <c r="M5" s="82">
        <v>5</v>
      </c>
      <c r="N5">
        <v>40</v>
      </c>
      <c r="O5">
        <v>6.5</v>
      </c>
    </row>
    <row r="6" spans="1:27" ht="14.25" customHeight="1" x14ac:dyDescent="0.25">
      <c r="A6" s="103"/>
      <c r="B6" s="104"/>
      <c r="C6" s="104"/>
      <c r="D6" s="105"/>
      <c r="E6" s="105"/>
      <c r="F6">
        <v>90</v>
      </c>
      <c r="G6" s="82" t="str">
        <f>+VLOOKUP(F6,Participants!$A$1:$F$678,2,FALSE)</f>
        <v>Isaiah Loboda</v>
      </c>
      <c r="H6" s="82" t="str">
        <f>+VLOOKUP(F6,Participants!$A$1:$F$678,4,FALSE)</f>
        <v>AMA</v>
      </c>
      <c r="I6" s="82" t="str">
        <f>+VLOOKUP(F6,Participants!$A$1:$F$678,5,FALSE)</f>
        <v>Male</v>
      </c>
      <c r="J6" s="82">
        <f>+VLOOKUP(F6,Participants!$A$1:$F$678,3,FALSE)</f>
        <v>6</v>
      </c>
      <c r="K6" s="12" t="str">
        <f>+VLOOKUP(F6,Participants!$A$1:$G$678,7,FALSE)</f>
        <v>JV Boys</v>
      </c>
      <c r="L6" s="106">
        <v>6</v>
      </c>
      <c r="M6" s="82">
        <v>4</v>
      </c>
      <c r="N6">
        <v>39</v>
      </c>
      <c r="O6">
        <v>3.5</v>
      </c>
    </row>
    <row r="7" spans="1:27" ht="14.25" customHeight="1" x14ac:dyDescent="0.25">
      <c r="A7" s="103"/>
      <c r="B7" s="104"/>
      <c r="C7" s="104"/>
      <c r="D7" s="105"/>
      <c r="E7" s="105"/>
      <c r="F7">
        <v>1095</v>
      </c>
      <c r="G7" s="82" t="str">
        <f>+VLOOKUP(F7,Participants!$A$1:$F$678,2,FALSE)</f>
        <v>Xavier Kush</v>
      </c>
      <c r="H7" s="82" t="str">
        <f>+VLOOKUP(F7,Participants!$A$1:$F$678,4,FALSE)</f>
        <v>KIL</v>
      </c>
      <c r="I7" s="82" t="str">
        <f>+VLOOKUP(F7,Participants!$A$1:$F$678,5,FALSE)</f>
        <v>Male</v>
      </c>
      <c r="J7" s="82">
        <f>+VLOOKUP(F7,Participants!$A$1:$F$678,3,FALSE)</f>
        <v>6</v>
      </c>
      <c r="K7" s="12" t="str">
        <f>+VLOOKUP(F7,Participants!$A$1:$G$678,7,FALSE)</f>
        <v>JV Boys</v>
      </c>
      <c r="L7" s="160">
        <v>7</v>
      </c>
      <c r="M7" s="82">
        <v>3</v>
      </c>
      <c r="N7">
        <v>38</v>
      </c>
      <c r="O7">
        <v>6</v>
      </c>
    </row>
    <row r="8" spans="1:27" ht="14.25" customHeight="1" x14ac:dyDescent="0.25">
      <c r="A8" s="103"/>
      <c r="B8" s="104"/>
      <c r="C8" s="104"/>
      <c r="D8" s="105"/>
      <c r="E8" s="105"/>
      <c r="F8">
        <v>1253</v>
      </c>
      <c r="G8" s="82" t="str">
        <f>+VLOOKUP(F8,Participants!$A$1:$F$678,2,FALSE)</f>
        <v>Emerson Ochtun</v>
      </c>
      <c r="H8" s="82" t="str">
        <f>+VLOOKUP(F8,Participants!$A$1:$F$678,4,FALSE)</f>
        <v>SSPP</v>
      </c>
      <c r="I8" s="82" t="str">
        <f>+VLOOKUP(F8,Participants!$A$1:$F$678,5,FALSE)</f>
        <v>Male</v>
      </c>
      <c r="J8" s="82">
        <f>+VLOOKUP(F8,Participants!$A$1:$F$678,3,FALSE)</f>
        <v>5</v>
      </c>
      <c r="K8" s="12" t="str">
        <f>+VLOOKUP(F8,Participants!$A$1:$G$678,7,FALSE)</f>
        <v>JV Boys</v>
      </c>
      <c r="L8" s="106">
        <v>8</v>
      </c>
      <c r="M8" s="82">
        <v>2</v>
      </c>
      <c r="N8">
        <v>37</v>
      </c>
      <c r="O8">
        <v>1</v>
      </c>
    </row>
    <row r="9" spans="1:27" ht="14.25" customHeight="1" x14ac:dyDescent="0.25">
      <c r="A9" s="103"/>
      <c r="B9" s="104"/>
      <c r="C9" s="104"/>
      <c r="D9" s="105"/>
      <c r="E9" s="105"/>
      <c r="F9">
        <v>1092</v>
      </c>
      <c r="G9" s="82" t="str">
        <f>+VLOOKUP(F9,Participants!$A$1:$F$678,2,FALSE)</f>
        <v>Fionn Degnan</v>
      </c>
      <c r="H9" s="82" t="str">
        <f>+VLOOKUP(F9,Participants!$A$1:$F$678,4,FALSE)</f>
        <v>KIL</v>
      </c>
      <c r="I9" s="82" t="str">
        <f>+VLOOKUP(F9,Participants!$A$1:$F$678,5,FALSE)</f>
        <v>Male</v>
      </c>
      <c r="J9" s="82">
        <f>+VLOOKUP(F9,Participants!$A$1:$F$678,3,FALSE)</f>
        <v>5</v>
      </c>
      <c r="K9" s="12" t="str">
        <f>+VLOOKUP(F9,Participants!$A$1:$G$678,7,FALSE)</f>
        <v>JV Boys</v>
      </c>
      <c r="L9" s="160">
        <v>9</v>
      </c>
      <c r="M9" s="82">
        <v>1</v>
      </c>
      <c r="N9">
        <v>35</v>
      </c>
      <c r="O9">
        <v>4.5</v>
      </c>
    </row>
    <row r="10" spans="1:27" ht="14.25" customHeight="1" x14ac:dyDescent="0.25">
      <c r="A10" s="103"/>
      <c r="B10" s="104"/>
      <c r="C10" s="104"/>
      <c r="D10" s="105"/>
      <c r="E10" s="105"/>
      <c r="F10">
        <v>1098</v>
      </c>
      <c r="G10" s="82" t="str">
        <f>+VLOOKUP(F10,Participants!$A$1:$F$678,2,FALSE)</f>
        <v>Thad Pawlowicz</v>
      </c>
      <c r="H10" s="82" t="str">
        <f>+VLOOKUP(F10,Participants!$A$1:$F$678,4,FALSE)</f>
        <v>KIL</v>
      </c>
      <c r="I10" s="82" t="str">
        <f>+VLOOKUP(F10,Participants!$A$1:$F$678,5,FALSE)</f>
        <v>Male</v>
      </c>
      <c r="J10" s="82">
        <f>+VLOOKUP(F10,Participants!$A$1:$F$678,3,FALSE)</f>
        <v>5</v>
      </c>
      <c r="K10" s="12" t="str">
        <f>+VLOOKUP(F10,Participants!$A$1:$G$678,7,FALSE)</f>
        <v>JV Boys</v>
      </c>
      <c r="L10" s="106">
        <f>L9+1</f>
        <v>10</v>
      </c>
      <c r="M10" s="82"/>
      <c r="N10">
        <v>34</v>
      </c>
      <c r="O10">
        <v>5.5</v>
      </c>
    </row>
    <row r="11" spans="1:27" ht="14.25" customHeight="1" x14ac:dyDescent="0.25">
      <c r="A11" s="103"/>
      <c r="B11" s="104"/>
      <c r="C11" s="104"/>
      <c r="D11" s="105"/>
      <c r="E11" s="105"/>
      <c r="F11">
        <v>261</v>
      </c>
      <c r="G11" s="82" t="str">
        <f>+VLOOKUP(F11,Participants!$A$1:$F$678,2,FALSE)</f>
        <v>Lucas Wertelet</v>
      </c>
      <c r="H11" s="82" t="str">
        <f>+VLOOKUP(F11,Participants!$A$1:$F$678,4,FALSE)</f>
        <v>AGS</v>
      </c>
      <c r="I11" s="82" t="str">
        <f>+VLOOKUP(F11,Participants!$A$1:$F$678,5,FALSE)</f>
        <v>Male</v>
      </c>
      <c r="J11" s="82">
        <f>+VLOOKUP(F11,Participants!$A$1:$F$678,3,FALSE)</f>
        <v>6</v>
      </c>
      <c r="K11" s="12" t="str">
        <f>+VLOOKUP(F11,Participants!$A$1:$G$678,7,FALSE)</f>
        <v>JV Boys</v>
      </c>
      <c r="L11" s="106">
        <f t="shared" ref="L11:L17" si="0">L10+1</f>
        <v>11</v>
      </c>
      <c r="M11" s="82"/>
      <c r="N11">
        <v>34</v>
      </c>
      <c r="O11">
        <v>0</v>
      </c>
    </row>
    <row r="12" spans="1:27" ht="14.25" customHeight="1" x14ac:dyDescent="0.25">
      <c r="A12" s="103"/>
      <c r="B12" s="104"/>
      <c r="C12" s="104"/>
      <c r="D12" s="105"/>
      <c r="E12" s="105"/>
      <c r="F12">
        <v>76</v>
      </c>
      <c r="G12" s="82" t="str">
        <f>+VLOOKUP(F12,Participants!$A$1:$F$678,2,FALSE)</f>
        <v>Michael Dziezgowski</v>
      </c>
      <c r="H12" s="82" t="str">
        <f>+VLOOKUP(F12,Participants!$A$1:$F$678,4,FALSE)</f>
        <v>AMA</v>
      </c>
      <c r="I12" s="82" t="str">
        <f>+VLOOKUP(F12,Participants!$A$1:$F$678,5,FALSE)</f>
        <v>Male</v>
      </c>
      <c r="J12" s="82">
        <f>+VLOOKUP(F12,Participants!$A$1:$F$678,3,FALSE)</f>
        <v>5</v>
      </c>
      <c r="K12" s="12" t="str">
        <f>+VLOOKUP(F12,Participants!$A$1:$G$678,7,FALSE)</f>
        <v>JV Boys</v>
      </c>
      <c r="L12" s="106">
        <f t="shared" si="0"/>
        <v>12</v>
      </c>
      <c r="M12" s="82"/>
      <c r="N12">
        <v>30</v>
      </c>
      <c r="O12">
        <v>11.5</v>
      </c>
    </row>
    <row r="13" spans="1:27" ht="14.25" customHeight="1" x14ac:dyDescent="0.25">
      <c r="A13" s="103"/>
      <c r="B13" s="104"/>
      <c r="C13" s="104"/>
      <c r="D13" s="105"/>
      <c r="E13" s="105"/>
      <c r="F13">
        <v>73</v>
      </c>
      <c r="G13" s="82" t="str">
        <f>+VLOOKUP(F13,Participants!$A$1:$F$678,2,FALSE)</f>
        <v>Maximus Gerber</v>
      </c>
      <c r="H13" s="82" t="str">
        <f>+VLOOKUP(F13,Participants!$A$1:$F$678,4,FALSE)</f>
        <v>AMA</v>
      </c>
      <c r="I13" s="82" t="str">
        <f>+VLOOKUP(F13,Participants!$A$1:$F$678,5,FALSE)</f>
        <v>Male</v>
      </c>
      <c r="J13" s="82">
        <f>+VLOOKUP(F13,Participants!$A$1:$F$678,3,FALSE)</f>
        <v>5</v>
      </c>
      <c r="K13" s="12" t="str">
        <f>+VLOOKUP(F13,Participants!$A$1:$G$678,7,FALSE)</f>
        <v>JV Boys</v>
      </c>
      <c r="L13" s="106">
        <f t="shared" si="0"/>
        <v>13</v>
      </c>
      <c r="M13" s="82"/>
      <c r="N13">
        <v>29</v>
      </c>
      <c r="O13">
        <v>1.5</v>
      </c>
    </row>
    <row r="14" spans="1:27" ht="14.25" customHeight="1" x14ac:dyDescent="0.25">
      <c r="A14" s="103"/>
      <c r="B14" s="104"/>
      <c r="C14" s="104"/>
      <c r="D14" s="105"/>
      <c r="E14" s="105"/>
      <c r="F14">
        <v>88</v>
      </c>
      <c r="G14" s="82" t="str">
        <f>+VLOOKUP(F14,Participants!$A$1:$F$678,2,FALSE)</f>
        <v>Evan Brown</v>
      </c>
      <c r="H14" s="82" t="str">
        <f>+VLOOKUP(F14,Participants!$A$1:$F$678,4,FALSE)</f>
        <v>AMA</v>
      </c>
      <c r="I14" s="82" t="str">
        <f>+VLOOKUP(F14,Participants!$A$1:$F$678,5,FALSE)</f>
        <v>Male</v>
      </c>
      <c r="J14" s="82">
        <f>+VLOOKUP(F14,Participants!$A$1:$F$678,3,FALSE)</f>
        <v>6</v>
      </c>
      <c r="K14" s="12" t="str">
        <f>+VLOOKUP(F14,Participants!$A$1:$G$678,7,FALSE)</f>
        <v>JV Boys</v>
      </c>
      <c r="L14" s="106">
        <f t="shared" si="0"/>
        <v>14</v>
      </c>
      <c r="M14" s="82"/>
      <c r="N14">
        <v>28</v>
      </c>
      <c r="O14">
        <v>7.5</v>
      </c>
    </row>
    <row r="15" spans="1:27" ht="14.25" customHeight="1" x14ac:dyDescent="0.25">
      <c r="A15" s="103"/>
      <c r="B15" s="104"/>
      <c r="C15" s="104"/>
      <c r="D15" s="105"/>
      <c r="E15" s="105"/>
      <c r="F15">
        <v>867</v>
      </c>
      <c r="G15" s="82" t="str">
        <f>+VLOOKUP(F15,Participants!$A$1:$F$678,2,FALSE)</f>
        <v>Caleb Genard</v>
      </c>
      <c r="H15" s="82" t="str">
        <f>+VLOOKUP(F15,Participants!$A$1:$F$678,4,FALSE)</f>
        <v>AAG</v>
      </c>
      <c r="I15" s="82" t="str">
        <f>+VLOOKUP(F15,Participants!$A$1:$F$678,5,FALSE)</f>
        <v>Male</v>
      </c>
      <c r="J15" s="82">
        <f>+VLOOKUP(F15,Participants!$A$1:$F$678,3,FALSE)</f>
        <v>5</v>
      </c>
      <c r="K15" s="12" t="str">
        <f>+VLOOKUP(F15,Participants!$A$1:$G$678,7,FALSE)</f>
        <v>JV Boys</v>
      </c>
      <c r="L15" s="106">
        <f t="shared" si="0"/>
        <v>15</v>
      </c>
      <c r="M15" s="82"/>
      <c r="N15">
        <v>28</v>
      </c>
      <c r="O15">
        <v>4</v>
      </c>
    </row>
    <row r="16" spans="1:27" ht="14.25" customHeight="1" x14ac:dyDescent="0.25">
      <c r="A16" s="103"/>
      <c r="B16" s="104"/>
      <c r="C16" s="104"/>
      <c r="D16" s="105"/>
      <c r="E16" s="105"/>
      <c r="F16">
        <v>217</v>
      </c>
      <c r="G16" s="82" t="str">
        <f>+VLOOKUP(F16,Participants!$A$1:$F$678,2,FALSE)</f>
        <v>Isaac Townsend</v>
      </c>
      <c r="H16" s="82" t="str">
        <f>+VLOOKUP(F16,Participants!$A$1:$F$678,4,FALSE)</f>
        <v>MQA</v>
      </c>
      <c r="I16" s="82" t="str">
        <f>+VLOOKUP(F16,Participants!$A$1:$F$678,5,FALSE)</f>
        <v>Male</v>
      </c>
      <c r="J16" s="82">
        <f>+VLOOKUP(F16,Participants!$A$1:$F$678,3,FALSE)</f>
        <v>5</v>
      </c>
      <c r="K16" s="12" t="str">
        <f>+VLOOKUP(F16,Participants!$A$1:$G$678,7,FALSE)</f>
        <v>JV Boys</v>
      </c>
      <c r="L16" s="106">
        <f t="shared" si="0"/>
        <v>16</v>
      </c>
      <c r="M16" s="82"/>
      <c r="N16">
        <v>27</v>
      </c>
      <c r="O16">
        <v>4</v>
      </c>
    </row>
    <row r="17" spans="1:15" ht="14.25" customHeight="1" x14ac:dyDescent="0.25">
      <c r="A17" s="103"/>
      <c r="B17" s="104"/>
      <c r="C17" s="104"/>
      <c r="D17" s="105"/>
      <c r="E17" s="105"/>
      <c r="F17">
        <v>1248</v>
      </c>
      <c r="G17" s="82" t="str">
        <f>+VLOOKUP(F17,Participants!$A$1:$F$678,2,FALSE)</f>
        <v>Jake Liller</v>
      </c>
      <c r="H17" s="82" t="str">
        <f>+VLOOKUP(F17,Participants!$A$1:$F$678,4,FALSE)</f>
        <v>SSPP</v>
      </c>
      <c r="I17" s="82" t="str">
        <f>+VLOOKUP(F17,Participants!$A$1:$F$678,5,FALSE)</f>
        <v>Male</v>
      </c>
      <c r="J17" s="82">
        <f>+VLOOKUP(F17,Participants!$A$1:$F$678,3,FALSE)</f>
        <v>6</v>
      </c>
      <c r="K17" s="12" t="str">
        <f>+VLOOKUP(F17,Participants!$A$1:$G$678,7,FALSE)</f>
        <v>JV Boys</v>
      </c>
      <c r="L17" s="106">
        <f t="shared" si="0"/>
        <v>17</v>
      </c>
      <c r="M17" s="82"/>
      <c r="N17">
        <v>26</v>
      </c>
      <c r="O17">
        <v>3</v>
      </c>
    </row>
    <row r="18" spans="1:15" ht="14.25" customHeight="1" x14ac:dyDescent="0.25">
      <c r="A18" s="103"/>
      <c r="B18" s="104"/>
      <c r="C18" s="104"/>
      <c r="D18" s="105"/>
      <c r="E18" s="105"/>
      <c r="G18" s="82"/>
      <c r="H18" s="82"/>
      <c r="I18" s="82"/>
      <c r="J18" s="82"/>
      <c r="K18" s="12"/>
      <c r="L18" s="106"/>
      <c r="M18" s="82"/>
    </row>
    <row r="19" spans="1:15" ht="14.25" customHeight="1" x14ac:dyDescent="0.25">
      <c r="A19" s="103"/>
      <c r="B19" s="104"/>
      <c r="C19" s="104"/>
      <c r="D19" s="105"/>
      <c r="E19" s="105"/>
      <c r="F19">
        <v>605</v>
      </c>
      <c r="G19" s="82" t="str">
        <f>+VLOOKUP(F19,Participants!$A$1:$F$678,2,FALSE)</f>
        <v>Daniella Julian</v>
      </c>
      <c r="H19" s="82" t="str">
        <f>+VLOOKUP(F19,Participants!$A$1:$F$678,4,FALSE)</f>
        <v>BFS</v>
      </c>
      <c r="I19" s="82" t="str">
        <f>+VLOOKUP(F19,Participants!$A$1:$F$678,5,FALSE)</f>
        <v>Female</v>
      </c>
      <c r="J19" s="82">
        <f>+VLOOKUP(F19,Participants!$A$1:$F$678,3,FALSE)</f>
        <v>6</v>
      </c>
      <c r="K19" s="12" t="str">
        <f>+VLOOKUP(F19,Participants!$A$1:$G$678,7,FALSE)</f>
        <v>JV GIRLS</v>
      </c>
      <c r="L19" s="106">
        <v>1</v>
      </c>
      <c r="M19" s="82">
        <v>10</v>
      </c>
      <c r="N19">
        <v>48</v>
      </c>
      <c r="O19">
        <v>5</v>
      </c>
    </row>
    <row r="20" spans="1:15" ht="14.25" customHeight="1" x14ac:dyDescent="0.25">
      <c r="A20" s="103"/>
      <c r="B20" s="104"/>
      <c r="C20" s="104"/>
      <c r="D20" s="105"/>
      <c r="E20" s="105"/>
      <c r="F20">
        <v>79</v>
      </c>
      <c r="G20" s="82" t="str">
        <f>+VLOOKUP(F20,Participants!$A$1:$F$678,2,FALSE)</f>
        <v>Nora Silvis</v>
      </c>
      <c r="H20" s="82" t="str">
        <f>+VLOOKUP(F20,Participants!$A$1:$F$678,4,FALSE)</f>
        <v>AMA</v>
      </c>
      <c r="I20" s="82" t="str">
        <f>+VLOOKUP(F20,Participants!$A$1:$F$678,5,FALSE)</f>
        <v>Female</v>
      </c>
      <c r="J20" s="82">
        <f>+VLOOKUP(F20,Participants!$A$1:$F$678,3,FALSE)</f>
        <v>6</v>
      </c>
      <c r="K20" s="12" t="str">
        <f>+VLOOKUP(F20,Participants!$A$1:$G$678,7,FALSE)</f>
        <v>JV Girls</v>
      </c>
      <c r="L20" s="160">
        <f>L19+1</f>
        <v>2</v>
      </c>
      <c r="M20" s="82">
        <v>8</v>
      </c>
      <c r="N20">
        <v>46</v>
      </c>
      <c r="O20">
        <v>9</v>
      </c>
    </row>
    <row r="21" spans="1:15" ht="14.25" customHeight="1" x14ac:dyDescent="0.25">
      <c r="A21" s="103"/>
      <c r="B21" s="104"/>
      <c r="C21" s="104"/>
      <c r="D21" s="105"/>
      <c r="E21" s="105"/>
      <c r="F21">
        <v>265</v>
      </c>
      <c r="G21" s="82" t="str">
        <f>+VLOOKUP(F21,Participants!$A$1:$F$678,2,FALSE)</f>
        <v>Alexa Laepple</v>
      </c>
      <c r="H21" s="82" t="str">
        <f>+VLOOKUP(F21,Participants!$A$1:$F$678,4,FALSE)</f>
        <v>AGS</v>
      </c>
      <c r="I21" s="82" t="str">
        <f>+VLOOKUP(F21,Participants!$A$1:$F$678,5,FALSE)</f>
        <v>Female</v>
      </c>
      <c r="J21" s="82">
        <f>+VLOOKUP(F21,Participants!$A$1:$F$678,3,FALSE)</f>
        <v>6</v>
      </c>
      <c r="K21" s="12" t="str">
        <f>+VLOOKUP(F21,Participants!$A$1:$G$678,7,FALSE)</f>
        <v>JV Girls</v>
      </c>
      <c r="L21" s="160">
        <f t="shared" ref="L21:L34" si="1">L20+1</f>
        <v>3</v>
      </c>
      <c r="M21" s="82">
        <v>6</v>
      </c>
      <c r="N21">
        <v>44</v>
      </c>
      <c r="O21">
        <v>7.5</v>
      </c>
    </row>
    <row r="22" spans="1:15" ht="14.25" customHeight="1" x14ac:dyDescent="0.25">
      <c r="A22" s="103"/>
      <c r="B22" s="104"/>
      <c r="C22" s="104"/>
      <c r="D22" s="105"/>
      <c r="E22" s="105"/>
      <c r="F22">
        <v>1306</v>
      </c>
      <c r="G22" s="82" t="str">
        <f>+VLOOKUP(F22,Participants!$A$1:$F$678,2,FALSE)</f>
        <v>Emma Tavella</v>
      </c>
      <c r="H22" s="82" t="str">
        <f>+VLOOKUP(F22,Participants!$A$1:$F$678,4,FALSE)</f>
        <v>CDT</v>
      </c>
      <c r="I22" s="82" t="str">
        <f>+VLOOKUP(F22,Participants!$A$1:$F$678,5,FALSE)</f>
        <v>Female</v>
      </c>
      <c r="J22" s="82">
        <f>+VLOOKUP(F22,Participants!$A$1:$F$678,3,FALSE)</f>
        <v>6</v>
      </c>
      <c r="K22" s="12" t="str">
        <f>+VLOOKUP(F22,Participants!$A$1:$G$678,7,FALSE)</f>
        <v>JV Girls</v>
      </c>
      <c r="L22" s="160">
        <f t="shared" si="1"/>
        <v>4</v>
      </c>
      <c r="M22" s="82">
        <v>5</v>
      </c>
      <c r="N22">
        <v>42</v>
      </c>
      <c r="O22">
        <v>1</v>
      </c>
    </row>
    <row r="23" spans="1:15" ht="14.25" customHeight="1" x14ac:dyDescent="0.25">
      <c r="A23" s="103"/>
      <c r="B23" s="104"/>
      <c r="C23" s="104"/>
      <c r="D23" s="105"/>
      <c r="E23" s="105"/>
      <c r="F23">
        <v>1273</v>
      </c>
      <c r="G23" s="82" t="str">
        <f>+VLOOKUP(F23,Participants!$A$1:$F$678,2,FALSE)</f>
        <v>Zienna Berarducci</v>
      </c>
      <c r="H23" s="82" t="str">
        <f>+VLOOKUP(F23,Participants!$A$1:$F$678,4,FALSE)</f>
        <v>SSPP</v>
      </c>
      <c r="I23" s="82" t="str">
        <f>+VLOOKUP(F23,Participants!$A$1:$F$678,5,FALSE)</f>
        <v>Female</v>
      </c>
      <c r="J23" s="82">
        <f>+VLOOKUP(F23,Participants!$A$1:$F$678,3,FALSE)</f>
        <v>6</v>
      </c>
      <c r="K23" s="12" t="str">
        <f>+VLOOKUP(F23,Participants!$A$1:$G$678,7,FALSE)</f>
        <v>JV Girls</v>
      </c>
      <c r="L23" s="160">
        <f t="shared" si="1"/>
        <v>5</v>
      </c>
      <c r="M23" s="82">
        <v>4</v>
      </c>
      <c r="N23">
        <v>42</v>
      </c>
      <c r="O23">
        <v>1</v>
      </c>
    </row>
    <row r="24" spans="1:15" ht="14.25" customHeight="1" x14ac:dyDescent="0.25">
      <c r="A24" s="103"/>
      <c r="B24" s="104"/>
      <c r="C24" s="104"/>
      <c r="D24" s="105"/>
      <c r="E24" s="105"/>
      <c r="F24">
        <v>71</v>
      </c>
      <c r="G24" s="82" t="str">
        <f>+VLOOKUP(F24,Participants!$A$1:$F$678,2,FALSE)</f>
        <v>Cecilia D'Alo</v>
      </c>
      <c r="H24" s="82" t="str">
        <f>+VLOOKUP(F24,Participants!$A$1:$F$678,4,FALSE)</f>
        <v>AMA</v>
      </c>
      <c r="I24" s="82" t="str">
        <f>+VLOOKUP(F24,Participants!$A$1:$F$678,5,FALSE)</f>
        <v>Female</v>
      </c>
      <c r="J24" s="82">
        <f>+VLOOKUP(F24,Participants!$A$1:$F$678,3,FALSE)</f>
        <v>5</v>
      </c>
      <c r="K24" s="12" t="str">
        <f>+VLOOKUP(F24,Participants!$A$1:$G$678,7,FALSE)</f>
        <v>JV Girls</v>
      </c>
      <c r="L24" s="160">
        <f t="shared" si="1"/>
        <v>6</v>
      </c>
      <c r="M24" s="82">
        <v>3</v>
      </c>
      <c r="N24">
        <v>36</v>
      </c>
      <c r="O24">
        <v>10</v>
      </c>
    </row>
    <row r="25" spans="1:15" ht="14.25" customHeight="1" x14ac:dyDescent="0.25">
      <c r="A25" s="103"/>
      <c r="B25" s="104"/>
      <c r="C25" s="104"/>
      <c r="D25" s="105"/>
      <c r="E25" s="105"/>
      <c r="F25">
        <v>77</v>
      </c>
      <c r="G25" s="82" t="str">
        <f>+VLOOKUP(F25,Participants!$A$1:$F$678,2,FALSE)</f>
        <v>Helena Mercolini</v>
      </c>
      <c r="H25" s="82" t="str">
        <f>+VLOOKUP(F25,Participants!$A$1:$F$678,4,FALSE)</f>
        <v>AMA</v>
      </c>
      <c r="I25" s="82" t="str">
        <f>+VLOOKUP(F25,Participants!$A$1:$F$678,5,FALSE)</f>
        <v>Female</v>
      </c>
      <c r="J25" s="82">
        <f>+VLOOKUP(F25,Participants!$A$1:$F$678,3,FALSE)</f>
        <v>6</v>
      </c>
      <c r="K25" s="12" t="str">
        <f>+VLOOKUP(F25,Participants!$A$1:$G$678,7,FALSE)</f>
        <v>JV Girls</v>
      </c>
      <c r="L25" s="160">
        <f t="shared" si="1"/>
        <v>7</v>
      </c>
      <c r="M25" s="82">
        <v>2</v>
      </c>
      <c r="N25">
        <v>35</v>
      </c>
      <c r="O25">
        <v>0.5</v>
      </c>
    </row>
    <row r="26" spans="1:15" ht="14.25" customHeight="1" x14ac:dyDescent="0.25">
      <c r="A26" s="103"/>
      <c r="B26" s="104"/>
      <c r="C26" s="104"/>
      <c r="D26" s="105"/>
      <c r="E26" s="105"/>
      <c r="F26">
        <v>1299</v>
      </c>
      <c r="G26" s="82" t="str">
        <f>+VLOOKUP(F26,Participants!$A$1:$F$678,2,FALSE)</f>
        <v>Emma Zampogna</v>
      </c>
      <c r="H26" s="82" t="str">
        <f>+VLOOKUP(F26,Participants!$A$1:$F$678,4,FALSE)</f>
        <v>CDT</v>
      </c>
      <c r="I26" s="82" t="str">
        <f>+VLOOKUP(F26,Participants!$A$1:$F$678,5,FALSE)</f>
        <v>Female</v>
      </c>
      <c r="J26" s="82">
        <f>+VLOOKUP(F26,Participants!$A$1:$F$678,3,FALSE)</f>
        <v>5</v>
      </c>
      <c r="K26" s="12" t="str">
        <f>+VLOOKUP(F26,Participants!$A$1:$G$678,7,FALSE)</f>
        <v>JV Girls</v>
      </c>
      <c r="L26" s="160">
        <f t="shared" si="1"/>
        <v>8</v>
      </c>
      <c r="M26" s="82">
        <v>1</v>
      </c>
      <c r="N26">
        <v>31</v>
      </c>
      <c r="O26">
        <v>2.5</v>
      </c>
    </row>
    <row r="27" spans="1:15" ht="14.25" customHeight="1" x14ac:dyDescent="0.25">
      <c r="A27" s="103"/>
      <c r="B27" s="104"/>
      <c r="C27" s="104"/>
      <c r="D27" s="105"/>
      <c r="E27" s="105"/>
      <c r="F27">
        <v>263</v>
      </c>
      <c r="G27" s="82" t="str">
        <f>+VLOOKUP(F27,Participants!$A$1:$F$678,2,FALSE)</f>
        <v>Karly Gill</v>
      </c>
      <c r="H27" s="82" t="str">
        <f>+VLOOKUP(F27,Participants!$A$1:$F$678,4,FALSE)</f>
        <v>AGS</v>
      </c>
      <c r="I27" s="82" t="str">
        <f>+VLOOKUP(F27,Participants!$A$1:$F$678,5,FALSE)</f>
        <v>Female</v>
      </c>
      <c r="J27" s="82">
        <f>+VLOOKUP(F27,Participants!$A$1:$F$678,3,FALSE)</f>
        <v>6</v>
      </c>
      <c r="K27" s="12" t="str">
        <f>+VLOOKUP(F27,Participants!$A$1:$G$678,7,FALSE)</f>
        <v>JV Girls</v>
      </c>
      <c r="L27" s="160">
        <f t="shared" si="1"/>
        <v>9</v>
      </c>
      <c r="M27" s="82"/>
      <c r="N27">
        <v>31</v>
      </c>
      <c r="O27">
        <v>2</v>
      </c>
    </row>
    <row r="28" spans="1:15" ht="14.25" customHeight="1" x14ac:dyDescent="0.25">
      <c r="A28" s="103"/>
      <c r="B28" s="104"/>
      <c r="C28" s="104"/>
      <c r="D28" s="105"/>
      <c r="E28" s="105"/>
      <c r="F28">
        <v>62</v>
      </c>
      <c r="G28" s="82" t="str">
        <f>+VLOOKUP(F28,Participants!$A$1:$F$678,2,FALSE)</f>
        <v>Leah Patcher</v>
      </c>
      <c r="H28" s="82" t="str">
        <f>+VLOOKUP(F28,Participants!$A$1:$F$678,4,FALSE)</f>
        <v>AMA</v>
      </c>
      <c r="I28" s="82" t="str">
        <f>+VLOOKUP(F28,Participants!$A$1:$F$678,5,FALSE)</f>
        <v>Female</v>
      </c>
      <c r="J28" s="82">
        <f>+VLOOKUP(F28,Participants!$A$1:$F$678,3,FALSE)</f>
        <v>5</v>
      </c>
      <c r="K28" s="12" t="str">
        <f>+VLOOKUP(F28,Participants!$A$1:$G$678,7,FALSE)</f>
        <v>JV Girls</v>
      </c>
      <c r="L28" s="160">
        <f t="shared" si="1"/>
        <v>10</v>
      </c>
      <c r="M28" s="82"/>
      <c r="N28">
        <v>30</v>
      </c>
      <c r="O28">
        <v>6.5</v>
      </c>
    </row>
    <row r="29" spans="1:15" ht="14.25" customHeight="1" x14ac:dyDescent="0.25">
      <c r="A29" s="103"/>
      <c r="B29" s="104"/>
      <c r="C29" s="104"/>
      <c r="D29" s="105"/>
      <c r="E29" s="105"/>
      <c r="F29">
        <v>1302</v>
      </c>
      <c r="G29" s="82" t="str">
        <f>+VLOOKUP(F29,Participants!$A$1:$F$678,2,FALSE)</f>
        <v>Amelia LoPresti</v>
      </c>
      <c r="H29" s="82" t="str">
        <f>+VLOOKUP(F29,Participants!$A$1:$F$678,4,FALSE)</f>
        <v>CDT</v>
      </c>
      <c r="I29" s="82" t="str">
        <f>+VLOOKUP(F29,Participants!$A$1:$F$678,5,FALSE)</f>
        <v>Female</v>
      </c>
      <c r="J29" s="82">
        <f>+VLOOKUP(F29,Participants!$A$1:$F$678,3,FALSE)</f>
        <v>6</v>
      </c>
      <c r="K29" s="12" t="str">
        <f>+VLOOKUP(F29,Participants!$A$1:$G$678,7,FALSE)</f>
        <v>JV Girls</v>
      </c>
      <c r="L29" s="160">
        <f t="shared" si="1"/>
        <v>11</v>
      </c>
      <c r="M29" s="82"/>
      <c r="N29">
        <v>30</v>
      </c>
      <c r="O29">
        <v>5</v>
      </c>
    </row>
    <row r="30" spans="1:15" ht="14.25" customHeight="1" x14ac:dyDescent="0.25">
      <c r="A30" s="103"/>
      <c r="B30" s="104"/>
      <c r="C30" s="104"/>
      <c r="D30" s="105"/>
      <c r="E30" s="105"/>
      <c r="F30">
        <v>82</v>
      </c>
      <c r="G30" s="82" t="str">
        <f>+VLOOKUP(F30,Participants!$A$1:$F$678,2,FALSE)</f>
        <v>Esther DeFilippo</v>
      </c>
      <c r="H30" s="82" t="str">
        <f>+VLOOKUP(F30,Participants!$A$1:$F$678,4,FALSE)</f>
        <v>AMA</v>
      </c>
      <c r="I30" s="82" t="str">
        <f>+VLOOKUP(F30,Participants!$A$1:$F$678,5,FALSE)</f>
        <v>Female</v>
      </c>
      <c r="J30" s="82">
        <f>+VLOOKUP(F30,Participants!$A$1:$F$678,3,FALSE)</f>
        <v>6</v>
      </c>
      <c r="K30" s="12" t="str">
        <f>+VLOOKUP(F30,Participants!$A$1:$G$678,7,FALSE)</f>
        <v>JV Girls</v>
      </c>
      <c r="L30" s="160">
        <f t="shared" si="1"/>
        <v>12</v>
      </c>
      <c r="M30" s="82"/>
      <c r="N30">
        <v>28</v>
      </c>
      <c r="O30">
        <v>8.5</v>
      </c>
    </row>
    <row r="31" spans="1:15" ht="14.25" customHeight="1" x14ac:dyDescent="0.25">
      <c r="A31" s="103"/>
      <c r="B31" s="104"/>
      <c r="C31" s="104"/>
      <c r="D31" s="105"/>
      <c r="E31" s="105"/>
      <c r="F31">
        <v>1083</v>
      </c>
      <c r="G31" s="82" t="str">
        <f>+VLOOKUP(F31,Participants!$A$1:$F$678,2,FALSE)</f>
        <v>Olivia Menz</v>
      </c>
      <c r="H31" s="82" t="str">
        <f>+VLOOKUP(F31,Participants!$A$1:$F$678,4,FALSE)</f>
        <v>KIL</v>
      </c>
      <c r="I31" s="82" t="str">
        <f>+VLOOKUP(F31,Participants!$A$1:$F$678,5,FALSE)</f>
        <v>Female</v>
      </c>
      <c r="J31" s="82">
        <f>+VLOOKUP(F31,Participants!$A$1:$F$678,3,FALSE)</f>
        <v>6</v>
      </c>
      <c r="K31" s="12" t="str">
        <f>+VLOOKUP(F31,Participants!$A$1:$G$678,7,FALSE)</f>
        <v>JV Girls</v>
      </c>
      <c r="L31" s="160">
        <f t="shared" si="1"/>
        <v>13</v>
      </c>
      <c r="M31" s="82"/>
      <c r="N31">
        <v>26</v>
      </c>
      <c r="O31">
        <v>8</v>
      </c>
    </row>
    <row r="32" spans="1:15" ht="14.25" customHeight="1" x14ac:dyDescent="0.25">
      <c r="A32" s="103"/>
      <c r="B32" s="104"/>
      <c r="C32" s="104"/>
      <c r="D32" s="105"/>
      <c r="E32" s="105"/>
      <c r="F32">
        <v>1079</v>
      </c>
      <c r="G32" s="82" t="str">
        <f>+VLOOKUP(F32,Participants!$A$1:$F$678,2,FALSE)</f>
        <v>Olivia Costigan</v>
      </c>
      <c r="H32" s="82" t="str">
        <f>+VLOOKUP(F32,Participants!$A$1:$F$678,4,FALSE)</f>
        <v>KIL</v>
      </c>
      <c r="I32" s="82" t="str">
        <f>+VLOOKUP(F32,Participants!$A$1:$F$678,5,FALSE)</f>
        <v>Female</v>
      </c>
      <c r="J32" s="82">
        <f>+VLOOKUP(F32,Participants!$A$1:$F$678,3,FALSE)</f>
        <v>6</v>
      </c>
      <c r="K32" s="12" t="str">
        <f>+VLOOKUP(F32,Participants!$A$1:$G$678,7,FALSE)</f>
        <v>JV Girls</v>
      </c>
      <c r="L32" s="160">
        <f t="shared" si="1"/>
        <v>14</v>
      </c>
      <c r="M32" s="82"/>
      <c r="N32">
        <v>26</v>
      </c>
      <c r="O32">
        <v>7.5</v>
      </c>
    </row>
    <row r="33" spans="1:15" ht="14.25" customHeight="1" x14ac:dyDescent="0.25">
      <c r="A33" s="103"/>
      <c r="B33" s="104"/>
      <c r="C33" s="104"/>
      <c r="D33" s="105"/>
      <c r="E33" s="105"/>
      <c r="F33">
        <v>68</v>
      </c>
      <c r="G33" s="82" t="str">
        <f>+VLOOKUP(F33,Participants!$A$1:$F$678,2,FALSE)</f>
        <v>Gia Baldonieri</v>
      </c>
      <c r="H33" s="82" t="str">
        <f>+VLOOKUP(F33,Participants!$A$1:$F$678,4,FALSE)</f>
        <v>AMA</v>
      </c>
      <c r="I33" s="82" t="str">
        <f>+VLOOKUP(F33,Participants!$A$1:$F$678,5,FALSE)</f>
        <v>Female</v>
      </c>
      <c r="J33" s="82">
        <f>+VLOOKUP(F33,Participants!$A$1:$F$678,3,FALSE)</f>
        <v>5</v>
      </c>
      <c r="K33" s="12" t="str">
        <f>+VLOOKUP(F33,Participants!$A$1:$G$678,7,FALSE)</f>
        <v>JV Girls</v>
      </c>
      <c r="L33" s="160">
        <f t="shared" si="1"/>
        <v>15</v>
      </c>
      <c r="M33" s="82"/>
      <c r="N33">
        <v>23</v>
      </c>
      <c r="O33">
        <v>0</v>
      </c>
    </row>
    <row r="34" spans="1:15" ht="14.25" customHeight="1" x14ac:dyDescent="0.25">
      <c r="A34" s="103"/>
      <c r="B34" s="104"/>
      <c r="C34" s="104"/>
      <c r="D34" s="105"/>
      <c r="E34" s="105"/>
      <c r="F34">
        <v>1078</v>
      </c>
      <c r="G34" s="82" t="str">
        <f>+VLOOKUP(F34,Participants!$A$1:$F$678,2,FALSE)</f>
        <v>Audrey Costigan</v>
      </c>
      <c r="H34" s="82" t="str">
        <f>+VLOOKUP(F34,Participants!$A$1:$F$678,4,FALSE)</f>
        <v>KIL</v>
      </c>
      <c r="I34" s="82" t="str">
        <f>+VLOOKUP(F34,Participants!$A$1:$F$678,5,FALSE)</f>
        <v>Female</v>
      </c>
      <c r="J34" s="82">
        <f>+VLOOKUP(F34,Participants!$A$1:$F$678,3,FALSE)</f>
        <v>6</v>
      </c>
      <c r="K34" s="12" t="str">
        <f>+VLOOKUP(F34,Participants!$A$1:$G$678,7,FALSE)</f>
        <v>JV Girls</v>
      </c>
      <c r="L34" s="160">
        <f t="shared" si="1"/>
        <v>16</v>
      </c>
      <c r="M34" s="82"/>
      <c r="N34">
        <v>22</v>
      </c>
      <c r="O34">
        <v>0</v>
      </c>
    </row>
    <row r="35" spans="1:15" ht="14.25" customHeight="1" x14ac:dyDescent="0.25">
      <c r="A35" s="103"/>
      <c r="B35" s="104"/>
      <c r="C35" s="104"/>
      <c r="D35" s="105"/>
      <c r="E35" s="105"/>
      <c r="G35" s="82"/>
      <c r="H35" s="82"/>
      <c r="I35" s="82"/>
      <c r="J35" s="82"/>
      <c r="K35" s="12"/>
      <c r="L35" s="106"/>
      <c r="M35" s="82"/>
    </row>
    <row r="36" spans="1:15" ht="14.25" customHeight="1" x14ac:dyDescent="0.25">
      <c r="A36" s="103"/>
      <c r="B36" s="104"/>
      <c r="C36" s="104"/>
      <c r="D36" s="105"/>
      <c r="E36" s="105"/>
      <c r="F36">
        <v>224</v>
      </c>
      <c r="G36" s="82" t="str">
        <f>+VLOOKUP(F36,Participants!$A$1:$F$678,2,FALSE)</f>
        <v>Chase Porter</v>
      </c>
      <c r="H36" s="82" t="str">
        <f>+VLOOKUP(F36,Participants!$A$1:$F$678,4,FALSE)</f>
        <v>MQA</v>
      </c>
      <c r="I36" s="82" t="str">
        <f>+VLOOKUP(F36,Participants!$A$1:$F$678,5,FALSE)</f>
        <v>Male</v>
      </c>
      <c r="J36" s="82">
        <f>+VLOOKUP(F36,Participants!$A$1:$F$678,3,FALSE)</f>
        <v>8</v>
      </c>
      <c r="K36" s="12" t="str">
        <f>+VLOOKUP(F36,Participants!$A$1:$G$678,7,FALSE)</f>
        <v>VARSITY Boys</v>
      </c>
      <c r="L36" s="106">
        <v>1</v>
      </c>
      <c r="M36" s="82">
        <v>10</v>
      </c>
      <c r="N36">
        <v>104</v>
      </c>
      <c r="O36">
        <v>10.5</v>
      </c>
    </row>
    <row r="37" spans="1:15" ht="14.25" customHeight="1" x14ac:dyDescent="0.25">
      <c r="A37" s="103"/>
      <c r="B37" s="104"/>
      <c r="C37" s="104"/>
      <c r="D37" s="105"/>
      <c r="E37" s="105"/>
      <c r="F37">
        <v>130</v>
      </c>
      <c r="G37" s="82" t="str">
        <f>+VLOOKUP(F37,Participants!$A$1:$F$678,2,FALSE)</f>
        <v>Marcus Gerber</v>
      </c>
      <c r="H37" s="82" t="str">
        <f>+VLOOKUP(F37,Participants!$A$1:$F$678,4,FALSE)</f>
        <v>AMA</v>
      </c>
      <c r="I37" s="82" t="str">
        <f>+VLOOKUP(F37,Participants!$A$1:$F$678,5,FALSE)</f>
        <v>Male</v>
      </c>
      <c r="J37" s="82">
        <f>+VLOOKUP(F37,Participants!$A$1:$F$678,3,FALSE)</f>
        <v>8</v>
      </c>
      <c r="K37" s="12" t="str">
        <f>+VLOOKUP(F37,Participants!$A$1:$G$678,7,FALSE)</f>
        <v>VARSITY Boys</v>
      </c>
      <c r="L37" s="160">
        <f>L36+1</f>
        <v>2</v>
      </c>
      <c r="M37" s="82">
        <v>8</v>
      </c>
      <c r="N37">
        <v>88</v>
      </c>
      <c r="O37">
        <v>5</v>
      </c>
    </row>
    <row r="38" spans="1:15" ht="14.25" customHeight="1" x14ac:dyDescent="0.25">
      <c r="A38" s="103"/>
      <c r="B38" s="104"/>
      <c r="C38" s="104"/>
      <c r="D38" s="105"/>
      <c r="E38" s="105"/>
      <c r="F38">
        <v>1186</v>
      </c>
      <c r="G38" s="82" t="str">
        <f>+VLOOKUP(F38,Participants!$A$1:$F$678,2,FALSE)</f>
        <v>Roman Maurizio</v>
      </c>
      <c r="H38" s="82" t="str">
        <f>+VLOOKUP(F38,Participants!$A$1:$F$678,4,FALSE)</f>
        <v>DMA</v>
      </c>
      <c r="I38" s="82" t="str">
        <f>+VLOOKUP(F38,Participants!$A$1:$F$678,5,FALSE)</f>
        <v>Male</v>
      </c>
      <c r="J38" s="82">
        <f>+VLOOKUP(F38,Participants!$A$1:$F$678,3,FALSE)</f>
        <v>8</v>
      </c>
      <c r="K38" s="12" t="str">
        <f>+VLOOKUP(F38,Participants!$A$1:$G$678,7,FALSE)</f>
        <v>VARSITY Boys</v>
      </c>
      <c r="L38" s="160">
        <f t="shared" ref="L38:L51" si="2">L37+1</f>
        <v>3</v>
      </c>
      <c r="M38" s="82">
        <v>6</v>
      </c>
      <c r="N38">
        <v>75</v>
      </c>
      <c r="O38">
        <v>3.5</v>
      </c>
    </row>
    <row r="39" spans="1:15" ht="14.25" customHeight="1" x14ac:dyDescent="0.25">
      <c r="A39" s="103"/>
      <c r="B39" s="104"/>
      <c r="C39" s="104"/>
      <c r="D39" s="105"/>
      <c r="E39" s="105"/>
      <c r="F39">
        <v>110</v>
      </c>
      <c r="G39" s="82" t="str">
        <f>+VLOOKUP(F39,Participants!$A$1:$F$678,2,FALSE)</f>
        <v>William Yester</v>
      </c>
      <c r="H39" s="82" t="str">
        <f>+VLOOKUP(F39,Participants!$A$1:$F$678,4,FALSE)</f>
        <v>AMA</v>
      </c>
      <c r="I39" s="82" t="str">
        <f>+VLOOKUP(F39,Participants!$A$1:$F$678,5,FALSE)</f>
        <v>Male</v>
      </c>
      <c r="J39" s="82">
        <f>+VLOOKUP(F39,Participants!$A$1:$F$678,3,FALSE)</f>
        <v>7</v>
      </c>
      <c r="K39" s="12" t="str">
        <f>+VLOOKUP(F39,Participants!$A$1:$G$678,7,FALSE)</f>
        <v>VARSITY Boys</v>
      </c>
      <c r="L39" s="160">
        <f t="shared" si="2"/>
        <v>4</v>
      </c>
      <c r="M39" s="82">
        <v>5</v>
      </c>
      <c r="N39">
        <v>66</v>
      </c>
      <c r="O39">
        <v>8.5</v>
      </c>
    </row>
    <row r="40" spans="1:15" ht="14.25" customHeight="1" x14ac:dyDescent="0.25">
      <c r="A40" s="103"/>
      <c r="B40" s="104"/>
      <c r="C40" s="104"/>
      <c r="D40" s="105"/>
      <c r="E40" s="105"/>
      <c r="F40">
        <v>223</v>
      </c>
      <c r="G40" s="82" t="str">
        <f>+VLOOKUP(F40,Participants!$A$1:$F$678,2,FALSE)</f>
        <v>Everett Nemeth</v>
      </c>
      <c r="H40" s="82" t="str">
        <f>+VLOOKUP(F40,Participants!$A$1:$F$678,4,FALSE)</f>
        <v>MQA</v>
      </c>
      <c r="I40" s="82" t="str">
        <f>+VLOOKUP(F40,Participants!$A$1:$F$678,5,FALSE)</f>
        <v>Male</v>
      </c>
      <c r="J40" s="82">
        <f>+VLOOKUP(F40,Participants!$A$1:$F$678,3,FALSE)</f>
        <v>7</v>
      </c>
      <c r="K40" s="12" t="str">
        <f>+VLOOKUP(F40,Participants!$A$1:$G$678,7,FALSE)</f>
        <v>VARSITY Boys</v>
      </c>
      <c r="L40" s="160">
        <f t="shared" si="2"/>
        <v>5</v>
      </c>
      <c r="M40" s="82">
        <v>4</v>
      </c>
      <c r="N40">
        <v>58</v>
      </c>
      <c r="O40">
        <v>2.5</v>
      </c>
    </row>
    <row r="41" spans="1:15" ht="14.25" customHeight="1" x14ac:dyDescent="0.25">
      <c r="A41" s="103"/>
      <c r="B41" s="104"/>
      <c r="C41" s="104"/>
      <c r="D41" s="105"/>
      <c r="E41" s="105"/>
      <c r="F41">
        <v>132</v>
      </c>
      <c r="G41" s="82" t="str">
        <f>+VLOOKUP(F41,Participants!$A$1:$F$678,2,FALSE)</f>
        <v>Nathan Hannan</v>
      </c>
      <c r="H41" s="82" t="str">
        <f>+VLOOKUP(F41,Participants!$A$1:$F$678,4,FALSE)</f>
        <v>AMA</v>
      </c>
      <c r="I41" s="82" t="str">
        <f>+VLOOKUP(F41,Participants!$A$1:$F$678,5,FALSE)</f>
        <v>Male</v>
      </c>
      <c r="J41" s="82">
        <f>+VLOOKUP(F41,Participants!$A$1:$F$678,3,FALSE)</f>
        <v>8</v>
      </c>
      <c r="K41" s="12" t="str">
        <f>+VLOOKUP(F41,Participants!$A$1:$G$678,7,FALSE)</f>
        <v>VARSITY Boys</v>
      </c>
      <c r="L41" s="160">
        <f t="shared" si="2"/>
        <v>6</v>
      </c>
      <c r="M41" s="82">
        <v>3</v>
      </c>
      <c r="N41">
        <v>57</v>
      </c>
      <c r="O41">
        <v>3</v>
      </c>
    </row>
    <row r="42" spans="1:15" ht="14.25" customHeight="1" x14ac:dyDescent="0.25">
      <c r="A42" s="103"/>
      <c r="B42" s="104"/>
      <c r="C42" s="104"/>
      <c r="D42" s="105"/>
      <c r="E42" s="105"/>
      <c r="F42">
        <v>109</v>
      </c>
      <c r="G42" s="82" t="str">
        <f>+VLOOKUP(F42,Participants!$A$1:$F$678,2,FALSE)</f>
        <v>Miracle Onyiriamoi</v>
      </c>
      <c r="H42" s="82" t="str">
        <f>+VLOOKUP(F42,Participants!$A$1:$F$678,4,FALSE)</f>
        <v>AMA</v>
      </c>
      <c r="I42" s="82" t="str">
        <f>+VLOOKUP(F42,Participants!$A$1:$F$678,5,FALSE)</f>
        <v>Male</v>
      </c>
      <c r="J42" s="82">
        <f>+VLOOKUP(F42,Participants!$A$1:$F$678,3,FALSE)</f>
        <v>7</v>
      </c>
      <c r="K42" s="12" t="str">
        <f>+VLOOKUP(F42,Participants!$A$1:$G$678,7,FALSE)</f>
        <v>VARSITY Boys</v>
      </c>
      <c r="L42" s="160">
        <f t="shared" si="2"/>
        <v>7</v>
      </c>
      <c r="M42" s="82">
        <v>2</v>
      </c>
      <c r="N42">
        <v>56</v>
      </c>
      <c r="O42">
        <v>4</v>
      </c>
    </row>
    <row r="43" spans="1:15" ht="14.25" customHeight="1" x14ac:dyDescent="0.25">
      <c r="A43" s="103"/>
      <c r="B43" s="104"/>
      <c r="C43" s="104"/>
      <c r="D43" s="105"/>
      <c r="E43" s="105"/>
      <c r="F43">
        <v>276</v>
      </c>
      <c r="G43" s="82" t="str">
        <f>+VLOOKUP(F43,Participants!$A$1:$F$678,2,FALSE)</f>
        <v>Sebastian James</v>
      </c>
      <c r="H43" s="82" t="str">
        <f>+VLOOKUP(F43,Participants!$A$1:$F$678,4,FALSE)</f>
        <v>AGS</v>
      </c>
      <c r="I43" s="82" t="str">
        <f>+VLOOKUP(F43,Participants!$A$1:$F$678,5,FALSE)</f>
        <v>Male</v>
      </c>
      <c r="J43" s="82">
        <f>+VLOOKUP(F43,Participants!$A$1:$F$678,3,FALSE)</f>
        <v>8</v>
      </c>
      <c r="K43" s="12" t="str">
        <f>+VLOOKUP(F43,Participants!$A$1:$G$678,7,FALSE)</f>
        <v>VARSITY Boys</v>
      </c>
      <c r="L43" s="160">
        <f t="shared" si="2"/>
        <v>8</v>
      </c>
      <c r="M43" s="82">
        <v>1</v>
      </c>
      <c r="N43">
        <v>54</v>
      </c>
      <c r="O43">
        <v>1.5</v>
      </c>
    </row>
    <row r="44" spans="1:15" ht="14.25" customHeight="1" x14ac:dyDescent="0.25">
      <c r="A44" s="103"/>
      <c r="B44" s="104"/>
      <c r="C44" s="104"/>
      <c r="D44" s="105"/>
      <c r="E44" s="105"/>
      <c r="F44">
        <v>280</v>
      </c>
      <c r="G44" s="82" t="str">
        <f>+VLOOKUP(F44,Participants!$A$1:$F$678,2,FALSE)</f>
        <v>Nolan Meyer</v>
      </c>
      <c r="H44" s="82" t="str">
        <f>+VLOOKUP(F44,Participants!$A$1:$F$678,4,FALSE)</f>
        <v>AGS</v>
      </c>
      <c r="I44" s="82" t="str">
        <f>+VLOOKUP(F44,Participants!$A$1:$F$678,5,FALSE)</f>
        <v>Male</v>
      </c>
      <c r="J44" s="82">
        <f>+VLOOKUP(F44,Participants!$A$1:$F$678,3,FALSE)</f>
        <v>7</v>
      </c>
      <c r="K44" s="12" t="str">
        <f>+VLOOKUP(F44,Participants!$A$1:$G$678,7,FALSE)</f>
        <v>VARSITY Boys</v>
      </c>
      <c r="L44" s="160">
        <f t="shared" si="2"/>
        <v>9</v>
      </c>
      <c r="M44" s="82"/>
      <c r="N44">
        <v>50</v>
      </c>
      <c r="O44">
        <v>6.5</v>
      </c>
    </row>
    <row r="45" spans="1:15" ht="14.25" customHeight="1" x14ac:dyDescent="0.25">
      <c r="A45" s="103"/>
      <c r="B45" s="104"/>
      <c r="C45" s="104"/>
      <c r="D45" s="105"/>
      <c r="E45" s="105"/>
      <c r="F45">
        <v>1123</v>
      </c>
      <c r="G45" s="82" t="str">
        <f>+VLOOKUP(F45,Participants!$A$1:$F$678,2,FALSE)</f>
        <v>Jacob Acocks-Mejia</v>
      </c>
      <c r="H45" s="82" t="str">
        <f>+VLOOKUP(F45,Participants!$A$1:$F$678,4,FALSE)</f>
        <v>KIL</v>
      </c>
      <c r="I45" s="82" t="str">
        <f>+VLOOKUP(F45,Participants!$A$1:$F$678,5,FALSE)</f>
        <v>Male</v>
      </c>
      <c r="J45" s="82">
        <f>+VLOOKUP(F45,Participants!$A$1:$F$678,3,FALSE)</f>
        <v>8</v>
      </c>
      <c r="K45" s="12" t="str">
        <f>+VLOOKUP(F45,Participants!$A$1:$G$678,7,FALSE)</f>
        <v>VARSITY Boys</v>
      </c>
      <c r="L45" s="160">
        <f t="shared" si="2"/>
        <v>10</v>
      </c>
      <c r="M45" s="82"/>
      <c r="N45">
        <v>50</v>
      </c>
      <c r="O45">
        <v>4.5</v>
      </c>
    </row>
    <row r="46" spans="1:15" ht="14.25" customHeight="1" x14ac:dyDescent="0.25">
      <c r="A46" s="103"/>
      <c r="B46" s="104"/>
      <c r="C46" s="104"/>
      <c r="D46" s="105"/>
      <c r="E46" s="105"/>
      <c r="F46">
        <v>131</v>
      </c>
      <c r="G46" s="82" t="str">
        <f>+VLOOKUP(F46,Participants!$A$1:$F$678,2,FALSE)</f>
        <v>John Pensock</v>
      </c>
      <c r="H46" s="82" t="str">
        <f>+VLOOKUP(F46,Participants!$A$1:$F$678,4,FALSE)</f>
        <v>AMA</v>
      </c>
      <c r="I46" s="82" t="str">
        <f>+VLOOKUP(F46,Participants!$A$1:$F$678,5,FALSE)</f>
        <v>Male</v>
      </c>
      <c r="J46" s="82">
        <f>+VLOOKUP(F46,Participants!$A$1:$F$678,3,FALSE)</f>
        <v>8</v>
      </c>
      <c r="K46" s="12" t="str">
        <f>+VLOOKUP(F46,Participants!$A$1:$G$678,7,FALSE)</f>
        <v>VARSITY Boys</v>
      </c>
      <c r="L46" s="160">
        <f t="shared" si="2"/>
        <v>11</v>
      </c>
      <c r="M46" s="82"/>
      <c r="N46">
        <v>50</v>
      </c>
      <c r="O46">
        <v>4</v>
      </c>
    </row>
    <row r="47" spans="1:15" ht="14.25" customHeight="1" x14ac:dyDescent="0.25">
      <c r="A47" s="103"/>
      <c r="B47" s="104"/>
      <c r="C47" s="104"/>
      <c r="D47" s="105"/>
      <c r="E47" s="105"/>
      <c r="F47">
        <v>1133</v>
      </c>
      <c r="G47" s="82" t="str">
        <f>+VLOOKUP(F47,Participants!$A$1:$F$678,2,FALSE)</f>
        <v>Quinn O’Hara</v>
      </c>
      <c r="H47" s="82" t="str">
        <f>+VLOOKUP(F47,Participants!$A$1:$F$678,4,FALSE)</f>
        <v>KIL</v>
      </c>
      <c r="I47" s="82" t="str">
        <f>+VLOOKUP(F47,Participants!$A$1:$F$678,5,FALSE)</f>
        <v>Male</v>
      </c>
      <c r="J47" s="82">
        <f>+VLOOKUP(F47,Participants!$A$1:$F$678,3,FALSE)</f>
        <v>8</v>
      </c>
      <c r="K47" s="12" t="str">
        <f>+VLOOKUP(F47,Participants!$A$1:$G$678,7,FALSE)</f>
        <v>VARSITY Boys</v>
      </c>
      <c r="L47" s="160">
        <f t="shared" si="2"/>
        <v>12</v>
      </c>
      <c r="M47" s="82"/>
      <c r="N47">
        <v>48</v>
      </c>
      <c r="O47">
        <v>6</v>
      </c>
    </row>
    <row r="48" spans="1:15" ht="14.25" customHeight="1" x14ac:dyDescent="0.25">
      <c r="A48" s="103"/>
      <c r="B48" s="104"/>
      <c r="C48" s="104"/>
      <c r="D48" s="105"/>
      <c r="E48" s="105"/>
      <c r="F48">
        <v>222</v>
      </c>
      <c r="G48" s="82" t="str">
        <f>+VLOOKUP(F48,Participants!$A$1:$F$678,2,FALSE)</f>
        <v>Max Townsend</v>
      </c>
      <c r="H48" s="82" t="str">
        <f>+VLOOKUP(F48,Participants!$A$1:$F$678,4,FALSE)</f>
        <v>MQA</v>
      </c>
      <c r="I48" s="82" t="str">
        <f>+VLOOKUP(F48,Participants!$A$1:$F$678,5,FALSE)</f>
        <v>Male</v>
      </c>
      <c r="J48" s="82">
        <f>+VLOOKUP(F48,Participants!$A$1:$F$678,3,FALSE)</f>
        <v>7</v>
      </c>
      <c r="K48" s="12" t="str">
        <f>+VLOOKUP(F48,Participants!$A$1:$G$678,7,FALSE)</f>
        <v>VARSITY Boys</v>
      </c>
      <c r="L48" s="160">
        <f t="shared" si="2"/>
        <v>13</v>
      </c>
      <c r="M48" s="82"/>
      <c r="N48">
        <v>37</v>
      </c>
      <c r="O48">
        <v>4</v>
      </c>
    </row>
    <row r="49" spans="1:15" ht="14.25" customHeight="1" x14ac:dyDescent="0.25">
      <c r="A49" s="103"/>
      <c r="B49" s="104"/>
      <c r="C49" s="104"/>
      <c r="D49" s="105"/>
      <c r="E49" s="105"/>
      <c r="F49">
        <v>1570</v>
      </c>
      <c r="G49" s="82" t="str">
        <f>+VLOOKUP(F49,Participants!$A$1:$F$678,2,FALSE)</f>
        <v>Derek Ricciardella</v>
      </c>
      <c r="H49" s="82" t="str">
        <f>+VLOOKUP(F49,Participants!$A$1:$F$678,4,FALSE)</f>
        <v>BCS</v>
      </c>
      <c r="I49" s="82" t="str">
        <f>+VLOOKUP(F49,Participants!$A$1:$F$678,5,FALSE)</f>
        <v>Male</v>
      </c>
      <c r="J49" s="82">
        <f>+VLOOKUP(F49,Participants!$A$1:$F$678,3,FALSE)</f>
        <v>7</v>
      </c>
      <c r="K49" s="12" t="str">
        <f>+VLOOKUP(F49,Participants!$A$1:$G$678,7,FALSE)</f>
        <v>Varsity Boys</v>
      </c>
      <c r="L49" s="160">
        <f t="shared" si="2"/>
        <v>14</v>
      </c>
      <c r="M49" s="82"/>
      <c r="N49">
        <v>33</v>
      </c>
      <c r="O49">
        <v>0.5</v>
      </c>
    </row>
    <row r="50" spans="1:15" ht="14.25" customHeight="1" x14ac:dyDescent="0.25">
      <c r="A50" s="103"/>
      <c r="B50" s="104"/>
      <c r="C50" s="104"/>
      <c r="D50" s="105"/>
      <c r="E50" s="105"/>
      <c r="F50">
        <v>660</v>
      </c>
      <c r="G50" s="82" t="str">
        <f>+VLOOKUP(F50,Participants!$A$1:$F$678,2,FALSE)</f>
        <v>Zachary Lehman</v>
      </c>
      <c r="H50" s="82" t="str">
        <f>+VLOOKUP(F50,Participants!$A$1:$F$678,4,FALSE)</f>
        <v>BFS</v>
      </c>
      <c r="I50" s="82" t="str">
        <f>+VLOOKUP(F50,Participants!$A$1:$F$678,5,FALSE)</f>
        <v>Male</v>
      </c>
      <c r="J50" s="82">
        <f>+VLOOKUP(F50,Participants!$A$1:$F$678,3,FALSE)</f>
        <v>7</v>
      </c>
      <c r="K50" s="12" t="str">
        <f>+VLOOKUP(F50,Participants!$A$1:$G$678,7,FALSE)</f>
        <v>VARSITY Boys</v>
      </c>
      <c r="L50" s="160">
        <f t="shared" si="2"/>
        <v>15</v>
      </c>
      <c r="M50" s="82"/>
      <c r="N50">
        <v>31</v>
      </c>
      <c r="O50">
        <v>11</v>
      </c>
    </row>
    <row r="51" spans="1:15" ht="14.25" customHeight="1" x14ac:dyDescent="0.25">
      <c r="A51" s="103"/>
      <c r="B51" s="104"/>
      <c r="C51" s="104"/>
      <c r="D51" s="105"/>
      <c r="E51" s="105"/>
      <c r="F51">
        <v>911</v>
      </c>
      <c r="G51" s="82" t="str">
        <f>+VLOOKUP(F51,Participants!$A$1:$F$678,2,FALSE)</f>
        <v>Garet Gizler</v>
      </c>
      <c r="H51" s="82" t="str">
        <f>+VLOOKUP(F51,Participants!$A$1:$F$678,4,FALSE)</f>
        <v>MOSS</v>
      </c>
      <c r="I51" s="82" t="str">
        <f>+VLOOKUP(F51,Participants!$A$1:$F$678,5,FALSE)</f>
        <v>Male</v>
      </c>
      <c r="J51" s="82">
        <f>+VLOOKUP(F51,Participants!$A$1:$F$678,3,FALSE)</f>
        <v>7</v>
      </c>
      <c r="K51" s="12" t="str">
        <f>+VLOOKUP(F51,Participants!$A$1:$G$678,7,FALSE)</f>
        <v>VARSITY Boys</v>
      </c>
      <c r="L51" s="160">
        <f t="shared" si="2"/>
        <v>16</v>
      </c>
      <c r="M51" s="82"/>
      <c r="N51">
        <v>0</v>
      </c>
      <c r="O51">
        <v>0</v>
      </c>
    </row>
    <row r="52" spans="1:15" ht="14.25" customHeight="1" x14ac:dyDescent="0.25">
      <c r="A52" s="103"/>
      <c r="B52" s="104"/>
      <c r="C52" s="104"/>
      <c r="D52" s="105"/>
      <c r="E52" s="105"/>
      <c r="G52" s="82"/>
      <c r="H52" s="82"/>
      <c r="I52" s="82"/>
      <c r="J52" s="82"/>
      <c r="K52" s="12"/>
      <c r="L52" s="106"/>
      <c r="M52" s="82"/>
    </row>
    <row r="53" spans="1:15" ht="14.25" customHeight="1" x14ac:dyDescent="0.25">
      <c r="A53" s="103"/>
      <c r="B53" s="104"/>
      <c r="C53" s="104"/>
      <c r="D53" s="105"/>
      <c r="E53" s="105"/>
      <c r="F53">
        <v>125</v>
      </c>
      <c r="G53" s="82" t="str">
        <f>+VLOOKUP(F53,Participants!$A$1:$F$678,2,FALSE)</f>
        <v>Fiona O'Neill</v>
      </c>
      <c r="H53" s="82" t="str">
        <f>+VLOOKUP(F53,Participants!$A$1:$F$678,4,FALSE)</f>
        <v>AMA</v>
      </c>
      <c r="I53" s="82" t="str">
        <f>+VLOOKUP(F53,Participants!$A$1:$F$678,5,FALSE)</f>
        <v>Female</v>
      </c>
      <c r="J53" s="82">
        <f>+VLOOKUP(F53,Participants!$A$1:$F$678,3,FALSE)</f>
        <v>8</v>
      </c>
      <c r="K53" s="12" t="str">
        <f>+VLOOKUP(F53,Participants!$A$1:$G$678,7,FALSE)</f>
        <v>VARSITY Girls</v>
      </c>
      <c r="L53" s="106">
        <v>1</v>
      </c>
      <c r="M53" s="82">
        <v>10</v>
      </c>
      <c r="N53">
        <v>80</v>
      </c>
      <c r="O53">
        <v>8</v>
      </c>
    </row>
    <row r="54" spans="1:15" ht="14.25" customHeight="1" x14ac:dyDescent="0.25">
      <c r="A54" s="103"/>
      <c r="B54" s="104"/>
      <c r="C54" s="104"/>
      <c r="D54" s="105"/>
      <c r="E54" s="105"/>
      <c r="F54">
        <v>893</v>
      </c>
      <c r="G54" s="82" t="str">
        <f>+VLOOKUP(F54,Participants!$A$1:$F$678,2,FALSE)</f>
        <v>Melanie Tomko</v>
      </c>
      <c r="H54" s="82" t="str">
        <f>+VLOOKUP(F54,Participants!$A$1:$F$678,4,FALSE)</f>
        <v>MOSS</v>
      </c>
      <c r="I54" s="82" t="str">
        <f>+VLOOKUP(F54,Participants!$A$1:$F$678,5,FALSE)</f>
        <v>Female</v>
      </c>
      <c r="J54" s="82">
        <f>+VLOOKUP(F54,Participants!$A$1:$F$678,3,FALSE)</f>
        <v>7</v>
      </c>
      <c r="K54" s="12" t="str">
        <f>+VLOOKUP(F54,Participants!$A$1:$G$678,7,FALSE)</f>
        <v>VARSITY Girls</v>
      </c>
      <c r="L54" s="160">
        <f>L53+1</f>
        <v>2</v>
      </c>
      <c r="M54" s="82">
        <v>8</v>
      </c>
      <c r="N54">
        <v>60</v>
      </c>
      <c r="O54">
        <v>0.5</v>
      </c>
    </row>
    <row r="55" spans="1:15" ht="14.25" customHeight="1" x14ac:dyDescent="0.25">
      <c r="A55" s="103"/>
      <c r="B55" s="104"/>
      <c r="C55" s="104"/>
      <c r="D55" s="105"/>
      <c r="E55" s="105"/>
      <c r="F55">
        <v>124</v>
      </c>
      <c r="G55" s="82" t="str">
        <f>+VLOOKUP(F55,Participants!$A$1:$F$678,2,FALSE)</f>
        <v>Liliana Silvis</v>
      </c>
      <c r="H55" s="82" t="str">
        <f>+VLOOKUP(F55,Participants!$A$1:$F$678,4,FALSE)</f>
        <v>AMA</v>
      </c>
      <c r="I55" s="82" t="str">
        <f>+VLOOKUP(F55,Participants!$A$1:$F$678,5,FALSE)</f>
        <v>Female</v>
      </c>
      <c r="J55" s="82">
        <f>+VLOOKUP(F55,Participants!$A$1:$F$678,3,FALSE)</f>
        <v>8</v>
      </c>
      <c r="K55" s="12" t="str">
        <f>+VLOOKUP(F55,Participants!$A$1:$G$678,7,FALSE)</f>
        <v>VARSITY Girls</v>
      </c>
      <c r="L55" s="160">
        <f t="shared" ref="L55:L65" si="3">L54+1</f>
        <v>3</v>
      </c>
      <c r="M55" s="82">
        <v>6</v>
      </c>
      <c r="N55">
        <v>51</v>
      </c>
      <c r="O55">
        <v>5</v>
      </c>
    </row>
    <row r="56" spans="1:15" ht="14.25" customHeight="1" x14ac:dyDescent="0.25">
      <c r="A56" s="103"/>
      <c r="B56" s="104"/>
      <c r="C56" s="104"/>
      <c r="D56" s="105"/>
      <c r="E56" s="105"/>
      <c r="F56">
        <v>288</v>
      </c>
      <c r="G56" s="82" t="str">
        <f>+VLOOKUP(F56,Participants!$A$1:$F$678,2,FALSE)</f>
        <v>Elizabeth Tokarczyk</v>
      </c>
      <c r="H56" s="82" t="str">
        <f>+VLOOKUP(F56,Participants!$A$1:$F$678,4,FALSE)</f>
        <v>AGS</v>
      </c>
      <c r="I56" s="82" t="str">
        <f>+VLOOKUP(F56,Participants!$A$1:$F$678,5,FALSE)</f>
        <v>Female</v>
      </c>
      <c r="J56" s="82">
        <f>+VLOOKUP(F56,Participants!$A$1:$F$678,3,FALSE)</f>
        <v>8</v>
      </c>
      <c r="K56" s="12" t="str">
        <f>+VLOOKUP(F56,Participants!$A$1:$G$678,7,FALSE)</f>
        <v>VARSITY Girls</v>
      </c>
      <c r="L56" s="160">
        <f t="shared" si="3"/>
        <v>4</v>
      </c>
      <c r="M56" s="82">
        <v>5</v>
      </c>
      <c r="N56">
        <v>50</v>
      </c>
      <c r="O56">
        <v>3</v>
      </c>
    </row>
    <row r="57" spans="1:15" ht="14.25" customHeight="1" x14ac:dyDescent="0.25">
      <c r="A57" s="103"/>
      <c r="B57" s="104"/>
      <c r="C57" s="104"/>
      <c r="D57" s="105"/>
      <c r="E57" s="105"/>
      <c r="F57">
        <v>281</v>
      </c>
      <c r="G57" s="82" t="str">
        <f>+VLOOKUP(F57,Participants!$A$1:$F$678,2,FALSE)</f>
        <v>Anna Cicchino</v>
      </c>
      <c r="H57" s="82" t="str">
        <f>+VLOOKUP(F57,Participants!$A$1:$F$678,4,FALSE)</f>
        <v>AGS</v>
      </c>
      <c r="I57" s="82" t="str">
        <f>+VLOOKUP(F57,Participants!$A$1:$F$678,5,FALSE)</f>
        <v>Female</v>
      </c>
      <c r="J57" s="82">
        <f>+VLOOKUP(F57,Participants!$A$1:$F$678,3,FALSE)</f>
        <v>8</v>
      </c>
      <c r="K57" s="12" t="str">
        <f>+VLOOKUP(F57,Participants!$A$1:$G$678,7,FALSE)</f>
        <v>VARSITY Girls</v>
      </c>
      <c r="L57" s="160">
        <f t="shared" si="3"/>
        <v>5</v>
      </c>
      <c r="M57" s="82">
        <v>4</v>
      </c>
      <c r="N57">
        <v>49</v>
      </c>
      <c r="O57">
        <v>10.5</v>
      </c>
    </row>
    <row r="58" spans="1:15" ht="14.25" customHeight="1" x14ac:dyDescent="0.25">
      <c r="A58" s="103"/>
      <c r="B58" s="104"/>
      <c r="C58" s="104"/>
      <c r="D58" s="105"/>
      <c r="E58" s="105"/>
      <c r="F58">
        <v>126</v>
      </c>
      <c r="G58" s="82" t="str">
        <f>+VLOOKUP(F58,Participants!$A$1:$F$678,2,FALSE)</f>
        <v>Faith Simon</v>
      </c>
      <c r="H58" s="82" t="str">
        <f>+VLOOKUP(F58,Participants!$A$1:$F$678,4,FALSE)</f>
        <v>AMA</v>
      </c>
      <c r="I58" s="82" t="str">
        <f>+VLOOKUP(F58,Participants!$A$1:$F$678,5,FALSE)</f>
        <v>Female</v>
      </c>
      <c r="J58" s="82">
        <f>+VLOOKUP(F58,Participants!$A$1:$F$678,3,FALSE)</f>
        <v>8</v>
      </c>
      <c r="K58" s="12" t="str">
        <f>+VLOOKUP(F58,Participants!$A$1:$G$678,7,FALSE)</f>
        <v>VARSITY Girls</v>
      </c>
      <c r="L58" s="160">
        <f t="shared" si="3"/>
        <v>6</v>
      </c>
      <c r="M58" s="82">
        <v>3</v>
      </c>
      <c r="N58">
        <v>48</v>
      </c>
      <c r="O58">
        <v>4</v>
      </c>
    </row>
    <row r="59" spans="1:15" ht="14.25" customHeight="1" x14ac:dyDescent="0.25">
      <c r="A59" s="103"/>
      <c r="B59" s="104"/>
      <c r="C59" s="104"/>
      <c r="D59" s="105"/>
      <c r="E59" s="105"/>
      <c r="F59">
        <v>646</v>
      </c>
      <c r="G59" s="82" t="str">
        <f>+VLOOKUP(F59,Participants!$A$1:$F$678,2,FALSE)</f>
        <v>Giovanna Julian</v>
      </c>
      <c r="H59" s="82" t="str">
        <f>+VLOOKUP(F59,Participants!$A$1:$F$678,4,FALSE)</f>
        <v>BFS</v>
      </c>
      <c r="I59" s="82" t="str">
        <f>+VLOOKUP(F59,Participants!$A$1:$F$678,5,FALSE)</f>
        <v>Female</v>
      </c>
      <c r="J59" s="82">
        <f>+VLOOKUP(F59,Participants!$A$1:$F$678,3,FALSE)</f>
        <v>8</v>
      </c>
      <c r="K59" s="12" t="str">
        <f>+VLOOKUP(F59,Participants!$A$1:$G$678,7,FALSE)</f>
        <v>VARSITY GIRLS</v>
      </c>
      <c r="L59" s="160">
        <f t="shared" si="3"/>
        <v>7</v>
      </c>
      <c r="M59" s="82">
        <v>2</v>
      </c>
      <c r="N59">
        <v>46</v>
      </c>
      <c r="O59">
        <v>7.5</v>
      </c>
    </row>
    <row r="60" spans="1:15" ht="14.25" customHeight="1" x14ac:dyDescent="0.25">
      <c r="A60" s="103"/>
      <c r="B60" s="104"/>
      <c r="C60" s="104"/>
      <c r="D60" s="105"/>
      <c r="E60" s="105"/>
      <c r="F60">
        <v>1115</v>
      </c>
      <c r="G60" s="82" t="str">
        <f>+VLOOKUP(F60,Participants!$A$1:$F$678,2,FALSE)</f>
        <v>Anna Morris</v>
      </c>
      <c r="H60" s="82" t="str">
        <f>+VLOOKUP(F60,Participants!$A$1:$F$678,4,FALSE)</f>
        <v>KIL</v>
      </c>
      <c r="I60" s="82" t="str">
        <f>+VLOOKUP(F60,Participants!$A$1:$F$678,5,FALSE)</f>
        <v>Female</v>
      </c>
      <c r="J60" s="82">
        <f>+VLOOKUP(F60,Participants!$A$1:$F$678,3,FALSE)</f>
        <v>8</v>
      </c>
      <c r="K60" s="12" t="str">
        <f>+VLOOKUP(F60,Participants!$A$1:$G$678,7,FALSE)</f>
        <v>Varsity Girls</v>
      </c>
      <c r="L60" s="160">
        <f t="shared" si="3"/>
        <v>8</v>
      </c>
      <c r="M60" s="82">
        <v>1</v>
      </c>
      <c r="N60">
        <v>46</v>
      </c>
      <c r="O60">
        <v>5</v>
      </c>
    </row>
    <row r="61" spans="1:15" ht="14.25" customHeight="1" x14ac:dyDescent="0.25">
      <c r="A61" s="103"/>
      <c r="B61" s="104"/>
      <c r="C61" s="104"/>
      <c r="D61" s="105"/>
      <c r="E61" s="105"/>
      <c r="F61">
        <v>890</v>
      </c>
      <c r="G61" s="82" t="str">
        <f>+VLOOKUP(F61,Participants!$A$1:$F$678,2,FALSE)</f>
        <v>Macie Dobrinski</v>
      </c>
      <c r="H61" s="82" t="str">
        <f>+VLOOKUP(F61,Participants!$A$1:$F$678,4,FALSE)</f>
        <v>MOSS</v>
      </c>
      <c r="I61" s="82" t="str">
        <f>+VLOOKUP(F61,Participants!$A$1:$F$678,5,FALSE)</f>
        <v>Female</v>
      </c>
      <c r="J61" s="82">
        <f>+VLOOKUP(F61,Participants!$A$1:$F$678,3,FALSE)</f>
        <v>7</v>
      </c>
      <c r="K61" s="12" t="str">
        <f>+VLOOKUP(F61,Participants!$A$1:$G$678,7,FALSE)</f>
        <v>VARSITY Girls</v>
      </c>
      <c r="L61" s="160">
        <f t="shared" si="3"/>
        <v>9</v>
      </c>
      <c r="M61" s="82"/>
      <c r="N61">
        <v>43</v>
      </c>
      <c r="O61">
        <v>9</v>
      </c>
    </row>
    <row r="62" spans="1:15" ht="14.25" customHeight="1" x14ac:dyDescent="0.25">
      <c r="A62" s="103"/>
      <c r="B62" s="104"/>
      <c r="C62" s="104"/>
      <c r="D62" s="105"/>
      <c r="E62" s="105"/>
      <c r="F62">
        <v>1310</v>
      </c>
      <c r="G62" s="82" t="str">
        <f>+VLOOKUP(F62,Participants!$A$1:$F$678,2,FALSE)</f>
        <v>Nadia Rossey</v>
      </c>
      <c r="H62" s="82" t="str">
        <f>+VLOOKUP(F62,Participants!$A$1:$F$678,4,FALSE)</f>
        <v>CDT</v>
      </c>
      <c r="I62" s="82" t="str">
        <f>+VLOOKUP(F62,Participants!$A$1:$F$678,5,FALSE)</f>
        <v>Female</v>
      </c>
      <c r="J62" s="82">
        <f>+VLOOKUP(F62,Participants!$A$1:$F$678,3,FALSE)</f>
        <v>7</v>
      </c>
      <c r="K62" s="12" t="str">
        <f>+VLOOKUP(F62,Participants!$A$1:$G$678,7,FALSE)</f>
        <v>Varsity Girls</v>
      </c>
      <c r="L62" s="160">
        <f t="shared" si="3"/>
        <v>10</v>
      </c>
      <c r="M62" s="82"/>
      <c r="N62">
        <v>42</v>
      </c>
      <c r="O62">
        <v>9</v>
      </c>
    </row>
    <row r="63" spans="1:15" ht="14.25" customHeight="1" x14ac:dyDescent="0.25">
      <c r="A63" s="103"/>
      <c r="B63" s="104"/>
      <c r="C63" s="104"/>
      <c r="D63" s="105"/>
      <c r="E63" s="105"/>
      <c r="F63">
        <v>656</v>
      </c>
      <c r="G63" s="82" t="str">
        <f>+VLOOKUP(F63,Participants!$A$1:$F$678,2,FALSE)</f>
        <v>Gina Talarico</v>
      </c>
      <c r="H63" s="82" t="str">
        <f>+VLOOKUP(F63,Participants!$A$1:$F$678,4,FALSE)</f>
        <v>BFS</v>
      </c>
      <c r="I63" s="82" t="str">
        <f>+VLOOKUP(F63,Participants!$A$1:$F$678,5,FALSE)</f>
        <v>Female</v>
      </c>
      <c r="J63" s="82">
        <f>+VLOOKUP(F63,Participants!$A$1:$F$678,3,FALSE)</f>
        <v>8</v>
      </c>
      <c r="K63" s="12" t="str">
        <f>+VLOOKUP(F63,Participants!$A$1:$G$678,7,FALSE)</f>
        <v>VARSITY GIRLS</v>
      </c>
      <c r="L63" s="160">
        <f t="shared" si="3"/>
        <v>11</v>
      </c>
      <c r="M63" s="82"/>
      <c r="N63">
        <v>41</v>
      </c>
      <c r="O63">
        <v>4</v>
      </c>
    </row>
    <row r="64" spans="1:15" ht="14.25" customHeight="1" x14ac:dyDescent="0.25">
      <c r="A64" s="103"/>
      <c r="B64" s="104"/>
      <c r="C64" s="104"/>
      <c r="D64" s="105"/>
      <c r="E64" s="105"/>
      <c r="F64">
        <v>1309</v>
      </c>
      <c r="G64" s="82" t="str">
        <f>+VLOOKUP(F64,Participants!$A$1:$F$678,2,FALSE)</f>
        <v>Rhodora Redd</v>
      </c>
      <c r="H64" s="82" t="str">
        <f>+VLOOKUP(F64,Participants!$A$1:$F$678,4,FALSE)</f>
        <v>CDT</v>
      </c>
      <c r="I64" s="82" t="str">
        <f>+VLOOKUP(F64,Participants!$A$1:$F$678,5,FALSE)</f>
        <v>Female</v>
      </c>
      <c r="J64" s="82">
        <f>+VLOOKUP(F64,Participants!$A$1:$F$678,3,FALSE)</f>
        <v>7</v>
      </c>
      <c r="K64" s="12" t="str">
        <f>+VLOOKUP(F64,Participants!$A$1:$G$678,7,FALSE)</f>
        <v>Varsity Girls</v>
      </c>
      <c r="L64" s="160">
        <f t="shared" si="3"/>
        <v>12</v>
      </c>
      <c r="M64" s="82"/>
      <c r="N64">
        <v>32</v>
      </c>
      <c r="O64">
        <v>9</v>
      </c>
    </row>
    <row r="65" spans="1:26" ht="14.25" customHeight="1" x14ac:dyDescent="0.25">
      <c r="A65" s="103"/>
      <c r="B65" s="104"/>
      <c r="C65" s="104"/>
      <c r="D65" s="105"/>
      <c r="E65" s="105"/>
      <c r="F65">
        <v>645</v>
      </c>
      <c r="G65" s="82" t="str">
        <f>+VLOOKUP(F65,Participants!$A$1:$F$678,2,FALSE)</f>
        <v>Alina jaras</v>
      </c>
      <c r="H65" s="82" t="str">
        <f>+VLOOKUP(F65,Participants!$A$1:$F$678,4,FALSE)</f>
        <v>BFS</v>
      </c>
      <c r="I65" s="82" t="str">
        <f>+VLOOKUP(F65,Participants!$A$1:$F$678,5,FALSE)</f>
        <v>Female</v>
      </c>
      <c r="J65" s="82">
        <f>+VLOOKUP(F65,Participants!$A$1:$F$678,3,FALSE)</f>
        <v>8</v>
      </c>
      <c r="K65" s="12" t="str">
        <f>+VLOOKUP(F65,Participants!$A$1:$G$678,7,FALSE)</f>
        <v>VARSITY GIRLS</v>
      </c>
      <c r="L65" s="160">
        <f t="shared" si="3"/>
        <v>13</v>
      </c>
      <c r="M65" s="82"/>
      <c r="N65">
        <v>32</v>
      </c>
      <c r="O65">
        <v>2</v>
      </c>
    </row>
    <row r="66" spans="1:26" ht="14.25" customHeight="1" x14ac:dyDescent="0.25">
      <c r="L66" s="60"/>
      <c r="M66" s="60"/>
    </row>
    <row r="67" spans="1:26" ht="14.25" customHeight="1" x14ac:dyDescent="0.25">
      <c r="B67" s="63" t="s">
        <v>8</v>
      </c>
      <c r="C67" s="63" t="s">
        <v>15</v>
      </c>
      <c r="D67" s="63" t="s">
        <v>10</v>
      </c>
      <c r="E67" s="63" t="s">
        <v>20</v>
      </c>
      <c r="F67" s="63" t="s">
        <v>23</v>
      </c>
      <c r="G67" s="63" t="s">
        <v>26</v>
      </c>
      <c r="H67" s="63" t="s">
        <v>29</v>
      </c>
      <c r="I67" s="63" t="s">
        <v>32</v>
      </c>
      <c r="J67" s="63" t="s">
        <v>35</v>
      </c>
      <c r="K67" s="63" t="s">
        <v>38</v>
      </c>
      <c r="L67" s="63" t="s">
        <v>41</v>
      </c>
      <c r="M67" s="63" t="s">
        <v>44</v>
      </c>
      <c r="N67" s="63" t="s">
        <v>49</v>
      </c>
      <c r="O67" s="63" t="s">
        <v>52</v>
      </c>
      <c r="P67" s="63" t="s">
        <v>55</v>
      </c>
      <c r="Q67" s="63" t="s">
        <v>58</v>
      </c>
      <c r="R67" s="63" t="s">
        <v>61</v>
      </c>
      <c r="S67" s="63" t="s">
        <v>64</v>
      </c>
      <c r="T67" s="63" t="s">
        <v>67</v>
      </c>
      <c r="U67" s="63" t="s">
        <v>70</v>
      </c>
      <c r="V67" s="63" t="s">
        <v>73</v>
      </c>
      <c r="W67" s="63" t="s">
        <v>76</v>
      </c>
      <c r="X67" s="63" t="s">
        <v>79</v>
      </c>
      <c r="Y67" s="63" t="s">
        <v>152</v>
      </c>
      <c r="Z67" s="64" t="s">
        <v>496</v>
      </c>
    </row>
    <row r="68" spans="1:26" ht="14.25" customHeight="1" x14ac:dyDescent="0.25"/>
    <row r="69" spans="1:26" ht="14.25" customHeight="1" x14ac:dyDescent="0.25">
      <c r="B69" s="63" t="s">
        <v>8</v>
      </c>
      <c r="C69" s="63" t="s">
        <v>15</v>
      </c>
      <c r="D69" s="63" t="s">
        <v>10</v>
      </c>
      <c r="E69" s="63" t="s">
        <v>20</v>
      </c>
      <c r="F69" s="63" t="s">
        <v>23</v>
      </c>
      <c r="G69" s="63" t="s">
        <v>26</v>
      </c>
      <c r="H69" s="63" t="s">
        <v>29</v>
      </c>
      <c r="I69" s="63" t="s">
        <v>32</v>
      </c>
      <c r="J69" s="63" t="s">
        <v>35</v>
      </c>
      <c r="K69" s="63" t="s">
        <v>38</v>
      </c>
      <c r="L69" s="63" t="s">
        <v>41</v>
      </c>
      <c r="M69" s="63" t="s">
        <v>44</v>
      </c>
      <c r="N69" s="63" t="s">
        <v>49</v>
      </c>
      <c r="O69" s="63" t="s">
        <v>52</v>
      </c>
      <c r="P69" s="63" t="s">
        <v>55</v>
      </c>
      <c r="Q69" s="63" t="s">
        <v>58</v>
      </c>
      <c r="R69" s="63" t="s">
        <v>61</v>
      </c>
      <c r="S69" s="63" t="s">
        <v>64</v>
      </c>
      <c r="T69" s="63" t="s">
        <v>67</v>
      </c>
      <c r="U69" s="63" t="s">
        <v>70</v>
      </c>
      <c r="V69" s="63" t="s">
        <v>73</v>
      </c>
      <c r="W69" s="63" t="s">
        <v>76</v>
      </c>
      <c r="X69" s="63" t="s">
        <v>79</v>
      </c>
      <c r="Y69" s="63" t="s">
        <v>152</v>
      </c>
      <c r="Z69" s="64" t="s">
        <v>496</v>
      </c>
    </row>
    <row r="70" spans="1:26" ht="14.25" customHeight="1" x14ac:dyDescent="0.25">
      <c r="A70" s="7" t="s">
        <v>345</v>
      </c>
      <c r="B70" s="7">
        <f t="shared" ref="B70:K73" si="4">+SUMIFS($M$1:$M$65,$K$1:$K$65,$A70,$H$1:$H$65,B$67)</f>
        <v>0</v>
      </c>
      <c r="C70" s="7">
        <f t="shared" si="4"/>
        <v>9</v>
      </c>
      <c r="D70" s="7">
        <f t="shared" si="4"/>
        <v>19</v>
      </c>
      <c r="E70" s="7">
        <f t="shared" si="4"/>
        <v>0</v>
      </c>
      <c r="F70" s="7">
        <f t="shared" si="4"/>
        <v>2</v>
      </c>
      <c r="G70" s="7">
        <f t="shared" si="4"/>
        <v>0</v>
      </c>
      <c r="H70" s="7">
        <f t="shared" si="4"/>
        <v>0</v>
      </c>
      <c r="I70" s="7">
        <f t="shared" si="4"/>
        <v>0</v>
      </c>
      <c r="J70" s="7">
        <f t="shared" si="4"/>
        <v>0</v>
      </c>
      <c r="K70" s="7">
        <f t="shared" si="4"/>
        <v>0</v>
      </c>
      <c r="L70" s="7">
        <f t="shared" ref="L70:Y73" si="5">+SUMIFS($M$1:$M$65,$K$1:$K$65,$A70,$H$1:$H$65,L$67)</f>
        <v>0</v>
      </c>
      <c r="M70" s="7">
        <f t="shared" si="5"/>
        <v>0</v>
      </c>
      <c r="N70" s="7">
        <f t="shared" si="5"/>
        <v>0</v>
      </c>
      <c r="O70" s="7">
        <f t="shared" si="5"/>
        <v>1</v>
      </c>
      <c r="P70" s="7">
        <f t="shared" si="5"/>
        <v>0</v>
      </c>
      <c r="Q70" s="7">
        <f t="shared" si="5"/>
        <v>0</v>
      </c>
      <c r="R70" s="7">
        <f t="shared" si="5"/>
        <v>8</v>
      </c>
      <c r="S70" s="7">
        <f t="shared" si="5"/>
        <v>0</v>
      </c>
      <c r="T70" s="7">
        <f t="shared" si="5"/>
        <v>0</v>
      </c>
      <c r="U70" s="7">
        <f t="shared" si="5"/>
        <v>0</v>
      </c>
      <c r="V70" s="7">
        <f t="shared" si="5"/>
        <v>0</v>
      </c>
      <c r="W70" s="7">
        <f t="shared" si="5"/>
        <v>0</v>
      </c>
      <c r="X70" s="7">
        <f t="shared" si="5"/>
        <v>0</v>
      </c>
      <c r="Y70" s="7">
        <f t="shared" si="5"/>
        <v>0</v>
      </c>
      <c r="Z70" s="7">
        <f t="shared" ref="Z70:Z73" si="6">SUM(C70:Y70)</f>
        <v>39</v>
      </c>
    </row>
    <row r="71" spans="1:26" ht="14.25" customHeight="1" x14ac:dyDescent="0.25">
      <c r="A71" s="7" t="s">
        <v>497</v>
      </c>
      <c r="B71" s="7">
        <f t="shared" si="4"/>
        <v>0</v>
      </c>
      <c r="C71" s="7">
        <f t="shared" si="4"/>
        <v>1</v>
      </c>
      <c r="D71" s="7">
        <f t="shared" si="4"/>
        <v>18</v>
      </c>
      <c r="E71" s="7">
        <f t="shared" si="4"/>
        <v>0</v>
      </c>
      <c r="F71" s="7">
        <f t="shared" si="4"/>
        <v>0</v>
      </c>
      <c r="G71" s="7">
        <f t="shared" si="4"/>
        <v>0</v>
      </c>
      <c r="H71" s="7">
        <f t="shared" si="4"/>
        <v>0</v>
      </c>
      <c r="I71" s="7">
        <f t="shared" si="4"/>
        <v>6</v>
      </c>
      <c r="J71" s="7">
        <f t="shared" si="4"/>
        <v>0</v>
      </c>
      <c r="K71" s="7">
        <f t="shared" si="4"/>
        <v>0</v>
      </c>
      <c r="L71" s="7">
        <f t="shared" si="5"/>
        <v>0</v>
      </c>
      <c r="M71" s="7">
        <f t="shared" si="5"/>
        <v>0</v>
      </c>
      <c r="N71" s="7">
        <f t="shared" si="5"/>
        <v>0</v>
      </c>
      <c r="O71" s="7">
        <f t="shared" si="5"/>
        <v>0</v>
      </c>
      <c r="P71" s="7">
        <f t="shared" si="5"/>
        <v>0</v>
      </c>
      <c r="Q71" s="7">
        <f t="shared" si="5"/>
        <v>0</v>
      </c>
      <c r="R71" s="7">
        <f t="shared" si="5"/>
        <v>0</v>
      </c>
      <c r="S71" s="7">
        <f t="shared" si="5"/>
        <v>14</v>
      </c>
      <c r="T71" s="7">
        <f t="shared" si="5"/>
        <v>0</v>
      </c>
      <c r="U71" s="7">
        <f t="shared" si="5"/>
        <v>0</v>
      </c>
      <c r="V71" s="7">
        <f t="shared" si="5"/>
        <v>0</v>
      </c>
      <c r="W71" s="7">
        <f t="shared" si="5"/>
        <v>0</v>
      </c>
      <c r="X71" s="7">
        <f t="shared" si="5"/>
        <v>0</v>
      </c>
      <c r="Y71" s="7">
        <f t="shared" si="5"/>
        <v>0</v>
      </c>
      <c r="Z71" s="7">
        <f t="shared" si="6"/>
        <v>39</v>
      </c>
    </row>
    <row r="72" spans="1:26" ht="14.25" customHeight="1" x14ac:dyDescent="0.25">
      <c r="A72" s="7" t="s">
        <v>118</v>
      </c>
      <c r="B72" s="7">
        <f t="shared" si="4"/>
        <v>0</v>
      </c>
      <c r="C72" s="7">
        <f t="shared" si="4"/>
        <v>6</v>
      </c>
      <c r="D72" s="7">
        <f t="shared" si="4"/>
        <v>13</v>
      </c>
      <c r="E72" s="7">
        <f t="shared" si="4"/>
        <v>0</v>
      </c>
      <c r="F72" s="7">
        <f t="shared" si="4"/>
        <v>10</v>
      </c>
      <c r="G72" s="7">
        <f t="shared" si="4"/>
        <v>0</v>
      </c>
      <c r="H72" s="7">
        <f t="shared" si="4"/>
        <v>6</v>
      </c>
      <c r="I72" s="7">
        <f t="shared" si="4"/>
        <v>0</v>
      </c>
      <c r="J72" s="7">
        <f t="shared" si="4"/>
        <v>0</v>
      </c>
      <c r="K72" s="7">
        <f t="shared" si="4"/>
        <v>0</v>
      </c>
      <c r="L72" s="7">
        <f t="shared" si="5"/>
        <v>0</v>
      </c>
      <c r="M72" s="7">
        <f t="shared" si="5"/>
        <v>0</v>
      </c>
      <c r="N72" s="7">
        <f t="shared" si="5"/>
        <v>0</v>
      </c>
      <c r="O72" s="7">
        <f t="shared" si="5"/>
        <v>0</v>
      </c>
      <c r="P72" s="7">
        <f t="shared" si="5"/>
        <v>0</v>
      </c>
      <c r="Q72" s="7">
        <f t="shared" si="5"/>
        <v>0</v>
      </c>
      <c r="R72" s="7">
        <f t="shared" si="5"/>
        <v>0</v>
      </c>
      <c r="S72" s="7">
        <f t="shared" si="5"/>
        <v>0</v>
      </c>
      <c r="T72" s="7">
        <f t="shared" si="5"/>
        <v>0</v>
      </c>
      <c r="U72" s="7">
        <f t="shared" si="5"/>
        <v>0</v>
      </c>
      <c r="V72" s="7">
        <f t="shared" si="5"/>
        <v>0</v>
      </c>
      <c r="W72" s="7">
        <f t="shared" si="5"/>
        <v>4</v>
      </c>
      <c r="X72" s="7">
        <f t="shared" si="5"/>
        <v>0</v>
      </c>
      <c r="Y72" s="7">
        <f t="shared" si="5"/>
        <v>0</v>
      </c>
      <c r="Z72" s="7">
        <f t="shared" si="6"/>
        <v>39</v>
      </c>
    </row>
    <row r="73" spans="1:26" ht="14.25" customHeight="1" x14ac:dyDescent="0.25">
      <c r="A73" s="7" t="s">
        <v>135</v>
      </c>
      <c r="B73" s="7">
        <f t="shared" si="4"/>
        <v>0</v>
      </c>
      <c r="C73" s="7">
        <f t="shared" si="4"/>
        <v>16</v>
      </c>
      <c r="D73" s="7">
        <f t="shared" si="4"/>
        <v>12</v>
      </c>
      <c r="E73" s="7">
        <f t="shared" si="4"/>
        <v>0</v>
      </c>
      <c r="F73" s="7">
        <f t="shared" si="4"/>
        <v>5</v>
      </c>
      <c r="G73" s="7">
        <f t="shared" si="4"/>
        <v>0</v>
      </c>
      <c r="H73" s="7">
        <f t="shared" si="4"/>
        <v>0</v>
      </c>
      <c r="I73" s="7">
        <f t="shared" si="4"/>
        <v>0</v>
      </c>
      <c r="J73" s="7">
        <f t="shared" si="4"/>
        <v>0</v>
      </c>
      <c r="K73" s="7">
        <f t="shared" si="4"/>
        <v>0</v>
      </c>
      <c r="L73" s="7">
        <f t="shared" si="5"/>
        <v>0</v>
      </c>
      <c r="M73" s="7">
        <f t="shared" si="5"/>
        <v>0</v>
      </c>
      <c r="N73" s="7">
        <f t="shared" si="5"/>
        <v>0</v>
      </c>
      <c r="O73" s="7">
        <f t="shared" si="5"/>
        <v>4</v>
      </c>
      <c r="P73" s="7">
        <f t="shared" si="5"/>
        <v>0</v>
      </c>
      <c r="Q73" s="7">
        <f t="shared" si="5"/>
        <v>0</v>
      </c>
      <c r="R73" s="7">
        <f t="shared" si="5"/>
        <v>0</v>
      </c>
      <c r="S73" s="7">
        <f t="shared" si="5"/>
        <v>0</v>
      </c>
      <c r="T73" s="7">
        <f t="shared" si="5"/>
        <v>0</v>
      </c>
      <c r="U73" s="7">
        <f t="shared" si="5"/>
        <v>0</v>
      </c>
      <c r="V73" s="7">
        <f t="shared" si="5"/>
        <v>0</v>
      </c>
      <c r="W73" s="7">
        <f t="shared" si="5"/>
        <v>2</v>
      </c>
      <c r="X73" s="7">
        <f t="shared" si="5"/>
        <v>0</v>
      </c>
      <c r="Y73" s="7">
        <f t="shared" si="5"/>
        <v>0</v>
      </c>
      <c r="Z73" s="7">
        <f t="shared" si="6"/>
        <v>39</v>
      </c>
    </row>
    <row r="74" spans="1:26" ht="14.25" customHeight="1" x14ac:dyDescent="0.25">
      <c r="L74" s="60"/>
      <c r="M74" s="60"/>
    </row>
    <row r="75" spans="1:26" ht="14.25" customHeight="1" x14ac:dyDescent="0.25">
      <c r="L75" s="60"/>
      <c r="M75" s="60"/>
    </row>
    <row r="76" spans="1:26" ht="14.25" customHeight="1" x14ac:dyDescent="0.25">
      <c r="L76" s="60"/>
      <c r="M76" s="60"/>
    </row>
    <row r="77" spans="1:26" ht="14.25" customHeight="1" x14ac:dyDescent="0.25">
      <c r="L77" s="60"/>
      <c r="M77" s="60"/>
    </row>
    <row r="78" spans="1:26" ht="14.25" customHeight="1" x14ac:dyDescent="0.25">
      <c r="L78" s="60"/>
      <c r="M78" s="60"/>
    </row>
    <row r="79" spans="1:26" ht="14.25" customHeight="1" x14ac:dyDescent="0.25">
      <c r="L79" s="60"/>
      <c r="M79" s="60"/>
    </row>
    <row r="80" spans="1:26" ht="14.25" customHeight="1" x14ac:dyDescent="0.25">
      <c r="L80" s="60"/>
      <c r="M80" s="60"/>
    </row>
    <row r="81" spans="12:13" ht="14.25" customHeight="1" x14ac:dyDescent="0.25">
      <c r="L81" s="60"/>
      <c r="M81" s="60"/>
    </row>
    <row r="82" spans="12:13" ht="14.25" customHeight="1" x14ac:dyDescent="0.25">
      <c r="L82" s="60"/>
      <c r="M82" s="60"/>
    </row>
    <row r="83" spans="12:13" ht="14.25" customHeight="1" x14ac:dyDescent="0.25">
      <c r="L83" s="60"/>
      <c r="M83" s="60"/>
    </row>
    <row r="84" spans="12:13" ht="14.25" customHeight="1" x14ac:dyDescent="0.25">
      <c r="L84" s="60"/>
      <c r="M84" s="60"/>
    </row>
    <row r="85" spans="12:13" ht="14.25" customHeight="1" x14ac:dyDescent="0.25">
      <c r="L85" s="60"/>
      <c r="M85" s="60"/>
    </row>
    <row r="86" spans="12:13" ht="14.25" customHeight="1" x14ac:dyDescent="0.25">
      <c r="L86" s="60"/>
      <c r="M86" s="60"/>
    </row>
    <row r="87" spans="12:13" ht="14.25" customHeight="1" x14ac:dyDescent="0.25">
      <c r="L87" s="60"/>
      <c r="M87" s="60"/>
    </row>
    <row r="88" spans="12:13" ht="14.25" customHeight="1" x14ac:dyDescent="0.25">
      <c r="L88" s="60"/>
      <c r="M88" s="60"/>
    </row>
    <row r="89" spans="12:13" ht="14.25" customHeight="1" x14ac:dyDescent="0.25">
      <c r="L89" s="60"/>
      <c r="M89" s="60"/>
    </row>
    <row r="90" spans="12:13" ht="14.25" customHeight="1" x14ac:dyDescent="0.25">
      <c r="L90" s="60"/>
      <c r="M90" s="60"/>
    </row>
    <row r="91" spans="12:13" ht="14.25" customHeight="1" x14ac:dyDescent="0.25">
      <c r="L91" s="60"/>
      <c r="M91" s="60"/>
    </row>
    <row r="92" spans="12:13" ht="14.25" customHeight="1" x14ac:dyDescent="0.25">
      <c r="L92" s="60"/>
      <c r="M92" s="60"/>
    </row>
    <row r="93" spans="12:13" ht="14.25" customHeight="1" x14ac:dyDescent="0.25">
      <c r="L93" s="60"/>
      <c r="M93" s="60"/>
    </row>
    <row r="94" spans="12:13" ht="14.25" customHeight="1" x14ac:dyDescent="0.25">
      <c r="L94" s="60"/>
      <c r="M94" s="60"/>
    </row>
    <row r="95" spans="12:13" ht="14.25" customHeight="1" x14ac:dyDescent="0.25">
      <c r="L95" s="60"/>
      <c r="M95" s="60"/>
    </row>
    <row r="96" spans="12:13" ht="14.25" customHeight="1" x14ac:dyDescent="0.25">
      <c r="L96" s="60"/>
      <c r="M96" s="60"/>
    </row>
    <row r="97" spans="12:13" ht="14.25" customHeight="1" x14ac:dyDescent="0.25">
      <c r="L97" s="60"/>
      <c r="M97" s="60"/>
    </row>
    <row r="98" spans="12:13" ht="14.25" customHeight="1" x14ac:dyDescent="0.25">
      <c r="L98" s="60"/>
      <c r="M98" s="60"/>
    </row>
    <row r="99" spans="12:13" ht="14.25" customHeight="1" x14ac:dyDescent="0.25">
      <c r="L99" s="60"/>
      <c r="M99" s="60"/>
    </row>
    <row r="100" spans="12:13" ht="14.25" customHeight="1" x14ac:dyDescent="0.25">
      <c r="L100" s="60"/>
      <c r="M100" s="60"/>
    </row>
    <row r="101" spans="12:13" ht="14.25" customHeight="1" x14ac:dyDescent="0.25">
      <c r="L101" s="60"/>
      <c r="M101" s="60"/>
    </row>
    <row r="102" spans="12:13" ht="14.25" customHeight="1" x14ac:dyDescent="0.25">
      <c r="L102" s="60"/>
      <c r="M102" s="60"/>
    </row>
    <row r="103" spans="12:13" ht="14.25" customHeight="1" x14ac:dyDescent="0.25">
      <c r="L103" s="60"/>
      <c r="M103" s="60"/>
    </row>
    <row r="104" spans="12:13" ht="14.25" customHeight="1" x14ac:dyDescent="0.25">
      <c r="L104" s="60"/>
      <c r="M104" s="60"/>
    </row>
    <row r="105" spans="12:13" ht="14.25" customHeight="1" x14ac:dyDescent="0.25">
      <c r="L105" s="60"/>
      <c r="M105" s="60"/>
    </row>
    <row r="106" spans="12:13" ht="14.25" customHeight="1" x14ac:dyDescent="0.25">
      <c r="L106" s="60"/>
      <c r="M106" s="60"/>
    </row>
    <row r="107" spans="12:13" ht="14.25" customHeight="1" x14ac:dyDescent="0.25">
      <c r="L107" s="60"/>
      <c r="M107" s="60"/>
    </row>
    <row r="108" spans="12:13" ht="14.25" customHeight="1" x14ac:dyDescent="0.25">
      <c r="L108" s="60"/>
      <c r="M108" s="60"/>
    </row>
    <row r="109" spans="12:13" ht="14.25" customHeight="1" x14ac:dyDescent="0.25">
      <c r="L109" s="60"/>
      <c r="M109" s="60"/>
    </row>
    <row r="110" spans="12:13" ht="14.25" customHeight="1" x14ac:dyDescent="0.25">
      <c r="L110" s="60"/>
      <c r="M110" s="60"/>
    </row>
    <row r="111" spans="12:13" ht="14.25" customHeight="1" x14ac:dyDescent="0.25">
      <c r="L111" s="60"/>
      <c r="M111" s="60"/>
    </row>
    <row r="112" spans="12:13" ht="14.25" customHeight="1" x14ac:dyDescent="0.25">
      <c r="L112" s="60"/>
      <c r="M112" s="60"/>
    </row>
    <row r="113" spans="12:13" ht="14.25" customHeight="1" x14ac:dyDescent="0.25">
      <c r="L113" s="60"/>
      <c r="M113" s="60"/>
    </row>
    <row r="114" spans="12:13" ht="14.25" customHeight="1" x14ac:dyDescent="0.25">
      <c r="L114" s="60"/>
      <c r="M114" s="60"/>
    </row>
    <row r="115" spans="12:13" ht="14.25" customHeight="1" x14ac:dyDescent="0.25">
      <c r="L115" s="60"/>
      <c r="M115" s="60"/>
    </row>
    <row r="116" spans="12:13" ht="14.25" customHeight="1" x14ac:dyDescent="0.25">
      <c r="L116" s="60"/>
      <c r="M116" s="60"/>
    </row>
    <row r="117" spans="12:13" ht="14.25" customHeight="1" x14ac:dyDescent="0.25">
      <c r="L117" s="60"/>
      <c r="M117" s="60"/>
    </row>
    <row r="118" spans="12:13" ht="14.25" customHeight="1" x14ac:dyDescent="0.25">
      <c r="L118" s="60"/>
      <c r="M118" s="60"/>
    </row>
    <row r="119" spans="12:13" ht="14.25" customHeight="1" x14ac:dyDescent="0.25">
      <c r="L119" s="60"/>
      <c r="M119" s="60"/>
    </row>
    <row r="120" spans="12:13" ht="14.25" customHeight="1" x14ac:dyDescent="0.25">
      <c r="L120" s="60"/>
      <c r="M120" s="60"/>
    </row>
    <row r="121" spans="12:13" ht="14.25" customHeight="1" x14ac:dyDescent="0.25">
      <c r="L121" s="60"/>
      <c r="M121" s="60"/>
    </row>
    <row r="122" spans="12:13" ht="14.25" customHeight="1" x14ac:dyDescent="0.25">
      <c r="L122" s="60"/>
      <c r="M122" s="60"/>
    </row>
    <row r="123" spans="12:13" ht="14.25" customHeight="1" x14ac:dyDescent="0.25">
      <c r="L123" s="60"/>
      <c r="M123" s="60"/>
    </row>
    <row r="124" spans="12:13" ht="14.25" customHeight="1" x14ac:dyDescent="0.25">
      <c r="L124" s="60"/>
      <c r="M124" s="60"/>
    </row>
    <row r="125" spans="12:13" ht="14.25" customHeight="1" x14ac:dyDescent="0.25">
      <c r="L125" s="60"/>
      <c r="M125" s="60"/>
    </row>
    <row r="126" spans="12:13" ht="14.25" customHeight="1" x14ac:dyDescent="0.25">
      <c r="L126" s="60"/>
      <c r="M126" s="60"/>
    </row>
    <row r="127" spans="12:13" ht="14.25" customHeight="1" x14ac:dyDescent="0.25">
      <c r="L127" s="60"/>
      <c r="M127" s="60"/>
    </row>
    <row r="128" spans="12:13" ht="14.25" customHeight="1" x14ac:dyDescent="0.25">
      <c r="L128" s="60"/>
      <c r="M128" s="60"/>
    </row>
    <row r="129" spans="12:13" ht="14.25" customHeight="1" x14ac:dyDescent="0.25">
      <c r="L129" s="60"/>
      <c r="M129" s="60"/>
    </row>
    <row r="130" spans="12:13" ht="14.25" customHeight="1" x14ac:dyDescent="0.25">
      <c r="L130" s="60"/>
      <c r="M130" s="60"/>
    </row>
    <row r="131" spans="12:13" ht="14.25" customHeight="1" x14ac:dyDescent="0.25">
      <c r="L131" s="60"/>
      <c r="M131" s="60"/>
    </row>
    <row r="132" spans="12:13" ht="14.25" customHeight="1" x14ac:dyDescent="0.25">
      <c r="L132" s="60"/>
      <c r="M132" s="60"/>
    </row>
    <row r="133" spans="12:13" ht="14.25" customHeight="1" x14ac:dyDescent="0.25">
      <c r="L133" s="60"/>
      <c r="M133" s="60"/>
    </row>
    <row r="134" spans="12:13" ht="14.25" customHeight="1" x14ac:dyDescent="0.25">
      <c r="L134" s="60"/>
      <c r="M134" s="60"/>
    </row>
    <row r="135" spans="12:13" ht="14.25" customHeight="1" x14ac:dyDescent="0.25">
      <c r="L135" s="60"/>
      <c r="M135" s="60"/>
    </row>
    <row r="136" spans="12:13" ht="14.25" customHeight="1" x14ac:dyDescent="0.25">
      <c r="L136" s="60"/>
      <c r="M136" s="60"/>
    </row>
    <row r="137" spans="12:13" ht="14.25" customHeight="1" x14ac:dyDescent="0.25">
      <c r="L137" s="60"/>
      <c r="M137" s="60"/>
    </row>
    <row r="138" spans="12:13" ht="14.25" customHeight="1" x14ac:dyDescent="0.25">
      <c r="L138" s="60"/>
      <c r="M138" s="60"/>
    </row>
    <row r="139" spans="12:13" ht="14.25" customHeight="1" x14ac:dyDescent="0.25">
      <c r="L139" s="60"/>
      <c r="M139" s="60"/>
    </row>
    <row r="140" spans="12:13" ht="14.25" customHeight="1" x14ac:dyDescent="0.25">
      <c r="L140" s="60"/>
      <c r="M140" s="60"/>
    </row>
    <row r="141" spans="12:13" ht="14.25" customHeight="1" x14ac:dyDescent="0.25">
      <c r="L141" s="60"/>
      <c r="M141" s="60"/>
    </row>
    <row r="142" spans="12:13" ht="14.25" customHeight="1" x14ac:dyDescent="0.25">
      <c r="L142" s="60"/>
      <c r="M142" s="60"/>
    </row>
    <row r="143" spans="12:13" ht="14.25" customHeight="1" x14ac:dyDescent="0.25">
      <c r="L143" s="60"/>
      <c r="M143" s="60"/>
    </row>
    <row r="144" spans="12:13" ht="14.25" customHeight="1" x14ac:dyDescent="0.25">
      <c r="L144" s="60"/>
      <c r="M144" s="60"/>
    </row>
    <row r="145" spans="12:13" ht="14.25" customHeight="1" x14ac:dyDescent="0.25">
      <c r="L145" s="60"/>
      <c r="M145" s="60"/>
    </row>
    <row r="146" spans="12:13" ht="14.25" customHeight="1" x14ac:dyDescent="0.25">
      <c r="L146" s="60"/>
      <c r="M146" s="60"/>
    </row>
    <row r="147" spans="12:13" ht="14.25" customHeight="1" x14ac:dyDescent="0.25">
      <c r="L147" s="60"/>
      <c r="M147" s="60"/>
    </row>
    <row r="148" spans="12:13" ht="14.25" customHeight="1" x14ac:dyDescent="0.25">
      <c r="L148" s="60"/>
      <c r="M148" s="60"/>
    </row>
    <row r="149" spans="12:13" ht="14.25" customHeight="1" x14ac:dyDescent="0.25">
      <c r="L149" s="60"/>
      <c r="M149" s="60"/>
    </row>
    <row r="150" spans="12:13" ht="14.25" customHeight="1" x14ac:dyDescent="0.25">
      <c r="L150" s="60"/>
      <c r="M150" s="60"/>
    </row>
    <row r="151" spans="12:13" ht="14.25" customHeight="1" x14ac:dyDescent="0.25">
      <c r="L151" s="60"/>
      <c r="M151" s="60"/>
    </row>
    <row r="152" spans="12:13" ht="14.25" customHeight="1" x14ac:dyDescent="0.25">
      <c r="L152" s="60"/>
      <c r="M152" s="60"/>
    </row>
    <row r="153" spans="12:13" ht="14.25" customHeight="1" x14ac:dyDescent="0.25">
      <c r="L153" s="60"/>
      <c r="M153" s="60"/>
    </row>
    <row r="154" spans="12:13" ht="14.25" customHeight="1" x14ac:dyDescent="0.25">
      <c r="L154" s="60"/>
      <c r="M154" s="60"/>
    </row>
    <row r="155" spans="12:13" ht="14.25" customHeight="1" x14ac:dyDescent="0.25">
      <c r="L155" s="60"/>
      <c r="M155" s="60"/>
    </row>
    <row r="156" spans="12:13" ht="14.25" customHeight="1" x14ac:dyDescent="0.25">
      <c r="L156" s="60"/>
      <c r="M156" s="60"/>
    </row>
    <row r="157" spans="12:13" ht="14.25" customHeight="1" x14ac:dyDescent="0.25">
      <c r="L157" s="60"/>
      <c r="M157" s="60"/>
    </row>
    <row r="158" spans="12:13" ht="14.25" customHeight="1" x14ac:dyDescent="0.25">
      <c r="L158" s="60"/>
      <c r="M158" s="60"/>
    </row>
    <row r="159" spans="12:13" ht="14.25" customHeight="1" x14ac:dyDescent="0.25">
      <c r="L159" s="60"/>
      <c r="M159" s="60"/>
    </row>
    <row r="160" spans="12:13" ht="14.25" customHeight="1" x14ac:dyDescent="0.25">
      <c r="L160" s="60"/>
      <c r="M160" s="60"/>
    </row>
    <row r="161" spans="12:13" ht="14.25" customHeight="1" x14ac:dyDescent="0.25">
      <c r="L161" s="60"/>
      <c r="M161" s="60"/>
    </row>
    <row r="162" spans="12:13" ht="14.25" customHeight="1" x14ac:dyDescent="0.25">
      <c r="L162" s="60"/>
      <c r="M162" s="60"/>
    </row>
    <row r="163" spans="12:13" ht="14.25" customHeight="1" x14ac:dyDescent="0.25">
      <c r="L163" s="60"/>
      <c r="M163" s="60"/>
    </row>
    <row r="164" spans="12:13" ht="14.25" customHeight="1" x14ac:dyDescent="0.25">
      <c r="L164" s="60"/>
      <c r="M164" s="60"/>
    </row>
    <row r="165" spans="12:13" ht="14.25" customHeight="1" x14ac:dyDescent="0.25">
      <c r="L165" s="60"/>
      <c r="M165" s="60"/>
    </row>
    <row r="166" spans="12:13" ht="14.25" customHeight="1" x14ac:dyDescent="0.25">
      <c r="L166" s="60"/>
      <c r="M166" s="60"/>
    </row>
    <row r="167" spans="12:13" ht="14.25" customHeight="1" x14ac:dyDescent="0.25">
      <c r="L167" s="60"/>
      <c r="M167" s="60"/>
    </row>
    <row r="168" spans="12:13" ht="14.25" customHeight="1" x14ac:dyDescent="0.25">
      <c r="L168" s="60"/>
      <c r="M168" s="60"/>
    </row>
    <row r="169" spans="12:13" ht="14.25" customHeight="1" x14ac:dyDescent="0.25">
      <c r="L169" s="60"/>
      <c r="M169" s="60"/>
    </row>
    <row r="170" spans="12:13" ht="14.25" customHeight="1" x14ac:dyDescent="0.25">
      <c r="L170" s="60"/>
      <c r="M170" s="60"/>
    </row>
    <row r="171" spans="12:13" ht="14.25" customHeight="1" x14ac:dyDescent="0.25">
      <c r="L171" s="60"/>
      <c r="M171" s="60"/>
    </row>
    <row r="172" spans="12:13" ht="14.25" customHeight="1" x14ac:dyDescent="0.25">
      <c r="L172" s="60"/>
      <c r="M172" s="60"/>
    </row>
    <row r="173" spans="12:13" ht="14.25" customHeight="1" x14ac:dyDescent="0.25">
      <c r="L173" s="60"/>
      <c r="M173" s="60"/>
    </row>
    <row r="174" spans="12:13" ht="14.25" customHeight="1" x14ac:dyDescent="0.25">
      <c r="L174" s="60"/>
      <c r="M174" s="60"/>
    </row>
    <row r="175" spans="12:13" ht="14.25" customHeight="1" x14ac:dyDescent="0.25">
      <c r="L175" s="60"/>
      <c r="M175" s="60"/>
    </row>
    <row r="176" spans="12:13" ht="14.25" customHeight="1" x14ac:dyDescent="0.25">
      <c r="L176" s="60"/>
      <c r="M176" s="60"/>
    </row>
    <row r="177" spans="12:13" ht="14.25" customHeight="1" x14ac:dyDescent="0.25">
      <c r="L177" s="60"/>
      <c r="M177" s="60"/>
    </row>
    <row r="178" spans="12:13" ht="14.25" customHeight="1" x14ac:dyDescent="0.25">
      <c r="L178" s="60"/>
      <c r="M178" s="60"/>
    </row>
    <row r="179" spans="12:13" ht="14.25" customHeight="1" x14ac:dyDescent="0.25">
      <c r="L179" s="60"/>
      <c r="M179" s="60"/>
    </row>
    <row r="180" spans="12:13" ht="14.25" customHeight="1" x14ac:dyDescent="0.25">
      <c r="L180" s="60"/>
      <c r="M180" s="60"/>
    </row>
    <row r="181" spans="12:13" ht="14.25" customHeight="1" x14ac:dyDescent="0.25">
      <c r="L181" s="60"/>
      <c r="M181" s="60"/>
    </row>
    <row r="182" spans="12:13" ht="14.25" customHeight="1" x14ac:dyDescent="0.25">
      <c r="L182" s="60"/>
      <c r="M182" s="60"/>
    </row>
    <row r="183" spans="12:13" ht="14.25" customHeight="1" x14ac:dyDescent="0.25">
      <c r="L183" s="60"/>
      <c r="M183" s="60"/>
    </row>
    <row r="184" spans="12:13" ht="14.25" customHeight="1" x14ac:dyDescent="0.25">
      <c r="L184" s="60"/>
      <c r="M184" s="60"/>
    </row>
    <row r="185" spans="12:13" ht="14.25" customHeight="1" x14ac:dyDescent="0.25">
      <c r="L185" s="60"/>
      <c r="M185" s="60"/>
    </row>
    <row r="186" spans="12:13" ht="14.25" customHeight="1" x14ac:dyDescent="0.25">
      <c r="L186" s="60"/>
      <c r="M186" s="60"/>
    </row>
    <row r="187" spans="12:13" ht="14.25" customHeight="1" x14ac:dyDescent="0.25">
      <c r="L187" s="60"/>
      <c r="M187" s="60"/>
    </row>
    <row r="188" spans="12:13" ht="14.25" customHeight="1" x14ac:dyDescent="0.25">
      <c r="L188" s="60"/>
      <c r="M188" s="60"/>
    </row>
    <row r="189" spans="12:13" ht="14.25" customHeight="1" x14ac:dyDescent="0.25">
      <c r="L189" s="60"/>
      <c r="M189" s="60"/>
    </row>
    <row r="190" spans="12:13" ht="14.25" customHeight="1" x14ac:dyDescent="0.25">
      <c r="L190" s="60"/>
      <c r="M190" s="60"/>
    </row>
    <row r="191" spans="12:13" ht="14.25" customHeight="1" x14ac:dyDescent="0.25">
      <c r="L191" s="60"/>
      <c r="M191" s="60"/>
    </row>
    <row r="192" spans="12:13" ht="14.25" customHeight="1" x14ac:dyDescent="0.25">
      <c r="L192" s="60"/>
      <c r="M192" s="60"/>
    </row>
    <row r="193" spans="12:13" ht="14.25" customHeight="1" x14ac:dyDescent="0.25">
      <c r="L193" s="60"/>
      <c r="M193" s="60"/>
    </row>
    <row r="194" spans="12:13" ht="14.25" customHeight="1" x14ac:dyDescent="0.25">
      <c r="L194" s="60"/>
      <c r="M194" s="60"/>
    </row>
    <row r="195" spans="12:13" ht="14.25" customHeight="1" x14ac:dyDescent="0.25">
      <c r="L195" s="60"/>
      <c r="M195" s="60"/>
    </row>
    <row r="196" spans="12:13" ht="14.25" customHeight="1" x14ac:dyDescent="0.25">
      <c r="L196" s="60"/>
      <c r="M196" s="60"/>
    </row>
    <row r="197" spans="12:13" ht="14.25" customHeight="1" x14ac:dyDescent="0.25">
      <c r="L197" s="60"/>
      <c r="M197" s="60"/>
    </row>
    <row r="198" spans="12:13" ht="14.25" customHeight="1" x14ac:dyDescent="0.25">
      <c r="L198" s="60"/>
      <c r="M198" s="60"/>
    </row>
    <row r="199" spans="12:13" ht="14.25" customHeight="1" x14ac:dyDescent="0.25">
      <c r="L199" s="60"/>
      <c r="M199" s="60"/>
    </row>
    <row r="200" spans="12:13" ht="14.25" customHeight="1" x14ac:dyDescent="0.25">
      <c r="L200" s="60"/>
      <c r="M200" s="60"/>
    </row>
    <row r="201" spans="12:13" ht="14.25" customHeight="1" x14ac:dyDescent="0.25">
      <c r="L201" s="60"/>
      <c r="M201" s="60"/>
    </row>
    <row r="202" spans="12:13" ht="14.25" customHeight="1" x14ac:dyDescent="0.25">
      <c r="L202" s="60"/>
      <c r="M202" s="60"/>
    </row>
    <row r="203" spans="12:13" ht="14.25" customHeight="1" x14ac:dyDescent="0.25">
      <c r="L203" s="60"/>
      <c r="M203" s="60"/>
    </row>
    <row r="204" spans="12:13" ht="14.25" customHeight="1" x14ac:dyDescent="0.25">
      <c r="L204" s="60"/>
      <c r="M204" s="60"/>
    </row>
    <row r="205" spans="12:13" ht="14.25" customHeight="1" x14ac:dyDescent="0.25">
      <c r="L205" s="60"/>
      <c r="M205" s="60"/>
    </row>
    <row r="206" spans="12:13" ht="14.25" customHeight="1" x14ac:dyDescent="0.25">
      <c r="L206" s="60"/>
      <c r="M206" s="60"/>
    </row>
    <row r="207" spans="12:13" ht="14.25" customHeight="1" x14ac:dyDescent="0.25">
      <c r="L207" s="60"/>
      <c r="M207" s="60"/>
    </row>
    <row r="208" spans="12:13" ht="14.25" customHeight="1" x14ac:dyDescent="0.25">
      <c r="L208" s="60"/>
      <c r="M208" s="60"/>
    </row>
    <row r="209" spans="1:24" ht="14.25" customHeight="1" x14ac:dyDescent="0.25">
      <c r="L209" s="60"/>
      <c r="M209" s="60"/>
    </row>
    <row r="210" spans="1:24" ht="14.25" customHeight="1" x14ac:dyDescent="0.25">
      <c r="L210" s="60"/>
      <c r="M210" s="60"/>
    </row>
    <row r="211" spans="1:24" ht="14.25" customHeight="1" x14ac:dyDescent="0.25">
      <c r="L211" s="60"/>
      <c r="M211" s="60"/>
    </row>
    <row r="212" spans="1:24" ht="14.25" customHeight="1" x14ac:dyDescent="0.25">
      <c r="L212" s="60"/>
      <c r="M212" s="60"/>
    </row>
    <row r="213" spans="1:24" ht="14.25" customHeight="1" x14ac:dyDescent="0.25">
      <c r="L213" s="60"/>
      <c r="M213" s="60"/>
    </row>
    <row r="214" spans="1:24" ht="14.25" customHeight="1" x14ac:dyDescent="0.25">
      <c r="L214" s="60"/>
      <c r="M214" s="60"/>
    </row>
    <row r="215" spans="1:24" ht="14.25" customHeight="1" x14ac:dyDescent="0.25">
      <c r="L215" s="60"/>
      <c r="M215" s="60"/>
    </row>
    <row r="216" spans="1:24" ht="14.25" customHeight="1" x14ac:dyDescent="0.25">
      <c r="L216" s="60"/>
      <c r="M216" s="60"/>
    </row>
    <row r="217" spans="1:24" ht="14.25" customHeight="1" x14ac:dyDescent="0.25">
      <c r="L217" s="60"/>
      <c r="M217" s="60"/>
    </row>
    <row r="218" spans="1:24" ht="14.25" customHeight="1" x14ac:dyDescent="0.25">
      <c r="L218" s="60"/>
      <c r="M218" s="60"/>
    </row>
    <row r="219" spans="1:24" ht="14.25" customHeight="1" x14ac:dyDescent="0.25">
      <c r="L219" s="60"/>
      <c r="M219" s="60"/>
    </row>
    <row r="220" spans="1:24" ht="14.25" customHeight="1" x14ac:dyDescent="0.25">
      <c r="L220" s="60"/>
      <c r="M220" s="60"/>
    </row>
    <row r="221" spans="1:24" ht="14.25" customHeight="1" x14ac:dyDescent="0.25">
      <c r="L221" s="60"/>
      <c r="M221" s="60"/>
    </row>
    <row r="222" spans="1:24" ht="14.25" customHeight="1" x14ac:dyDescent="0.25">
      <c r="L222" s="60"/>
      <c r="M222" s="60"/>
    </row>
    <row r="223" spans="1:24" ht="14.25" customHeight="1" x14ac:dyDescent="0.25">
      <c r="B223" s="64" t="s">
        <v>8</v>
      </c>
      <c r="C223" s="64" t="s">
        <v>509</v>
      </c>
      <c r="D223" s="64" t="s">
        <v>49</v>
      </c>
      <c r="E223" s="91" t="s">
        <v>61</v>
      </c>
      <c r="F223" s="64" t="s">
        <v>510</v>
      </c>
      <c r="G223" s="64" t="s">
        <v>511</v>
      </c>
      <c r="H223" s="64" t="s">
        <v>512</v>
      </c>
      <c r="I223" s="64" t="s">
        <v>513</v>
      </c>
      <c r="J223" s="64" t="s">
        <v>514</v>
      </c>
      <c r="K223" s="64" t="s">
        <v>515</v>
      </c>
      <c r="L223" s="64" t="s">
        <v>516</v>
      </c>
      <c r="M223" s="64" t="s">
        <v>517</v>
      </c>
      <c r="N223" s="64" t="s">
        <v>518</v>
      </c>
      <c r="O223" s="64" t="s">
        <v>38</v>
      </c>
      <c r="P223" s="64" t="s">
        <v>519</v>
      </c>
      <c r="Q223" s="64" t="s">
        <v>52</v>
      </c>
      <c r="R223" s="64" t="s">
        <v>79</v>
      </c>
      <c r="S223" s="64" t="s">
        <v>520</v>
      </c>
      <c r="T223" s="64" t="s">
        <v>521</v>
      </c>
      <c r="U223" s="64" t="s">
        <v>522</v>
      </c>
      <c r="V223" s="64" t="s">
        <v>523</v>
      </c>
      <c r="W223" s="64"/>
      <c r="X223" s="64" t="s">
        <v>524</v>
      </c>
    </row>
    <row r="224" spans="1:24" ht="14.25" customHeight="1" x14ac:dyDescent="0.25">
      <c r="A224" s="7" t="s">
        <v>13</v>
      </c>
      <c r="B224" s="7" t="e">
        <f t="shared" ref="B224:V224" si="7">+SUMIF(#REF!,B$223,#REF!)</f>
        <v>#REF!</v>
      </c>
      <c r="C224" s="7" t="e">
        <f t="shared" si="7"/>
        <v>#REF!</v>
      </c>
      <c r="D224" s="7" t="e">
        <f t="shared" si="7"/>
        <v>#REF!</v>
      </c>
      <c r="E224" s="7" t="e">
        <f t="shared" si="7"/>
        <v>#REF!</v>
      </c>
      <c r="F224" s="7" t="e">
        <f t="shared" si="7"/>
        <v>#REF!</v>
      </c>
      <c r="G224" s="7" t="e">
        <f t="shared" si="7"/>
        <v>#REF!</v>
      </c>
      <c r="H224" s="7" t="e">
        <f t="shared" si="7"/>
        <v>#REF!</v>
      </c>
      <c r="I224" s="7" t="e">
        <f t="shared" si="7"/>
        <v>#REF!</v>
      </c>
      <c r="J224" s="7" t="e">
        <f t="shared" si="7"/>
        <v>#REF!</v>
      </c>
      <c r="K224" s="7" t="e">
        <f t="shared" si="7"/>
        <v>#REF!</v>
      </c>
      <c r="L224" s="7" t="e">
        <f t="shared" si="7"/>
        <v>#REF!</v>
      </c>
      <c r="M224" s="7" t="e">
        <f t="shared" si="7"/>
        <v>#REF!</v>
      </c>
      <c r="N224" s="7" t="e">
        <f t="shared" si="7"/>
        <v>#REF!</v>
      </c>
      <c r="O224" s="7" t="e">
        <f t="shared" si="7"/>
        <v>#REF!</v>
      </c>
      <c r="P224" s="7" t="e">
        <f t="shared" si="7"/>
        <v>#REF!</v>
      </c>
      <c r="Q224" s="7" t="e">
        <f t="shared" si="7"/>
        <v>#REF!</v>
      </c>
      <c r="R224" s="7" t="e">
        <f t="shared" si="7"/>
        <v>#REF!</v>
      </c>
      <c r="S224" s="7" t="e">
        <f t="shared" si="7"/>
        <v>#REF!</v>
      </c>
      <c r="T224" s="7" t="e">
        <f t="shared" si="7"/>
        <v>#REF!</v>
      </c>
      <c r="U224" s="7" t="e">
        <f t="shared" si="7"/>
        <v>#REF!</v>
      </c>
      <c r="V224" s="7" t="e">
        <f t="shared" si="7"/>
        <v>#REF!</v>
      </c>
      <c r="W224" s="7"/>
      <c r="X224" s="7" t="e">
        <f>+SUMIF(#REF!,X$223,#REF!)</f>
        <v>#REF!</v>
      </c>
    </row>
    <row r="225" spans="1:24" ht="14.25" customHeight="1" x14ac:dyDescent="0.25">
      <c r="A225" s="7" t="s">
        <v>390</v>
      </c>
      <c r="B225" s="7">
        <f t="shared" ref="B225:V225" si="8">+SUMIF($H$2:$H$7,B$223,$M$2:$M$7)</f>
        <v>0</v>
      </c>
      <c r="C225" s="7">
        <f t="shared" si="8"/>
        <v>0</v>
      </c>
      <c r="D225" s="7">
        <f t="shared" si="8"/>
        <v>0</v>
      </c>
      <c r="E225" s="7">
        <f t="shared" si="8"/>
        <v>0</v>
      </c>
      <c r="F225" s="7">
        <f t="shared" si="8"/>
        <v>0</v>
      </c>
      <c r="G225" s="7">
        <f t="shared" si="8"/>
        <v>0</v>
      </c>
      <c r="H225" s="7">
        <f t="shared" si="8"/>
        <v>0</v>
      </c>
      <c r="I225" s="7">
        <f t="shared" si="8"/>
        <v>0</v>
      </c>
      <c r="J225" s="7">
        <f t="shared" si="8"/>
        <v>0</v>
      </c>
      <c r="K225" s="7">
        <f t="shared" si="8"/>
        <v>0</v>
      </c>
      <c r="L225" s="7">
        <f t="shared" si="8"/>
        <v>0</v>
      </c>
      <c r="M225" s="7">
        <f t="shared" si="8"/>
        <v>0</v>
      </c>
      <c r="N225" s="7">
        <f t="shared" si="8"/>
        <v>0</v>
      </c>
      <c r="O225" s="7">
        <f t="shared" si="8"/>
        <v>0</v>
      </c>
      <c r="P225" s="7">
        <f t="shared" si="8"/>
        <v>0</v>
      </c>
      <c r="Q225" s="7">
        <f t="shared" si="8"/>
        <v>3</v>
      </c>
      <c r="R225" s="7">
        <f t="shared" si="8"/>
        <v>0</v>
      </c>
      <c r="S225" s="7">
        <f t="shared" si="8"/>
        <v>0</v>
      </c>
      <c r="T225" s="7">
        <f t="shared" si="8"/>
        <v>0</v>
      </c>
      <c r="U225" s="7">
        <f t="shared" si="8"/>
        <v>0</v>
      </c>
      <c r="V225" s="7">
        <f t="shared" si="8"/>
        <v>0</v>
      </c>
      <c r="W225" s="7"/>
      <c r="X225" s="7">
        <f>+SUMIF($H$2:$H$7,X$223,$M$2:$M$7)</f>
        <v>0</v>
      </c>
    </row>
    <row r="226" spans="1:24" ht="14.25" customHeight="1" x14ac:dyDescent="0.25">
      <c r="A226" s="7" t="s">
        <v>47</v>
      </c>
      <c r="B226" s="7" t="e">
        <f t="shared" ref="B226:V226" si="9">+SUMIF(#REF!,B$223,#REF!)</f>
        <v>#REF!</v>
      </c>
      <c r="C226" s="7" t="e">
        <f t="shared" si="9"/>
        <v>#REF!</v>
      </c>
      <c r="D226" s="7" t="e">
        <f t="shared" si="9"/>
        <v>#REF!</v>
      </c>
      <c r="E226" s="7" t="e">
        <f t="shared" si="9"/>
        <v>#REF!</v>
      </c>
      <c r="F226" s="7" t="e">
        <f t="shared" si="9"/>
        <v>#REF!</v>
      </c>
      <c r="G226" s="7" t="e">
        <f t="shared" si="9"/>
        <v>#REF!</v>
      </c>
      <c r="H226" s="7" t="e">
        <f t="shared" si="9"/>
        <v>#REF!</v>
      </c>
      <c r="I226" s="7" t="e">
        <f t="shared" si="9"/>
        <v>#REF!</v>
      </c>
      <c r="J226" s="7" t="e">
        <f t="shared" si="9"/>
        <v>#REF!</v>
      </c>
      <c r="K226" s="7" t="e">
        <f t="shared" si="9"/>
        <v>#REF!</v>
      </c>
      <c r="L226" s="7" t="e">
        <f t="shared" si="9"/>
        <v>#REF!</v>
      </c>
      <c r="M226" s="7" t="e">
        <f t="shared" si="9"/>
        <v>#REF!</v>
      </c>
      <c r="N226" s="7" t="e">
        <f t="shared" si="9"/>
        <v>#REF!</v>
      </c>
      <c r="O226" s="7" t="e">
        <f t="shared" si="9"/>
        <v>#REF!</v>
      </c>
      <c r="P226" s="7" t="e">
        <f t="shared" si="9"/>
        <v>#REF!</v>
      </c>
      <c r="Q226" s="7" t="e">
        <f t="shared" si="9"/>
        <v>#REF!</v>
      </c>
      <c r="R226" s="7" t="e">
        <f t="shared" si="9"/>
        <v>#REF!</v>
      </c>
      <c r="S226" s="7" t="e">
        <f t="shared" si="9"/>
        <v>#REF!</v>
      </c>
      <c r="T226" s="7" t="e">
        <f t="shared" si="9"/>
        <v>#REF!</v>
      </c>
      <c r="U226" s="7" t="e">
        <f t="shared" si="9"/>
        <v>#REF!</v>
      </c>
      <c r="V226" s="7" t="e">
        <f t="shared" si="9"/>
        <v>#REF!</v>
      </c>
      <c r="W226" s="7"/>
      <c r="X226" s="7" t="e">
        <f>+SUMIF(#REF!,X$223,#REF!)</f>
        <v>#REF!</v>
      </c>
    </row>
    <row r="227" spans="1:24" ht="14.25" customHeight="1" x14ac:dyDescent="0.25">
      <c r="A227" s="7" t="s">
        <v>483</v>
      </c>
      <c r="B227" s="7">
        <f t="shared" ref="B227:V227" si="10">+SUMIF($H$8:$H$65,B$223,$M$8:$M$65)</f>
        <v>0</v>
      </c>
      <c r="C227" s="7">
        <f t="shared" si="10"/>
        <v>0</v>
      </c>
      <c r="D227" s="7">
        <f t="shared" si="10"/>
        <v>0</v>
      </c>
      <c r="E227" s="7">
        <f t="shared" si="10"/>
        <v>8</v>
      </c>
      <c r="F227" s="7">
        <f t="shared" si="10"/>
        <v>0</v>
      </c>
      <c r="G227" s="7">
        <f t="shared" si="10"/>
        <v>0</v>
      </c>
      <c r="H227" s="7">
        <f t="shared" si="10"/>
        <v>0</v>
      </c>
      <c r="I227" s="7">
        <f t="shared" si="10"/>
        <v>0</v>
      </c>
      <c r="J227" s="7">
        <f t="shared" si="10"/>
        <v>0</v>
      </c>
      <c r="K227" s="7">
        <f t="shared" si="10"/>
        <v>0</v>
      </c>
      <c r="L227" s="7">
        <f t="shared" si="10"/>
        <v>0</v>
      </c>
      <c r="M227" s="7">
        <f t="shared" si="10"/>
        <v>0</v>
      </c>
      <c r="N227" s="7">
        <f t="shared" si="10"/>
        <v>0</v>
      </c>
      <c r="O227" s="7">
        <f t="shared" si="10"/>
        <v>0</v>
      </c>
      <c r="P227" s="7">
        <f t="shared" si="10"/>
        <v>0</v>
      </c>
      <c r="Q227" s="7">
        <f t="shared" si="10"/>
        <v>2</v>
      </c>
      <c r="R227" s="7">
        <f t="shared" si="10"/>
        <v>0</v>
      </c>
      <c r="S227" s="7">
        <f t="shared" si="10"/>
        <v>0</v>
      </c>
      <c r="T227" s="7">
        <f t="shared" si="10"/>
        <v>0</v>
      </c>
      <c r="U227" s="7">
        <f t="shared" si="10"/>
        <v>0</v>
      </c>
      <c r="V227" s="7">
        <f t="shared" si="10"/>
        <v>0</v>
      </c>
      <c r="W227" s="7"/>
      <c r="X227" s="7">
        <f>+SUMIF($H$8:$H$65,X$223,$M$8:$M$65)</f>
        <v>0</v>
      </c>
    </row>
    <row r="228" spans="1:24" ht="14.25" customHeight="1" x14ac:dyDescent="0.25">
      <c r="A228" s="7" t="s">
        <v>496</v>
      </c>
      <c r="B228" s="7" t="e">
        <f t="shared" ref="B228:V228" si="11">SUM(B224:B227)</f>
        <v>#REF!</v>
      </c>
      <c r="C228" s="7" t="e">
        <f t="shared" si="11"/>
        <v>#REF!</v>
      </c>
      <c r="D228" s="7" t="e">
        <f t="shared" si="11"/>
        <v>#REF!</v>
      </c>
      <c r="E228" s="7" t="e">
        <f t="shared" si="11"/>
        <v>#REF!</v>
      </c>
      <c r="F228" s="7" t="e">
        <f t="shared" si="11"/>
        <v>#REF!</v>
      </c>
      <c r="G228" s="7" t="e">
        <f t="shared" si="11"/>
        <v>#REF!</v>
      </c>
      <c r="H228" s="7" t="e">
        <f t="shared" si="11"/>
        <v>#REF!</v>
      </c>
      <c r="I228" s="7" t="e">
        <f t="shared" si="11"/>
        <v>#REF!</v>
      </c>
      <c r="J228" s="7" t="e">
        <f t="shared" si="11"/>
        <v>#REF!</v>
      </c>
      <c r="K228" s="7" t="e">
        <f t="shared" si="11"/>
        <v>#REF!</v>
      </c>
      <c r="L228" s="7" t="e">
        <f t="shared" si="11"/>
        <v>#REF!</v>
      </c>
      <c r="M228" s="7" t="e">
        <f t="shared" si="11"/>
        <v>#REF!</v>
      </c>
      <c r="N228" s="7" t="e">
        <f t="shared" si="11"/>
        <v>#REF!</v>
      </c>
      <c r="O228" s="7" t="e">
        <f t="shared" si="11"/>
        <v>#REF!</v>
      </c>
      <c r="P228" s="7" t="e">
        <f t="shared" si="11"/>
        <v>#REF!</v>
      </c>
      <c r="Q228" s="7" t="e">
        <f t="shared" si="11"/>
        <v>#REF!</v>
      </c>
      <c r="R228" s="7" t="e">
        <f t="shared" si="11"/>
        <v>#REF!</v>
      </c>
      <c r="S228" s="7" t="e">
        <f t="shared" si="11"/>
        <v>#REF!</v>
      </c>
      <c r="T228" s="7" t="e">
        <f t="shared" si="11"/>
        <v>#REF!</v>
      </c>
      <c r="U228" s="7" t="e">
        <f t="shared" si="11"/>
        <v>#REF!</v>
      </c>
      <c r="V228" s="7" t="e">
        <f t="shared" si="11"/>
        <v>#REF!</v>
      </c>
      <c r="W228" s="7"/>
      <c r="X228" s="7" t="e">
        <f>SUM(X224:X227)</f>
        <v>#REF!</v>
      </c>
    </row>
    <row r="229" spans="1:24" ht="14.25" customHeight="1" x14ac:dyDescent="0.25">
      <c r="L229" s="60"/>
      <c r="M229" s="60"/>
    </row>
    <row r="230" spans="1:24" ht="14.25" customHeight="1" x14ac:dyDescent="0.25">
      <c r="L230" s="60"/>
      <c r="M230" s="60"/>
    </row>
    <row r="231" spans="1:24" ht="14.25" customHeight="1" x14ac:dyDescent="0.25">
      <c r="L231" s="60"/>
      <c r="M231" s="60"/>
    </row>
    <row r="232" spans="1:24" ht="14.25" customHeight="1" x14ac:dyDescent="0.25">
      <c r="L232" s="60"/>
      <c r="M232" s="60"/>
    </row>
    <row r="233" spans="1:24" ht="14.25" customHeight="1" x14ac:dyDescent="0.25">
      <c r="L233" s="60"/>
      <c r="M233" s="60"/>
    </row>
    <row r="234" spans="1:24" ht="14.25" customHeight="1" x14ac:dyDescent="0.25">
      <c r="L234" s="60"/>
      <c r="M234" s="60"/>
    </row>
    <row r="235" spans="1:24" ht="14.25" customHeight="1" x14ac:dyDescent="0.25">
      <c r="L235" s="60"/>
      <c r="M235" s="60"/>
    </row>
    <row r="236" spans="1:24" ht="14.25" customHeight="1" x14ac:dyDescent="0.25">
      <c r="L236" s="60"/>
      <c r="M236" s="60"/>
    </row>
    <row r="237" spans="1:24" ht="14.25" customHeight="1" x14ac:dyDescent="0.25">
      <c r="L237" s="60"/>
      <c r="M237" s="60"/>
    </row>
    <row r="238" spans="1:24" ht="14.25" customHeight="1" x14ac:dyDescent="0.25">
      <c r="L238" s="60"/>
      <c r="M238" s="60"/>
    </row>
    <row r="239" spans="1:24" ht="14.25" customHeight="1" x14ac:dyDescent="0.25">
      <c r="L239" s="60"/>
      <c r="M239" s="60"/>
    </row>
    <row r="240" spans="1:24" ht="14.25" customHeight="1" x14ac:dyDescent="0.25">
      <c r="L240" s="60"/>
      <c r="M240" s="60"/>
    </row>
    <row r="241" spans="12:13" ht="14.25" customHeight="1" x14ac:dyDescent="0.25">
      <c r="L241" s="60"/>
      <c r="M241" s="60"/>
    </row>
    <row r="242" spans="12:13" ht="14.25" customHeight="1" x14ac:dyDescent="0.25">
      <c r="L242" s="60"/>
      <c r="M242" s="60"/>
    </row>
    <row r="243" spans="12:13" ht="14.25" customHeight="1" x14ac:dyDescent="0.25">
      <c r="L243" s="60"/>
      <c r="M243" s="60"/>
    </row>
    <row r="244" spans="12:13" ht="14.25" customHeight="1" x14ac:dyDescent="0.25">
      <c r="L244" s="60"/>
      <c r="M244" s="60"/>
    </row>
    <row r="245" spans="12:13" ht="14.25" customHeight="1" x14ac:dyDescent="0.25">
      <c r="L245" s="60"/>
      <c r="M245" s="60"/>
    </row>
    <row r="246" spans="12:13" ht="14.25" customHeight="1" x14ac:dyDescent="0.25">
      <c r="L246" s="60"/>
      <c r="M246" s="60"/>
    </row>
    <row r="247" spans="12:13" ht="14.25" customHeight="1" x14ac:dyDescent="0.25">
      <c r="L247" s="60"/>
      <c r="M247" s="60"/>
    </row>
    <row r="248" spans="12:13" ht="14.25" customHeight="1" x14ac:dyDescent="0.25">
      <c r="L248" s="60"/>
      <c r="M248" s="60"/>
    </row>
    <row r="249" spans="12:13" ht="14.25" customHeight="1" x14ac:dyDescent="0.25">
      <c r="L249" s="60"/>
      <c r="M249" s="60"/>
    </row>
    <row r="250" spans="12:13" ht="14.25" customHeight="1" x14ac:dyDescent="0.25">
      <c r="L250" s="60"/>
      <c r="M250" s="60"/>
    </row>
    <row r="251" spans="12:13" ht="14.25" customHeight="1" x14ac:dyDescent="0.25">
      <c r="L251" s="60"/>
      <c r="M251" s="60"/>
    </row>
    <row r="252" spans="12:13" ht="14.25" customHeight="1" x14ac:dyDescent="0.25">
      <c r="L252" s="60"/>
      <c r="M252" s="60"/>
    </row>
    <row r="253" spans="12:13" ht="14.25" customHeight="1" x14ac:dyDescent="0.25">
      <c r="L253" s="60"/>
      <c r="M253" s="60"/>
    </row>
    <row r="254" spans="12:13" ht="14.25" customHeight="1" x14ac:dyDescent="0.25">
      <c r="L254" s="60"/>
      <c r="M254" s="60"/>
    </row>
    <row r="255" spans="12:13" ht="14.25" customHeight="1" x14ac:dyDescent="0.25">
      <c r="L255" s="60"/>
      <c r="M255" s="60"/>
    </row>
    <row r="256" spans="12:13" ht="14.25" customHeight="1" x14ac:dyDescent="0.25">
      <c r="L256" s="60"/>
      <c r="M256" s="60"/>
    </row>
    <row r="257" spans="12:13" ht="14.25" customHeight="1" x14ac:dyDescent="0.25">
      <c r="L257" s="60"/>
      <c r="M257" s="60"/>
    </row>
    <row r="258" spans="12:13" ht="14.25" customHeight="1" x14ac:dyDescent="0.25">
      <c r="L258" s="60"/>
      <c r="M258" s="60"/>
    </row>
    <row r="259" spans="12:13" ht="14.25" customHeight="1" x14ac:dyDescent="0.25">
      <c r="L259" s="60"/>
      <c r="M259" s="60"/>
    </row>
    <row r="260" spans="12:13" ht="14.25" customHeight="1" x14ac:dyDescent="0.25">
      <c r="L260" s="60"/>
      <c r="M260" s="60"/>
    </row>
    <row r="261" spans="12:13" ht="14.25" customHeight="1" x14ac:dyDescent="0.25">
      <c r="L261" s="60"/>
      <c r="M261" s="60"/>
    </row>
    <row r="262" spans="12:13" ht="14.25" customHeight="1" x14ac:dyDescent="0.25">
      <c r="L262" s="60"/>
      <c r="M262" s="60"/>
    </row>
    <row r="263" spans="12:13" ht="14.25" customHeight="1" x14ac:dyDescent="0.25">
      <c r="L263" s="60"/>
      <c r="M263" s="60"/>
    </row>
    <row r="264" spans="12:13" ht="14.25" customHeight="1" x14ac:dyDescent="0.25">
      <c r="L264" s="60"/>
      <c r="M264" s="60"/>
    </row>
    <row r="265" spans="12:13" ht="14.25" customHeight="1" x14ac:dyDescent="0.25">
      <c r="L265" s="60"/>
      <c r="M265" s="60"/>
    </row>
    <row r="266" spans="12:13" ht="14.25" customHeight="1" x14ac:dyDescent="0.25">
      <c r="L266" s="60"/>
      <c r="M266" s="60"/>
    </row>
    <row r="267" spans="12:13" ht="14.25" customHeight="1" x14ac:dyDescent="0.25">
      <c r="L267" s="60"/>
      <c r="M267" s="60"/>
    </row>
    <row r="268" spans="12:13" ht="14.25" customHeight="1" x14ac:dyDescent="0.25">
      <c r="L268" s="60"/>
      <c r="M268" s="60"/>
    </row>
    <row r="269" spans="12:13" ht="14.25" customHeight="1" x14ac:dyDescent="0.25">
      <c r="L269" s="60"/>
      <c r="M269" s="60"/>
    </row>
    <row r="270" spans="12:13" ht="14.25" customHeight="1" x14ac:dyDescent="0.25">
      <c r="L270" s="60"/>
      <c r="M270" s="60"/>
    </row>
    <row r="271" spans="12:13" ht="14.25" customHeight="1" x14ac:dyDescent="0.25">
      <c r="L271" s="60"/>
      <c r="M271" s="60"/>
    </row>
    <row r="272" spans="12:13" ht="14.25" customHeight="1" x14ac:dyDescent="0.25">
      <c r="L272" s="60"/>
      <c r="M272" s="60"/>
    </row>
    <row r="273" spans="12:13" ht="14.25" customHeight="1" x14ac:dyDescent="0.25">
      <c r="L273" s="60"/>
      <c r="M273" s="60"/>
    </row>
    <row r="274" spans="12:13" ht="14.25" customHeight="1" x14ac:dyDescent="0.25">
      <c r="L274" s="60"/>
      <c r="M274" s="60"/>
    </row>
    <row r="275" spans="12:13" ht="14.25" customHeight="1" x14ac:dyDescent="0.25">
      <c r="L275" s="60"/>
      <c r="M275" s="60"/>
    </row>
    <row r="276" spans="12:13" ht="14.25" customHeight="1" x14ac:dyDescent="0.25">
      <c r="L276" s="60"/>
      <c r="M276" s="60"/>
    </row>
    <row r="277" spans="12:13" ht="14.25" customHeight="1" x14ac:dyDescent="0.25">
      <c r="L277" s="60"/>
      <c r="M277" s="60"/>
    </row>
    <row r="278" spans="12:13" ht="14.25" customHeight="1" x14ac:dyDescent="0.25">
      <c r="L278" s="60"/>
      <c r="M278" s="60"/>
    </row>
    <row r="279" spans="12:13" ht="14.25" customHeight="1" x14ac:dyDescent="0.25">
      <c r="L279" s="60"/>
      <c r="M279" s="60"/>
    </row>
    <row r="280" spans="12:13" ht="14.25" customHeight="1" x14ac:dyDescent="0.25">
      <c r="L280" s="60"/>
      <c r="M280" s="60"/>
    </row>
    <row r="281" spans="12:13" ht="14.25" customHeight="1" x14ac:dyDescent="0.25">
      <c r="L281" s="60"/>
      <c r="M281" s="60"/>
    </row>
    <row r="282" spans="12:13" ht="14.25" customHeight="1" x14ac:dyDescent="0.25">
      <c r="L282" s="60"/>
      <c r="M282" s="60"/>
    </row>
    <row r="283" spans="12:13" ht="14.25" customHeight="1" x14ac:dyDescent="0.25">
      <c r="L283" s="60"/>
      <c r="M283" s="60"/>
    </row>
    <row r="284" spans="12:13" ht="14.25" customHeight="1" x14ac:dyDescent="0.25">
      <c r="L284" s="60"/>
      <c r="M284" s="60"/>
    </row>
    <row r="285" spans="12:13" ht="14.25" customHeight="1" x14ac:dyDescent="0.25">
      <c r="L285" s="60"/>
      <c r="M285" s="60"/>
    </row>
    <row r="286" spans="12:13" ht="14.25" customHeight="1" x14ac:dyDescent="0.25">
      <c r="L286" s="60"/>
      <c r="M286" s="60"/>
    </row>
    <row r="287" spans="12:13" ht="14.25" customHeight="1" x14ac:dyDescent="0.25">
      <c r="L287" s="60"/>
      <c r="M287" s="60"/>
    </row>
    <row r="288" spans="12:13" ht="14.25" customHeight="1" x14ac:dyDescent="0.25">
      <c r="L288" s="60"/>
      <c r="M288" s="60"/>
    </row>
    <row r="289" spans="12:13" ht="14.25" customHeight="1" x14ac:dyDescent="0.25">
      <c r="L289" s="60"/>
      <c r="M289" s="60"/>
    </row>
    <row r="290" spans="12:13" ht="14.25" customHeight="1" x14ac:dyDescent="0.25">
      <c r="L290" s="60"/>
      <c r="M290" s="60"/>
    </row>
    <row r="291" spans="12:13" ht="14.25" customHeight="1" x14ac:dyDescent="0.25">
      <c r="L291" s="60"/>
      <c r="M291" s="60"/>
    </row>
    <row r="292" spans="12:13" ht="14.25" customHeight="1" x14ac:dyDescent="0.25">
      <c r="L292" s="60"/>
      <c r="M292" s="60"/>
    </row>
    <row r="293" spans="12:13" ht="14.25" customHeight="1" x14ac:dyDescent="0.25">
      <c r="L293" s="60"/>
      <c r="M293" s="60"/>
    </row>
    <row r="294" spans="12:13" ht="14.25" customHeight="1" x14ac:dyDescent="0.25">
      <c r="L294" s="60"/>
      <c r="M294" s="60"/>
    </row>
    <row r="295" spans="12:13" ht="14.25" customHeight="1" x14ac:dyDescent="0.25">
      <c r="L295" s="60"/>
      <c r="M295" s="60"/>
    </row>
    <row r="296" spans="12:13" ht="14.25" customHeight="1" x14ac:dyDescent="0.25">
      <c r="L296" s="60"/>
      <c r="M296" s="60"/>
    </row>
    <row r="297" spans="12:13" ht="14.25" customHeight="1" x14ac:dyDescent="0.25">
      <c r="L297" s="60"/>
      <c r="M297" s="60"/>
    </row>
    <row r="298" spans="12:13" ht="14.25" customHeight="1" x14ac:dyDescent="0.25">
      <c r="L298" s="60"/>
      <c r="M298" s="60"/>
    </row>
    <row r="299" spans="12:13" ht="14.25" customHeight="1" x14ac:dyDescent="0.25">
      <c r="L299" s="60"/>
      <c r="M299" s="60"/>
    </row>
    <row r="300" spans="12:13" ht="14.25" customHeight="1" x14ac:dyDescent="0.25">
      <c r="L300" s="60"/>
      <c r="M300" s="60"/>
    </row>
    <row r="301" spans="12:13" ht="14.25" customHeight="1" x14ac:dyDescent="0.25">
      <c r="L301" s="60"/>
      <c r="M301" s="60"/>
    </row>
    <row r="302" spans="12:13" ht="14.25" customHeight="1" x14ac:dyDescent="0.25">
      <c r="L302" s="60"/>
      <c r="M302" s="60"/>
    </row>
    <row r="303" spans="12:13" ht="14.25" customHeight="1" x14ac:dyDescent="0.25">
      <c r="L303" s="60"/>
      <c r="M303" s="60"/>
    </row>
    <row r="304" spans="12:13" ht="14.25" customHeight="1" x14ac:dyDescent="0.25">
      <c r="L304" s="60"/>
      <c r="M304" s="60"/>
    </row>
    <row r="305" spans="12:13" ht="14.25" customHeight="1" x14ac:dyDescent="0.25">
      <c r="L305" s="60"/>
      <c r="M305" s="60"/>
    </row>
    <row r="306" spans="12:13" ht="14.25" customHeight="1" x14ac:dyDescent="0.25">
      <c r="L306" s="60"/>
      <c r="M306" s="60"/>
    </row>
    <row r="307" spans="12:13" ht="14.25" customHeight="1" x14ac:dyDescent="0.25">
      <c r="L307" s="60"/>
      <c r="M307" s="60"/>
    </row>
    <row r="308" spans="12:13" ht="14.25" customHeight="1" x14ac:dyDescent="0.25">
      <c r="L308" s="60"/>
      <c r="M308" s="60"/>
    </row>
    <row r="309" spans="12:13" ht="14.25" customHeight="1" x14ac:dyDescent="0.25">
      <c r="L309" s="60"/>
      <c r="M309" s="60"/>
    </row>
    <row r="310" spans="12:13" ht="14.25" customHeight="1" x14ac:dyDescent="0.25">
      <c r="L310" s="60"/>
      <c r="M310" s="60"/>
    </row>
    <row r="311" spans="12:13" ht="14.25" customHeight="1" x14ac:dyDescent="0.25">
      <c r="L311" s="60"/>
      <c r="M311" s="60"/>
    </row>
    <row r="312" spans="12:13" ht="14.25" customHeight="1" x14ac:dyDescent="0.25">
      <c r="L312" s="60"/>
      <c r="M312" s="60"/>
    </row>
    <row r="313" spans="12:13" ht="14.25" customHeight="1" x14ac:dyDescent="0.25">
      <c r="L313" s="60"/>
      <c r="M313" s="60"/>
    </row>
    <row r="314" spans="12:13" ht="14.25" customHeight="1" x14ac:dyDescent="0.25">
      <c r="L314" s="60"/>
      <c r="M314" s="60"/>
    </row>
    <row r="315" spans="12:13" ht="14.25" customHeight="1" x14ac:dyDescent="0.25">
      <c r="L315" s="60"/>
      <c r="M315" s="60"/>
    </row>
    <row r="316" spans="12:13" ht="14.25" customHeight="1" x14ac:dyDescent="0.25">
      <c r="L316" s="60"/>
      <c r="M316" s="60"/>
    </row>
    <row r="317" spans="12:13" ht="14.25" customHeight="1" x14ac:dyDescent="0.25">
      <c r="L317" s="60"/>
      <c r="M317" s="60"/>
    </row>
    <row r="318" spans="12:13" ht="14.25" customHeight="1" x14ac:dyDescent="0.25">
      <c r="L318" s="60"/>
      <c r="M318" s="60"/>
    </row>
    <row r="319" spans="12:13" ht="14.25" customHeight="1" x14ac:dyDescent="0.25">
      <c r="L319" s="60"/>
      <c r="M319" s="60"/>
    </row>
    <row r="320" spans="12:13" ht="14.25" customHeight="1" x14ac:dyDescent="0.25">
      <c r="L320" s="60"/>
      <c r="M320" s="60"/>
    </row>
    <row r="321" spans="12:13" ht="14.25" customHeight="1" x14ac:dyDescent="0.25">
      <c r="L321" s="60"/>
      <c r="M321" s="60"/>
    </row>
    <row r="322" spans="12:13" ht="14.25" customHeight="1" x14ac:dyDescent="0.25">
      <c r="L322" s="60"/>
      <c r="M322" s="60"/>
    </row>
    <row r="323" spans="12:13" ht="14.25" customHeight="1" x14ac:dyDescent="0.25">
      <c r="L323" s="60"/>
      <c r="M323" s="60"/>
    </row>
    <row r="324" spans="12:13" ht="14.25" customHeight="1" x14ac:dyDescent="0.25">
      <c r="L324" s="60"/>
      <c r="M324" s="60"/>
    </row>
    <row r="325" spans="12:13" ht="14.25" customHeight="1" x14ac:dyDescent="0.25">
      <c r="L325" s="60"/>
      <c r="M325" s="60"/>
    </row>
    <row r="326" spans="12:13" ht="14.25" customHeight="1" x14ac:dyDescent="0.25">
      <c r="L326" s="60"/>
      <c r="M326" s="60"/>
    </row>
    <row r="327" spans="12:13" ht="14.25" customHeight="1" x14ac:dyDescent="0.25">
      <c r="L327" s="60"/>
      <c r="M327" s="60"/>
    </row>
    <row r="328" spans="12:13" ht="14.25" customHeight="1" x14ac:dyDescent="0.25">
      <c r="L328" s="60"/>
      <c r="M328" s="60"/>
    </row>
    <row r="329" spans="12:13" ht="14.25" customHeight="1" x14ac:dyDescent="0.25">
      <c r="L329" s="60"/>
      <c r="M329" s="60"/>
    </row>
    <row r="330" spans="12:13" ht="14.25" customHeight="1" x14ac:dyDescent="0.25">
      <c r="L330" s="60"/>
      <c r="M330" s="60"/>
    </row>
    <row r="331" spans="12:13" ht="14.25" customHeight="1" x14ac:dyDescent="0.25">
      <c r="L331" s="60"/>
      <c r="M331" s="60"/>
    </row>
    <row r="332" spans="12:13" ht="14.25" customHeight="1" x14ac:dyDescent="0.25">
      <c r="L332" s="60"/>
      <c r="M332" s="60"/>
    </row>
    <row r="333" spans="12:13" ht="14.25" customHeight="1" x14ac:dyDescent="0.25">
      <c r="L333" s="60"/>
      <c r="M333" s="60"/>
    </row>
    <row r="334" spans="12:13" ht="14.25" customHeight="1" x14ac:dyDescent="0.25">
      <c r="L334" s="60"/>
      <c r="M334" s="60"/>
    </row>
    <row r="335" spans="12:13" ht="14.25" customHeight="1" x14ac:dyDescent="0.25">
      <c r="L335" s="60"/>
      <c r="M335" s="60"/>
    </row>
    <row r="336" spans="12:13" ht="14.25" customHeight="1" x14ac:dyDescent="0.25">
      <c r="L336" s="60"/>
      <c r="M336" s="60"/>
    </row>
    <row r="337" spans="12:13" ht="14.25" customHeight="1" x14ac:dyDescent="0.25">
      <c r="L337" s="60"/>
      <c r="M337" s="60"/>
    </row>
    <row r="338" spans="12:13" ht="14.25" customHeight="1" x14ac:dyDescent="0.25">
      <c r="L338" s="60"/>
      <c r="M338" s="60"/>
    </row>
    <row r="339" spans="12:13" ht="14.25" customHeight="1" x14ac:dyDescent="0.25">
      <c r="L339" s="60"/>
      <c r="M339" s="60"/>
    </row>
    <row r="340" spans="12:13" ht="14.25" customHeight="1" x14ac:dyDescent="0.25">
      <c r="L340" s="60"/>
      <c r="M340" s="60"/>
    </row>
    <row r="341" spans="12:13" ht="14.25" customHeight="1" x14ac:dyDescent="0.25">
      <c r="L341" s="60"/>
      <c r="M341" s="60"/>
    </row>
    <row r="342" spans="12:13" ht="14.25" customHeight="1" x14ac:dyDescent="0.25">
      <c r="L342" s="60"/>
      <c r="M342" s="60"/>
    </row>
    <row r="343" spans="12:13" ht="14.25" customHeight="1" x14ac:dyDescent="0.25">
      <c r="L343" s="60"/>
      <c r="M343" s="60"/>
    </row>
    <row r="344" spans="12:13" ht="14.25" customHeight="1" x14ac:dyDescent="0.25">
      <c r="L344" s="60"/>
      <c r="M344" s="60"/>
    </row>
    <row r="345" spans="12:13" ht="14.25" customHeight="1" x14ac:dyDescent="0.25">
      <c r="L345" s="60"/>
      <c r="M345" s="60"/>
    </row>
    <row r="346" spans="12:13" ht="14.25" customHeight="1" x14ac:dyDescent="0.25">
      <c r="L346" s="60"/>
      <c r="M346" s="60"/>
    </row>
    <row r="347" spans="12:13" ht="14.25" customHeight="1" x14ac:dyDescent="0.25">
      <c r="L347" s="60"/>
      <c r="M347" s="60"/>
    </row>
    <row r="348" spans="12:13" ht="14.25" customHeight="1" x14ac:dyDescent="0.25">
      <c r="L348" s="60"/>
      <c r="M348" s="60"/>
    </row>
    <row r="349" spans="12:13" ht="14.25" customHeight="1" x14ac:dyDescent="0.25">
      <c r="L349" s="60"/>
      <c r="M349" s="60"/>
    </row>
    <row r="350" spans="12:13" ht="14.25" customHeight="1" x14ac:dyDescent="0.25">
      <c r="L350" s="60"/>
      <c r="M350" s="60"/>
    </row>
    <row r="351" spans="12:13" ht="14.25" customHeight="1" x14ac:dyDescent="0.25">
      <c r="L351" s="60"/>
      <c r="M351" s="60"/>
    </row>
    <row r="352" spans="12:13" ht="14.25" customHeight="1" x14ac:dyDescent="0.25">
      <c r="L352" s="60"/>
      <c r="M352" s="60"/>
    </row>
    <row r="353" spans="12:13" ht="14.25" customHeight="1" x14ac:dyDescent="0.25">
      <c r="L353" s="60"/>
      <c r="M353" s="60"/>
    </row>
    <row r="354" spans="12:13" ht="14.25" customHeight="1" x14ac:dyDescent="0.25">
      <c r="L354" s="60"/>
      <c r="M354" s="60"/>
    </row>
    <row r="355" spans="12:13" ht="14.25" customHeight="1" x14ac:dyDescent="0.25">
      <c r="L355" s="60"/>
      <c r="M355" s="60"/>
    </row>
    <row r="356" spans="12:13" ht="14.25" customHeight="1" x14ac:dyDescent="0.25">
      <c r="L356" s="60"/>
      <c r="M356" s="60"/>
    </row>
    <row r="357" spans="12:13" ht="14.25" customHeight="1" x14ac:dyDescent="0.25">
      <c r="L357" s="60"/>
      <c r="M357" s="60"/>
    </row>
    <row r="358" spans="12:13" ht="14.25" customHeight="1" x14ac:dyDescent="0.25">
      <c r="L358" s="60"/>
      <c r="M358" s="60"/>
    </row>
    <row r="359" spans="12:13" ht="14.25" customHeight="1" x14ac:dyDescent="0.25">
      <c r="L359" s="60"/>
      <c r="M359" s="60"/>
    </row>
    <row r="360" spans="12:13" ht="14.25" customHeight="1" x14ac:dyDescent="0.25">
      <c r="L360" s="60"/>
      <c r="M360" s="60"/>
    </row>
    <row r="361" spans="12:13" ht="14.25" customHeight="1" x14ac:dyDescent="0.25">
      <c r="L361" s="60"/>
      <c r="M361" s="60"/>
    </row>
    <row r="362" spans="12:13" ht="14.25" customHeight="1" x14ac:dyDescent="0.25">
      <c r="L362" s="60"/>
      <c r="M362" s="60"/>
    </row>
    <row r="363" spans="12:13" ht="14.25" customHeight="1" x14ac:dyDescent="0.25">
      <c r="L363" s="60"/>
      <c r="M363" s="60"/>
    </row>
    <row r="364" spans="12:13" ht="14.25" customHeight="1" x14ac:dyDescent="0.25">
      <c r="L364" s="60"/>
      <c r="M364" s="60"/>
    </row>
    <row r="365" spans="12:13" ht="14.25" customHeight="1" x14ac:dyDescent="0.25">
      <c r="L365" s="60"/>
      <c r="M365" s="60"/>
    </row>
    <row r="366" spans="12:13" ht="14.25" customHeight="1" x14ac:dyDescent="0.25">
      <c r="L366" s="60"/>
      <c r="M366" s="60"/>
    </row>
    <row r="367" spans="12:13" ht="14.25" customHeight="1" x14ac:dyDescent="0.25">
      <c r="L367" s="60"/>
      <c r="M367" s="60"/>
    </row>
    <row r="368" spans="12:13" ht="14.25" customHeight="1" x14ac:dyDescent="0.25">
      <c r="L368" s="60"/>
      <c r="M368" s="60"/>
    </row>
    <row r="369" spans="12:13" ht="14.25" customHeight="1" x14ac:dyDescent="0.25">
      <c r="L369" s="60"/>
      <c r="M369" s="60"/>
    </row>
    <row r="370" spans="12:13" ht="14.25" customHeight="1" x14ac:dyDescent="0.25">
      <c r="L370" s="60"/>
      <c r="M370" s="60"/>
    </row>
    <row r="371" spans="12:13" ht="14.25" customHeight="1" x14ac:dyDescent="0.25">
      <c r="L371" s="60"/>
      <c r="M371" s="60"/>
    </row>
    <row r="372" spans="12:13" ht="14.25" customHeight="1" x14ac:dyDescent="0.25">
      <c r="L372" s="60"/>
      <c r="M372" s="60"/>
    </row>
    <row r="373" spans="12:13" ht="14.25" customHeight="1" x14ac:dyDescent="0.25">
      <c r="L373" s="60"/>
      <c r="M373" s="60"/>
    </row>
    <row r="374" spans="12:13" ht="14.25" customHeight="1" x14ac:dyDescent="0.25">
      <c r="L374" s="60"/>
      <c r="M374" s="60"/>
    </row>
    <row r="375" spans="12:13" ht="14.25" customHeight="1" x14ac:dyDescent="0.25">
      <c r="L375" s="60"/>
      <c r="M375" s="60"/>
    </row>
    <row r="376" spans="12:13" ht="14.25" customHeight="1" x14ac:dyDescent="0.25">
      <c r="L376" s="60"/>
      <c r="M376" s="60"/>
    </row>
    <row r="377" spans="12:13" ht="14.25" customHeight="1" x14ac:dyDescent="0.25">
      <c r="L377" s="60"/>
      <c r="M377" s="60"/>
    </row>
    <row r="378" spans="12:13" ht="14.25" customHeight="1" x14ac:dyDescent="0.25">
      <c r="L378" s="60"/>
      <c r="M378" s="60"/>
    </row>
    <row r="379" spans="12:13" ht="14.25" customHeight="1" x14ac:dyDescent="0.25">
      <c r="L379" s="60"/>
      <c r="M379" s="60"/>
    </row>
    <row r="380" spans="12:13" ht="14.25" customHeight="1" x14ac:dyDescent="0.25">
      <c r="L380" s="60"/>
      <c r="M380" s="60"/>
    </row>
    <row r="381" spans="12:13" ht="14.25" customHeight="1" x14ac:dyDescent="0.25">
      <c r="L381" s="60"/>
      <c r="M381" s="60"/>
    </row>
    <row r="382" spans="12:13" ht="14.25" customHeight="1" x14ac:dyDescent="0.25">
      <c r="L382" s="60"/>
      <c r="M382" s="60"/>
    </row>
    <row r="383" spans="12:13" ht="14.25" customHeight="1" x14ac:dyDescent="0.25">
      <c r="L383" s="60"/>
      <c r="M383" s="60"/>
    </row>
    <row r="384" spans="12:13" ht="14.25" customHeight="1" x14ac:dyDescent="0.25">
      <c r="L384" s="60"/>
      <c r="M384" s="60"/>
    </row>
    <row r="385" spans="12:13" ht="14.25" customHeight="1" x14ac:dyDescent="0.25">
      <c r="L385" s="60"/>
      <c r="M385" s="60"/>
    </row>
    <row r="386" spans="12:13" ht="14.25" customHeight="1" x14ac:dyDescent="0.25">
      <c r="L386" s="60"/>
      <c r="M386" s="60"/>
    </row>
    <row r="387" spans="12:13" ht="14.25" customHeight="1" x14ac:dyDescent="0.25">
      <c r="L387" s="60"/>
      <c r="M387" s="60"/>
    </row>
    <row r="388" spans="12:13" ht="14.25" customHeight="1" x14ac:dyDescent="0.25">
      <c r="L388" s="60"/>
      <c r="M388" s="60"/>
    </row>
    <row r="389" spans="12:13" ht="14.25" customHeight="1" x14ac:dyDescent="0.25">
      <c r="L389" s="60"/>
      <c r="M389" s="60"/>
    </row>
    <row r="390" spans="12:13" ht="14.25" customHeight="1" x14ac:dyDescent="0.25">
      <c r="L390" s="60"/>
      <c r="M390" s="60"/>
    </row>
    <row r="391" spans="12:13" ht="14.25" customHeight="1" x14ac:dyDescent="0.25">
      <c r="L391" s="60"/>
      <c r="M391" s="60"/>
    </row>
    <row r="392" spans="12:13" ht="14.25" customHeight="1" x14ac:dyDescent="0.25">
      <c r="L392" s="60"/>
      <c r="M392" s="60"/>
    </row>
    <row r="393" spans="12:13" ht="14.25" customHeight="1" x14ac:dyDescent="0.25">
      <c r="L393" s="60"/>
      <c r="M393" s="60"/>
    </row>
    <row r="394" spans="12:13" ht="14.25" customHeight="1" x14ac:dyDescent="0.25">
      <c r="L394" s="60"/>
      <c r="M394" s="60"/>
    </row>
    <row r="395" spans="12:13" ht="14.25" customHeight="1" x14ac:dyDescent="0.25">
      <c r="L395" s="60"/>
      <c r="M395" s="60"/>
    </row>
    <row r="396" spans="12:13" ht="14.25" customHeight="1" x14ac:dyDescent="0.25">
      <c r="L396" s="60"/>
      <c r="M396" s="60"/>
    </row>
    <row r="397" spans="12:13" ht="14.25" customHeight="1" x14ac:dyDescent="0.25">
      <c r="L397" s="60"/>
      <c r="M397" s="60"/>
    </row>
    <row r="398" spans="12:13" ht="14.25" customHeight="1" x14ac:dyDescent="0.25">
      <c r="L398" s="60"/>
      <c r="M398" s="60"/>
    </row>
    <row r="399" spans="12:13" ht="14.25" customHeight="1" x14ac:dyDescent="0.25">
      <c r="L399" s="60"/>
      <c r="M399" s="60"/>
    </row>
    <row r="400" spans="12:13" ht="14.25" customHeight="1" x14ac:dyDescent="0.25">
      <c r="L400" s="60"/>
      <c r="M400" s="60"/>
    </row>
    <row r="401" spans="12:13" ht="14.25" customHeight="1" x14ac:dyDescent="0.25">
      <c r="L401" s="60"/>
      <c r="M401" s="60"/>
    </row>
    <row r="402" spans="12:13" ht="14.25" customHeight="1" x14ac:dyDescent="0.25">
      <c r="L402" s="60"/>
      <c r="M402" s="60"/>
    </row>
    <row r="403" spans="12:13" ht="14.25" customHeight="1" x14ac:dyDescent="0.25">
      <c r="L403" s="60"/>
      <c r="M403" s="60"/>
    </row>
    <row r="404" spans="12:13" ht="14.25" customHeight="1" x14ac:dyDescent="0.25">
      <c r="L404" s="60"/>
      <c r="M404" s="60"/>
    </row>
    <row r="405" spans="12:13" ht="14.25" customHeight="1" x14ac:dyDescent="0.25">
      <c r="L405" s="60"/>
      <c r="M405" s="60"/>
    </row>
    <row r="406" spans="12:13" ht="14.25" customHeight="1" x14ac:dyDescent="0.25">
      <c r="L406" s="60"/>
      <c r="M406" s="60"/>
    </row>
    <row r="407" spans="12:13" ht="14.25" customHeight="1" x14ac:dyDescent="0.25">
      <c r="L407" s="60"/>
      <c r="M407" s="60"/>
    </row>
    <row r="408" spans="12:13" ht="14.25" customHeight="1" x14ac:dyDescent="0.25">
      <c r="L408" s="60"/>
      <c r="M408" s="60"/>
    </row>
    <row r="409" spans="12:13" ht="14.25" customHeight="1" x14ac:dyDescent="0.25">
      <c r="L409" s="60"/>
      <c r="M409" s="60"/>
    </row>
    <row r="410" spans="12:13" ht="14.25" customHeight="1" x14ac:dyDescent="0.25">
      <c r="L410" s="60"/>
      <c r="M410" s="60"/>
    </row>
    <row r="411" spans="12:13" ht="14.25" customHeight="1" x14ac:dyDescent="0.25">
      <c r="L411" s="60"/>
      <c r="M411" s="60"/>
    </row>
    <row r="412" spans="12:13" ht="14.25" customHeight="1" x14ac:dyDescent="0.25">
      <c r="L412" s="60"/>
      <c r="M412" s="60"/>
    </row>
    <row r="413" spans="12:13" ht="14.25" customHeight="1" x14ac:dyDescent="0.25">
      <c r="L413" s="60"/>
      <c r="M413" s="60"/>
    </row>
    <row r="414" spans="12:13" ht="14.25" customHeight="1" x14ac:dyDescent="0.25">
      <c r="L414" s="60"/>
      <c r="M414" s="60"/>
    </row>
    <row r="415" spans="12:13" ht="14.25" customHeight="1" x14ac:dyDescent="0.25">
      <c r="L415" s="60"/>
      <c r="M415" s="60"/>
    </row>
    <row r="416" spans="12:13" ht="14.25" customHeight="1" x14ac:dyDescent="0.25">
      <c r="L416" s="60"/>
      <c r="M416" s="60"/>
    </row>
    <row r="417" spans="12:13" ht="14.25" customHeight="1" x14ac:dyDescent="0.25">
      <c r="L417" s="60"/>
      <c r="M417" s="60"/>
    </row>
    <row r="418" spans="12:13" ht="14.25" customHeight="1" x14ac:dyDescent="0.25">
      <c r="L418" s="60"/>
      <c r="M418" s="60"/>
    </row>
    <row r="419" spans="12:13" ht="14.25" customHeight="1" x14ac:dyDescent="0.25">
      <c r="L419" s="60"/>
      <c r="M419" s="60"/>
    </row>
    <row r="420" spans="12:13" ht="14.25" customHeight="1" x14ac:dyDescent="0.25">
      <c r="L420" s="60"/>
      <c r="M420" s="60"/>
    </row>
    <row r="421" spans="12:13" ht="14.25" customHeight="1" x14ac:dyDescent="0.25">
      <c r="L421" s="60"/>
      <c r="M421" s="60"/>
    </row>
    <row r="422" spans="12:13" ht="14.25" customHeight="1" x14ac:dyDescent="0.25">
      <c r="L422" s="60"/>
      <c r="M422" s="60"/>
    </row>
    <row r="423" spans="12:13" ht="14.25" customHeight="1" x14ac:dyDescent="0.25">
      <c r="L423" s="60"/>
      <c r="M423" s="60"/>
    </row>
    <row r="424" spans="12:13" ht="14.25" customHeight="1" x14ac:dyDescent="0.25">
      <c r="L424" s="60"/>
      <c r="M424" s="60"/>
    </row>
    <row r="425" spans="12:13" ht="14.25" customHeight="1" x14ac:dyDescent="0.25">
      <c r="L425" s="60"/>
      <c r="M425" s="60"/>
    </row>
    <row r="426" spans="12:13" ht="14.25" customHeight="1" x14ac:dyDescent="0.25">
      <c r="L426" s="60"/>
      <c r="M426" s="60"/>
    </row>
    <row r="427" spans="12:13" ht="14.25" customHeight="1" x14ac:dyDescent="0.25">
      <c r="L427" s="60"/>
      <c r="M427" s="60"/>
    </row>
    <row r="428" spans="12:13" ht="14.25" customHeight="1" x14ac:dyDescent="0.25">
      <c r="L428" s="60"/>
      <c r="M428" s="60"/>
    </row>
    <row r="429" spans="12:13" ht="15.75" customHeight="1" x14ac:dyDescent="0.25"/>
    <row r="430" spans="12:13" ht="15.75" customHeight="1" x14ac:dyDescent="0.25"/>
    <row r="431" spans="12:13" ht="15.75" customHeight="1" x14ac:dyDescent="0.25"/>
    <row r="432" spans="12:13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</sheetData>
  <sortState xmlns:xlrd2="http://schemas.microsoft.com/office/spreadsheetml/2017/richdata2" ref="F2:O65">
    <sortCondition ref="K2:K65"/>
    <sortCondition descending="1" ref="N2:N65"/>
    <sortCondition descending="1" ref="O2:O65"/>
  </sortState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865"/>
  <sheetViews>
    <sheetView workbookViewId="0">
      <pane ySplit="2" topLeftCell="A38" activePane="bottomLeft" state="frozen"/>
      <selection pane="bottomLeft" activeCell="A97" sqref="A97:XFD97"/>
    </sheetView>
  </sheetViews>
  <sheetFormatPr defaultColWidth="14.42578125" defaultRowHeight="15" customHeight="1" x14ac:dyDescent="0.25"/>
  <cols>
    <col min="1" max="1" width="19.42578125" customWidth="1"/>
    <col min="2" max="5" width="11.140625" customWidth="1"/>
    <col min="6" max="6" width="9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 x14ac:dyDescent="0.25">
      <c r="A1" s="109" t="s">
        <v>548</v>
      </c>
      <c r="B1" s="68" t="s">
        <v>549</v>
      </c>
      <c r="C1" s="68" t="s">
        <v>550</v>
      </c>
      <c r="D1" s="118" t="s">
        <v>551</v>
      </c>
      <c r="E1" s="119"/>
      <c r="F1" s="120" t="s">
        <v>552</v>
      </c>
      <c r="N1" s="176" t="s">
        <v>541</v>
      </c>
      <c r="O1" s="177"/>
    </row>
    <row r="2" spans="1:15" ht="14.25" customHeight="1" x14ac:dyDescent="0.25">
      <c r="A2" s="113" t="s">
        <v>553</v>
      </c>
      <c r="B2" s="114" t="s">
        <v>543</v>
      </c>
      <c r="C2" s="114" t="s">
        <v>544</v>
      </c>
      <c r="D2" s="114" t="s">
        <v>545</v>
      </c>
      <c r="E2" s="114"/>
      <c r="F2" s="120" t="s">
        <v>554</v>
      </c>
      <c r="G2" s="121" t="s">
        <v>1</v>
      </c>
      <c r="H2" s="121" t="s">
        <v>3</v>
      </c>
      <c r="I2" s="121" t="s">
        <v>493</v>
      </c>
      <c r="J2" s="121" t="s">
        <v>2</v>
      </c>
      <c r="K2" s="121" t="s">
        <v>5</v>
      </c>
      <c r="L2" s="121" t="s">
        <v>494</v>
      </c>
      <c r="M2" s="122" t="s">
        <v>495</v>
      </c>
      <c r="N2" s="123" t="s">
        <v>538</v>
      </c>
      <c r="O2" s="123" t="s">
        <v>539</v>
      </c>
    </row>
    <row r="3" spans="1:15" ht="14.25" customHeight="1" x14ac:dyDescent="0.25">
      <c r="A3" s="103"/>
      <c r="B3" s="104"/>
      <c r="C3" s="104"/>
      <c r="D3" s="105"/>
      <c r="E3" s="105"/>
      <c r="F3">
        <v>610</v>
      </c>
      <c r="G3" s="82" t="str">
        <f>+VLOOKUP(F3,Participants!$A$1:$F$678,2,FALSE)</f>
        <v>Jacob Feigel</v>
      </c>
      <c r="H3" s="82" t="str">
        <f>+VLOOKUP(F3,Participants!$A$1:$F$678,4,FALSE)</f>
        <v>BFS</v>
      </c>
      <c r="I3" s="82" t="str">
        <f>+VLOOKUP(F3,Participants!$A$1:$F$678,5,FALSE)</f>
        <v>Male</v>
      </c>
      <c r="J3" s="82">
        <f>+VLOOKUP(F3,Participants!$A$1:$F$678,3,FALSE)</f>
        <v>5</v>
      </c>
      <c r="K3" s="12" t="str">
        <f>+VLOOKUP(F3,Participants!$A$1:$G$678,7,FALSE)</f>
        <v>JV BOYS</v>
      </c>
      <c r="L3" s="106">
        <v>1</v>
      </c>
      <c r="M3" s="82">
        <v>10</v>
      </c>
      <c r="N3">
        <v>85</v>
      </c>
      <c r="O3">
        <v>2</v>
      </c>
    </row>
    <row r="4" spans="1:15" ht="14.25" customHeight="1" x14ac:dyDescent="0.25">
      <c r="A4" s="103"/>
      <c r="B4" s="104"/>
      <c r="C4" s="104"/>
      <c r="D4" s="105"/>
      <c r="E4" s="105"/>
      <c r="F4">
        <v>72</v>
      </c>
      <c r="G4" s="82" t="str">
        <f>+VLOOKUP(F4,Participants!$A$1:$F$678,2,FALSE)</f>
        <v>Bubba O'Keefe</v>
      </c>
      <c r="H4" s="82" t="str">
        <f>+VLOOKUP(F4,Participants!$A$1:$F$678,4,FALSE)</f>
        <v>AMA</v>
      </c>
      <c r="I4" s="82" t="str">
        <f>+VLOOKUP(F4,Participants!$A$1:$F$678,5,FALSE)</f>
        <v>Male</v>
      </c>
      <c r="J4" s="82">
        <f>+VLOOKUP(F4,Participants!$A$1:$F$678,3,FALSE)</f>
        <v>5</v>
      </c>
      <c r="K4" s="12" t="str">
        <f>+VLOOKUP(F4,Participants!$A$1:$G$678,7,FALSE)</f>
        <v>JV Boys</v>
      </c>
      <c r="L4" s="160">
        <f>L3+1</f>
        <v>2</v>
      </c>
      <c r="M4" s="82">
        <v>8</v>
      </c>
      <c r="N4">
        <v>72</v>
      </c>
      <c r="O4">
        <v>3</v>
      </c>
    </row>
    <row r="5" spans="1:15" ht="14.25" customHeight="1" x14ac:dyDescent="0.25">
      <c r="A5" s="103"/>
      <c r="B5" s="104"/>
      <c r="C5" s="104"/>
      <c r="D5" s="105"/>
      <c r="E5" s="105"/>
      <c r="F5">
        <v>611</v>
      </c>
      <c r="G5" s="82" t="str">
        <f>+VLOOKUP(F5,Participants!$A$1:$F$678,2,FALSE)</f>
        <v>Liam Greene</v>
      </c>
      <c r="H5" s="82" t="str">
        <f>+VLOOKUP(F5,Participants!$A$1:$F$678,4,FALSE)</f>
        <v>BFS</v>
      </c>
      <c r="I5" s="82" t="str">
        <f>+VLOOKUP(F5,Participants!$A$1:$F$678,5,FALSE)</f>
        <v>Male</v>
      </c>
      <c r="J5" s="82">
        <f>+VLOOKUP(F5,Participants!$A$1:$F$678,3,FALSE)</f>
        <v>5</v>
      </c>
      <c r="K5" s="12" t="str">
        <f>+VLOOKUP(F5,Participants!$A$1:$G$678,7,FALSE)</f>
        <v>JV BOYS</v>
      </c>
      <c r="L5" s="160">
        <f t="shared" ref="L5:L29" si="0">L4+1</f>
        <v>3</v>
      </c>
      <c r="M5" s="82">
        <v>6</v>
      </c>
      <c r="N5">
        <v>72</v>
      </c>
      <c r="O5">
        <v>1</v>
      </c>
    </row>
    <row r="6" spans="1:15" ht="14.25" customHeight="1" x14ac:dyDescent="0.25">
      <c r="A6" s="103"/>
      <c r="B6" s="104"/>
      <c r="C6" s="104"/>
      <c r="D6" s="105"/>
      <c r="E6" s="105"/>
      <c r="F6">
        <v>1577</v>
      </c>
      <c r="G6" s="82" t="str">
        <f>+VLOOKUP(F6,Participants!$A$1:$F$678,2,FALSE)</f>
        <v>Anthony Edwards</v>
      </c>
      <c r="H6" s="82" t="str">
        <f>+VLOOKUP(F6,Participants!$A$1:$F$678,4,FALSE)</f>
        <v>BCS</v>
      </c>
      <c r="I6" s="82" t="str">
        <f>+VLOOKUP(F6,Participants!$A$1:$F$678,5,FALSE)</f>
        <v>Male</v>
      </c>
      <c r="J6" s="82">
        <f>+VLOOKUP(F6,Participants!$A$1:$F$678,3,FALSE)</f>
        <v>5</v>
      </c>
      <c r="K6" s="12" t="str">
        <f>+VLOOKUP(F6,Participants!$A$1:$G$678,7,FALSE)</f>
        <v>JV Boys</v>
      </c>
      <c r="L6" s="160">
        <f t="shared" si="0"/>
        <v>4</v>
      </c>
      <c r="M6" s="82">
        <v>5</v>
      </c>
      <c r="N6">
        <v>71</v>
      </c>
      <c r="O6">
        <v>5</v>
      </c>
    </row>
    <row r="7" spans="1:15" ht="14.25" customHeight="1" x14ac:dyDescent="0.25">
      <c r="A7" s="103"/>
      <c r="B7" s="104"/>
      <c r="C7" s="104"/>
      <c r="D7" s="105"/>
      <c r="E7" s="105"/>
      <c r="F7">
        <v>976</v>
      </c>
      <c r="G7" s="82" t="str">
        <f>+VLOOKUP(F7,Participants!$A$1:$F$678,2,FALSE)</f>
        <v>Dominic Gauntner</v>
      </c>
      <c r="H7" s="82" t="str">
        <f>+VLOOKUP(F7,Participants!$A$1:$F$678,4,FALSE)</f>
        <v>SJS</v>
      </c>
      <c r="I7" s="82" t="str">
        <f>+VLOOKUP(F7,Participants!$A$1:$F$678,5,FALSE)</f>
        <v>Male</v>
      </c>
      <c r="J7" s="82">
        <f>+VLOOKUP(F7,Participants!$A$1:$F$678,3,FALSE)</f>
        <v>5</v>
      </c>
      <c r="K7" s="12" t="str">
        <f>+VLOOKUP(F7,Participants!$A$1:$G$678,7,FALSE)</f>
        <v>JV Boys</v>
      </c>
      <c r="L7" s="160">
        <f t="shared" si="0"/>
        <v>5</v>
      </c>
      <c r="M7" s="82">
        <v>4</v>
      </c>
      <c r="N7">
        <v>64</v>
      </c>
      <c r="O7">
        <v>7</v>
      </c>
    </row>
    <row r="8" spans="1:15" ht="14.25" customHeight="1" x14ac:dyDescent="0.25">
      <c r="A8" s="103"/>
      <c r="B8" s="104"/>
      <c r="C8" s="104"/>
      <c r="D8" s="105"/>
      <c r="E8" s="105"/>
      <c r="F8">
        <v>1249</v>
      </c>
      <c r="G8" s="82" t="str">
        <f>+VLOOKUP(F8,Participants!$A$1:$F$678,2,FALSE)</f>
        <v>Luke Martin</v>
      </c>
      <c r="H8" s="82" t="str">
        <f>+VLOOKUP(F8,Participants!$A$1:$F$678,4,FALSE)</f>
        <v>SSPP</v>
      </c>
      <c r="I8" s="82" t="str">
        <f>+VLOOKUP(F8,Participants!$A$1:$F$678,5,FALSE)</f>
        <v>Male</v>
      </c>
      <c r="J8" s="82">
        <f>+VLOOKUP(F8,Participants!$A$1:$F$678,3,FALSE)</f>
        <v>6</v>
      </c>
      <c r="K8" s="12" t="str">
        <f>+VLOOKUP(F8,Participants!$A$1:$G$678,7,FALSE)</f>
        <v>JV Boys</v>
      </c>
      <c r="L8" s="160">
        <f t="shared" si="0"/>
        <v>6</v>
      </c>
      <c r="M8" s="82">
        <v>3</v>
      </c>
      <c r="N8">
        <v>59</v>
      </c>
      <c r="O8">
        <v>4</v>
      </c>
    </row>
    <row r="9" spans="1:15" ht="14.25" customHeight="1" x14ac:dyDescent="0.25">
      <c r="A9" s="103"/>
      <c r="B9" s="104"/>
      <c r="C9" s="104"/>
      <c r="D9" s="105"/>
      <c r="E9" s="105"/>
      <c r="F9">
        <v>922</v>
      </c>
      <c r="G9" s="82" t="str">
        <f>+VLOOKUP(F9,Participants!$A$1:$F$678,2,FALSE)</f>
        <v>Aidan Trettel</v>
      </c>
      <c r="H9" s="82" t="str">
        <f>+VLOOKUP(F9,Participants!$A$1:$F$678,4,FALSE)</f>
        <v>HFS</v>
      </c>
      <c r="I9" s="82" t="str">
        <f>+VLOOKUP(F9,Participants!$A$1:$F$678,5,FALSE)</f>
        <v>Male</v>
      </c>
      <c r="J9" s="82">
        <f>+VLOOKUP(F9,Participants!$A$1:$F$678,3,FALSE)</f>
        <v>6</v>
      </c>
      <c r="K9" s="12" t="str">
        <f>+VLOOKUP(F9,Participants!$A$1:$G$678,7,FALSE)</f>
        <v>JV Boys</v>
      </c>
      <c r="L9" s="160">
        <f t="shared" si="0"/>
        <v>7</v>
      </c>
      <c r="M9" s="82">
        <v>2</v>
      </c>
      <c r="N9">
        <v>59</v>
      </c>
      <c r="O9">
        <v>2</v>
      </c>
    </row>
    <row r="10" spans="1:15" ht="14.25" customHeight="1" x14ac:dyDescent="0.25">
      <c r="A10" s="103"/>
      <c r="B10" s="104"/>
      <c r="C10" s="104"/>
      <c r="D10" s="105"/>
      <c r="E10" s="105"/>
      <c r="F10">
        <v>1090</v>
      </c>
      <c r="G10" s="82" t="str">
        <f>+VLOOKUP(F10,Participants!$A$1:$F$678,2,FALSE)</f>
        <v>Christopher Braun</v>
      </c>
      <c r="H10" s="82" t="str">
        <f>+VLOOKUP(F10,Participants!$A$1:$F$678,4,FALSE)</f>
        <v>KIL</v>
      </c>
      <c r="I10" s="82" t="str">
        <f>+VLOOKUP(F10,Participants!$A$1:$F$678,5,FALSE)</f>
        <v>Male</v>
      </c>
      <c r="J10" s="82">
        <f>+VLOOKUP(F10,Participants!$A$1:$F$678,3,FALSE)</f>
        <v>5</v>
      </c>
      <c r="K10" s="12" t="str">
        <f>+VLOOKUP(F10,Participants!$A$1:$G$678,7,FALSE)</f>
        <v>JV Boys</v>
      </c>
      <c r="L10" s="160">
        <f t="shared" si="0"/>
        <v>8</v>
      </c>
      <c r="M10" s="82">
        <v>1</v>
      </c>
      <c r="N10">
        <v>58</v>
      </c>
      <c r="O10">
        <v>6</v>
      </c>
    </row>
    <row r="11" spans="1:15" ht="14.25" customHeight="1" x14ac:dyDescent="0.25">
      <c r="A11" s="103"/>
      <c r="B11" s="104"/>
      <c r="C11" s="104"/>
      <c r="D11" s="105"/>
      <c r="E11" s="105"/>
      <c r="F11">
        <v>90</v>
      </c>
      <c r="G11" s="82" t="str">
        <f>+VLOOKUP(F11,Participants!$A$1:$F$678,2,FALSE)</f>
        <v>Isaiah Loboda</v>
      </c>
      <c r="H11" s="82" t="str">
        <f>+VLOOKUP(F11,Participants!$A$1:$F$678,4,FALSE)</f>
        <v>AMA</v>
      </c>
      <c r="I11" s="82" t="str">
        <f>+VLOOKUP(F11,Participants!$A$1:$F$678,5,FALSE)</f>
        <v>Male</v>
      </c>
      <c r="J11" s="82">
        <f>+VLOOKUP(F11,Participants!$A$1:$F$678,3,FALSE)</f>
        <v>6</v>
      </c>
      <c r="K11" s="12" t="str">
        <f>+VLOOKUP(F11,Participants!$A$1:$G$678,7,FALSE)</f>
        <v>JV Boys</v>
      </c>
      <c r="L11" s="160">
        <f t="shared" si="0"/>
        <v>9</v>
      </c>
      <c r="M11" s="82"/>
      <c r="N11">
        <v>57</v>
      </c>
      <c r="O11">
        <v>6</v>
      </c>
    </row>
    <row r="12" spans="1:15" ht="14.25" customHeight="1" x14ac:dyDescent="0.25">
      <c r="A12" s="103"/>
      <c r="B12" s="104"/>
      <c r="C12" s="104"/>
      <c r="D12" s="105"/>
      <c r="E12" s="105"/>
      <c r="F12">
        <v>1253</v>
      </c>
      <c r="G12" s="82" t="str">
        <f>+VLOOKUP(F12,Participants!$A$1:$F$678,2,FALSE)</f>
        <v>Emerson Ochtun</v>
      </c>
      <c r="H12" s="82" t="str">
        <f>+VLOOKUP(F12,Participants!$A$1:$F$678,4,FALSE)</f>
        <v>SSPP</v>
      </c>
      <c r="I12" s="82" t="str">
        <f>+VLOOKUP(F12,Participants!$A$1:$F$678,5,FALSE)</f>
        <v>Male</v>
      </c>
      <c r="J12" s="82">
        <f>+VLOOKUP(F12,Participants!$A$1:$F$678,3,FALSE)</f>
        <v>5</v>
      </c>
      <c r="K12" s="12" t="str">
        <f>+VLOOKUP(F12,Participants!$A$1:$G$678,7,FALSE)</f>
        <v>JV Boys</v>
      </c>
      <c r="L12" s="160">
        <f t="shared" si="0"/>
        <v>10</v>
      </c>
      <c r="M12" s="82"/>
      <c r="N12">
        <v>56</v>
      </c>
      <c r="O12">
        <v>0</v>
      </c>
    </row>
    <row r="13" spans="1:15" ht="14.25" customHeight="1" x14ac:dyDescent="0.25">
      <c r="A13" s="103"/>
      <c r="B13" s="104"/>
      <c r="C13" s="104"/>
      <c r="D13" s="105"/>
      <c r="E13" s="105"/>
      <c r="F13">
        <v>1098</v>
      </c>
      <c r="G13" s="82" t="str">
        <f>+VLOOKUP(F13,Participants!$A$1:$F$678,2,FALSE)</f>
        <v>Thad Pawlowicz</v>
      </c>
      <c r="H13" s="82" t="str">
        <f>+VLOOKUP(F13,Participants!$A$1:$F$678,4,FALSE)</f>
        <v>KIL</v>
      </c>
      <c r="I13" s="82" t="str">
        <f>+VLOOKUP(F13,Participants!$A$1:$F$678,5,FALSE)</f>
        <v>Male</v>
      </c>
      <c r="J13" s="82">
        <f>+VLOOKUP(F13,Participants!$A$1:$F$678,3,FALSE)</f>
        <v>5</v>
      </c>
      <c r="K13" s="12" t="str">
        <f>+VLOOKUP(F13,Participants!$A$1:$G$678,7,FALSE)</f>
        <v>JV Boys</v>
      </c>
      <c r="L13" s="160">
        <f t="shared" si="0"/>
        <v>11</v>
      </c>
      <c r="M13" s="82"/>
      <c r="N13">
        <v>55</v>
      </c>
      <c r="O13">
        <v>11</v>
      </c>
    </row>
    <row r="14" spans="1:15" ht="14.25" customHeight="1" x14ac:dyDescent="0.25">
      <c r="A14" s="103"/>
      <c r="B14" s="104"/>
      <c r="C14" s="104"/>
      <c r="D14" s="105"/>
      <c r="E14" s="105"/>
      <c r="F14">
        <v>220</v>
      </c>
      <c r="G14" s="82" t="str">
        <f>+VLOOKUP(F14,Participants!$A$1:$F$678,2,FALSE)</f>
        <v>William Gibbons</v>
      </c>
      <c r="H14" s="82" t="str">
        <f>+VLOOKUP(F14,Participants!$A$1:$F$678,4,FALSE)</f>
        <v>MQA</v>
      </c>
      <c r="I14" s="82" t="str">
        <f>+VLOOKUP(F14,Participants!$A$1:$F$678,5,FALSE)</f>
        <v>Male</v>
      </c>
      <c r="J14" s="82">
        <f>+VLOOKUP(F14,Participants!$A$1:$F$678,3,FALSE)</f>
        <v>6</v>
      </c>
      <c r="K14" s="12" t="str">
        <f>+VLOOKUP(F14,Participants!$A$1:$G$678,7,FALSE)</f>
        <v>JV Boys</v>
      </c>
      <c r="L14" s="160">
        <f t="shared" si="0"/>
        <v>12</v>
      </c>
      <c r="M14" s="82"/>
      <c r="N14">
        <v>55</v>
      </c>
      <c r="O14">
        <v>1</v>
      </c>
    </row>
    <row r="15" spans="1:15" ht="14.25" customHeight="1" x14ac:dyDescent="0.25">
      <c r="A15" s="103"/>
      <c r="B15" s="104"/>
      <c r="C15" s="104"/>
      <c r="D15" s="105"/>
      <c r="E15" s="105"/>
      <c r="F15">
        <v>1103</v>
      </c>
      <c r="G15" s="82" t="str">
        <f>+VLOOKUP(F15,Participants!$A$1:$F$678,2,FALSE)</f>
        <v>Lucas Stewart</v>
      </c>
      <c r="H15" s="82" t="str">
        <f>+VLOOKUP(F15,Participants!$A$1:$F$678,4,FALSE)</f>
        <v>KIL</v>
      </c>
      <c r="I15" s="82" t="str">
        <f>+VLOOKUP(F15,Participants!$A$1:$F$678,5,FALSE)</f>
        <v>Male</v>
      </c>
      <c r="J15" s="82">
        <f>+VLOOKUP(F15,Participants!$A$1:$F$678,3,FALSE)</f>
        <v>5</v>
      </c>
      <c r="K15" s="12" t="str">
        <f>+VLOOKUP(F15,Participants!$A$1:$G$678,7,FALSE)</f>
        <v>JV Boys</v>
      </c>
      <c r="L15" s="160">
        <f t="shared" si="0"/>
        <v>13</v>
      </c>
      <c r="M15" s="82"/>
      <c r="N15">
        <v>53</v>
      </c>
      <c r="O15">
        <v>7</v>
      </c>
    </row>
    <row r="16" spans="1:15" ht="14.25" customHeight="1" x14ac:dyDescent="0.25">
      <c r="A16" s="103"/>
      <c r="B16" s="104"/>
      <c r="C16" s="104"/>
      <c r="D16" s="105"/>
      <c r="E16" s="105"/>
      <c r="F16">
        <v>612</v>
      </c>
      <c r="G16" s="82" t="str">
        <f>+VLOOKUP(F16,Participants!$A$1:$F$678,2,FALSE)</f>
        <v>Jackson Hawes</v>
      </c>
      <c r="H16" s="82" t="str">
        <f>+VLOOKUP(F16,Participants!$A$1:$F$678,4,FALSE)</f>
        <v>BFS</v>
      </c>
      <c r="I16" s="82" t="str">
        <f>+VLOOKUP(F16,Participants!$A$1:$F$678,5,FALSE)</f>
        <v>Male</v>
      </c>
      <c r="J16" s="82">
        <f>+VLOOKUP(F16,Participants!$A$1:$F$678,3,FALSE)</f>
        <v>5</v>
      </c>
      <c r="K16" s="12" t="str">
        <f>+VLOOKUP(F16,Participants!$A$1:$G$678,7,FALSE)</f>
        <v>JV BOYS</v>
      </c>
      <c r="L16" s="160">
        <f t="shared" si="0"/>
        <v>14</v>
      </c>
      <c r="M16" s="82"/>
      <c r="N16">
        <v>53</v>
      </c>
      <c r="O16">
        <v>3</v>
      </c>
    </row>
    <row r="17" spans="1:15" ht="14.25" customHeight="1" x14ac:dyDescent="0.25">
      <c r="A17" s="103"/>
      <c r="B17" s="104"/>
      <c r="C17" s="104"/>
      <c r="D17" s="105"/>
      <c r="E17" s="105"/>
      <c r="F17">
        <v>1248</v>
      </c>
      <c r="G17" s="82" t="str">
        <f>+VLOOKUP(F17,Participants!$A$1:$F$678,2,FALSE)</f>
        <v>Jake Liller</v>
      </c>
      <c r="H17" s="82" t="str">
        <f>+VLOOKUP(F17,Participants!$A$1:$F$678,4,FALSE)</f>
        <v>SSPP</v>
      </c>
      <c r="I17" s="82" t="str">
        <f>+VLOOKUP(F17,Participants!$A$1:$F$678,5,FALSE)</f>
        <v>Male</v>
      </c>
      <c r="J17" s="82">
        <f>+VLOOKUP(F17,Participants!$A$1:$F$678,3,FALSE)</f>
        <v>6</v>
      </c>
      <c r="K17" s="12" t="str">
        <f>+VLOOKUP(F17,Participants!$A$1:$G$678,7,FALSE)</f>
        <v>JV Boys</v>
      </c>
      <c r="L17" s="160">
        <f t="shared" si="0"/>
        <v>15</v>
      </c>
      <c r="M17" s="82"/>
      <c r="N17">
        <v>52</v>
      </c>
      <c r="O17">
        <v>7</v>
      </c>
    </row>
    <row r="18" spans="1:15" ht="14.25" customHeight="1" x14ac:dyDescent="0.25">
      <c r="A18" s="103"/>
      <c r="B18" s="104"/>
      <c r="C18" s="104"/>
      <c r="D18" s="105"/>
      <c r="E18" s="105"/>
      <c r="F18">
        <v>1579</v>
      </c>
      <c r="G18" s="82" t="str">
        <f>+VLOOKUP(F18,Participants!$A$1:$F$678,2,FALSE)</f>
        <v>Matthew Yeager</v>
      </c>
      <c r="H18" s="82" t="str">
        <f>+VLOOKUP(F18,Participants!$A$1:$F$678,4,FALSE)</f>
        <v>BCS</v>
      </c>
      <c r="I18" s="82" t="str">
        <f>+VLOOKUP(F18,Participants!$A$1:$F$678,5,FALSE)</f>
        <v>Male</v>
      </c>
      <c r="J18" s="82">
        <f>+VLOOKUP(F18,Participants!$A$1:$F$678,3,FALSE)</f>
        <v>5</v>
      </c>
      <c r="K18" s="12" t="str">
        <f>+VLOOKUP(F18,Participants!$A$1:$G$678,7,FALSE)</f>
        <v>JV Boys</v>
      </c>
      <c r="L18" s="160">
        <f t="shared" si="0"/>
        <v>16</v>
      </c>
      <c r="M18" s="82"/>
      <c r="N18">
        <v>51</v>
      </c>
      <c r="O18">
        <v>5</v>
      </c>
    </row>
    <row r="19" spans="1:15" ht="14.25" customHeight="1" x14ac:dyDescent="0.25">
      <c r="A19" s="103"/>
      <c r="B19" s="104"/>
      <c r="C19" s="104"/>
      <c r="D19" s="105"/>
      <c r="E19" s="105"/>
      <c r="F19">
        <v>865</v>
      </c>
      <c r="G19" s="82" t="str">
        <f>+VLOOKUP(F19,Participants!$A$1:$F$678,2,FALSE)</f>
        <v>Jayvon Clervil</v>
      </c>
      <c r="H19" s="82" t="str">
        <f>+VLOOKUP(F19,Participants!$A$1:$F$678,4,FALSE)</f>
        <v>AAG</v>
      </c>
      <c r="I19" s="82" t="str">
        <f>+VLOOKUP(F19,Participants!$A$1:$F$678,5,FALSE)</f>
        <v>Male</v>
      </c>
      <c r="J19" s="82">
        <f>+VLOOKUP(F19,Participants!$A$1:$F$678,3,FALSE)</f>
        <v>5</v>
      </c>
      <c r="K19" s="12" t="str">
        <f>+VLOOKUP(F19,Participants!$A$1:$G$678,7,FALSE)</f>
        <v>JV Boys</v>
      </c>
      <c r="L19" s="160">
        <f t="shared" si="0"/>
        <v>17</v>
      </c>
      <c r="M19" s="82"/>
      <c r="N19">
        <v>47</v>
      </c>
      <c r="O19">
        <v>11</v>
      </c>
    </row>
    <row r="20" spans="1:15" ht="14.25" customHeight="1" x14ac:dyDescent="0.25">
      <c r="A20" s="103"/>
      <c r="B20" s="104"/>
      <c r="C20" s="104"/>
      <c r="D20" s="105"/>
      <c r="E20" s="105"/>
      <c r="F20">
        <v>76</v>
      </c>
      <c r="G20" s="82" t="str">
        <f>+VLOOKUP(F20,Participants!$A$1:$F$678,2,FALSE)</f>
        <v>Michael Dziezgowski</v>
      </c>
      <c r="H20" s="82" t="str">
        <f>+VLOOKUP(F20,Participants!$A$1:$F$678,4,FALSE)</f>
        <v>AMA</v>
      </c>
      <c r="I20" s="82" t="str">
        <f>+VLOOKUP(F20,Participants!$A$1:$F$678,5,FALSE)</f>
        <v>Male</v>
      </c>
      <c r="J20" s="82">
        <f>+VLOOKUP(F20,Participants!$A$1:$F$678,3,FALSE)</f>
        <v>5</v>
      </c>
      <c r="K20" s="12" t="str">
        <f>+VLOOKUP(F20,Participants!$A$1:$G$678,7,FALSE)</f>
        <v>JV Boys</v>
      </c>
      <c r="L20" s="160">
        <f t="shared" si="0"/>
        <v>18</v>
      </c>
      <c r="M20" s="82"/>
      <c r="N20">
        <v>47</v>
      </c>
      <c r="O20">
        <v>4</v>
      </c>
    </row>
    <row r="21" spans="1:15" ht="14.25" customHeight="1" x14ac:dyDescent="0.25">
      <c r="A21" s="103"/>
      <c r="B21" s="104"/>
      <c r="C21" s="104"/>
      <c r="D21" s="105"/>
      <c r="E21" s="105"/>
      <c r="F21">
        <v>1301</v>
      </c>
      <c r="G21" s="82" t="str">
        <f>+VLOOKUP(F21,Participants!$A$1:$F$678,2,FALSE)</f>
        <v>Lincoln McAllister</v>
      </c>
      <c r="H21" s="82" t="str">
        <f>+VLOOKUP(F21,Participants!$A$1:$F$678,4,FALSE)</f>
        <v>CDT</v>
      </c>
      <c r="I21" s="82" t="str">
        <f>+VLOOKUP(F21,Participants!$A$1:$F$678,5,FALSE)</f>
        <v>Male</v>
      </c>
      <c r="J21" s="82">
        <f>+VLOOKUP(F21,Participants!$A$1:$F$678,3,FALSE)</f>
        <v>5</v>
      </c>
      <c r="K21" s="12" t="str">
        <f>+VLOOKUP(F21,Participants!$A$1:$G$678,7,FALSE)</f>
        <v>JV Boys</v>
      </c>
      <c r="L21" s="160">
        <f t="shared" si="0"/>
        <v>19</v>
      </c>
      <c r="M21" s="82"/>
      <c r="N21">
        <v>43</v>
      </c>
      <c r="O21">
        <v>9</v>
      </c>
    </row>
    <row r="22" spans="1:15" ht="14.25" customHeight="1" x14ac:dyDescent="0.25">
      <c r="A22" s="103"/>
      <c r="B22" s="104"/>
      <c r="C22" s="104"/>
      <c r="D22" s="105"/>
      <c r="E22" s="105"/>
      <c r="F22">
        <v>923</v>
      </c>
      <c r="G22" s="82" t="str">
        <f>+VLOOKUP(F22,Participants!$A$1:$F$678,2,FALSE)</f>
        <v>James Fettis</v>
      </c>
      <c r="H22" s="82" t="str">
        <f>+VLOOKUP(F22,Participants!$A$1:$F$678,4,FALSE)</f>
        <v>HFS</v>
      </c>
      <c r="I22" s="82" t="str">
        <f>+VLOOKUP(F22,Participants!$A$1:$F$678,5,FALSE)</f>
        <v>Male</v>
      </c>
      <c r="J22" s="82">
        <f>+VLOOKUP(F22,Participants!$A$1:$F$678,3,FALSE)</f>
        <v>6</v>
      </c>
      <c r="K22" s="12" t="str">
        <f>+VLOOKUP(F22,Participants!$A$1:$G$678,7,FALSE)</f>
        <v>JV Boys</v>
      </c>
      <c r="L22" s="160">
        <f t="shared" si="0"/>
        <v>20</v>
      </c>
      <c r="M22" s="82"/>
      <c r="N22">
        <v>40</v>
      </c>
      <c r="O22">
        <v>4</v>
      </c>
    </row>
    <row r="23" spans="1:15" ht="14.25" customHeight="1" x14ac:dyDescent="0.25">
      <c r="A23" s="103"/>
      <c r="B23" s="104"/>
      <c r="C23" s="104"/>
      <c r="D23" s="105"/>
      <c r="E23" s="105"/>
      <c r="F23">
        <v>625</v>
      </c>
      <c r="G23" s="82" t="str">
        <f>+VLOOKUP(F23,Participants!$A$1:$F$678,2,FALSE)</f>
        <v>Isaac Vangura</v>
      </c>
      <c r="H23" s="82" t="str">
        <f>+VLOOKUP(F23,Participants!$A$1:$F$678,4,FALSE)</f>
        <v>BFS</v>
      </c>
      <c r="I23" s="82" t="str">
        <f>+VLOOKUP(F23,Participants!$A$1:$F$678,5,FALSE)</f>
        <v>Male</v>
      </c>
      <c r="J23" s="82">
        <f>+VLOOKUP(F23,Participants!$A$1:$F$678,3,FALSE)</f>
        <v>6</v>
      </c>
      <c r="K23" s="12" t="str">
        <f>+VLOOKUP(F23,Participants!$A$1:$G$678,7,FALSE)</f>
        <v>JV BOYS</v>
      </c>
      <c r="L23" s="160">
        <f t="shared" si="0"/>
        <v>21</v>
      </c>
      <c r="M23" s="82"/>
      <c r="N23">
        <v>40</v>
      </c>
      <c r="O23">
        <v>1</v>
      </c>
    </row>
    <row r="24" spans="1:15" ht="14.25" customHeight="1" x14ac:dyDescent="0.25">
      <c r="A24" s="103"/>
      <c r="B24" s="104"/>
      <c r="C24" s="104"/>
      <c r="D24" s="105"/>
      <c r="E24" s="105"/>
      <c r="F24">
        <v>617</v>
      </c>
      <c r="G24" s="82" t="str">
        <f>+VLOOKUP(F24,Participants!$A$1:$F$678,2,FALSE)</f>
        <v>Liam Straub</v>
      </c>
      <c r="H24" s="82" t="str">
        <f>+VLOOKUP(F24,Participants!$A$1:$F$678,4,FALSE)</f>
        <v>BFS</v>
      </c>
      <c r="I24" s="82" t="str">
        <f>+VLOOKUP(F24,Participants!$A$1:$F$678,5,FALSE)</f>
        <v>Male</v>
      </c>
      <c r="J24" s="82">
        <f>+VLOOKUP(F24,Participants!$A$1:$F$678,3,FALSE)</f>
        <v>5</v>
      </c>
      <c r="K24" s="12" t="str">
        <f>+VLOOKUP(F24,Participants!$A$1:$G$678,7,FALSE)</f>
        <v>JV BOYS</v>
      </c>
      <c r="L24" s="160">
        <f t="shared" si="0"/>
        <v>22</v>
      </c>
      <c r="M24" s="82"/>
      <c r="N24">
        <v>38</v>
      </c>
      <c r="O24">
        <v>2</v>
      </c>
    </row>
    <row r="25" spans="1:15" ht="14.25" customHeight="1" x14ac:dyDescent="0.25">
      <c r="A25" s="103"/>
      <c r="B25" s="104"/>
      <c r="C25" s="104"/>
      <c r="D25" s="105"/>
      <c r="E25" s="105"/>
      <c r="F25">
        <v>167</v>
      </c>
      <c r="G25" s="82" t="str">
        <f>+VLOOKUP(F25,Participants!$A$1:$F$678,2,FALSE)</f>
        <v>Raymond Kelly</v>
      </c>
      <c r="H25" s="82" t="str">
        <f>+VLOOKUP(F25,Participants!$A$1:$F$678,4,FALSE)</f>
        <v>NCA</v>
      </c>
      <c r="I25" s="82" t="str">
        <f>+VLOOKUP(F25,Participants!$A$1:$F$678,5,FALSE)</f>
        <v>Male</v>
      </c>
      <c r="J25" s="82">
        <f>+VLOOKUP(F25,Participants!$A$1:$F$678,3,FALSE)</f>
        <v>6</v>
      </c>
      <c r="K25" s="12" t="str">
        <f>+VLOOKUP(F25,Participants!$A$1:$G$678,7,FALSE)</f>
        <v>JV Boys</v>
      </c>
      <c r="L25" s="160">
        <f t="shared" si="0"/>
        <v>23</v>
      </c>
      <c r="M25" s="82"/>
      <c r="N25">
        <v>36</v>
      </c>
      <c r="O25">
        <v>9</v>
      </c>
    </row>
    <row r="26" spans="1:15" ht="14.25" customHeight="1" x14ac:dyDescent="0.25">
      <c r="A26" s="103"/>
      <c r="B26" s="104"/>
      <c r="C26" s="104"/>
      <c r="D26" s="105"/>
      <c r="E26" s="105"/>
      <c r="F26">
        <v>867</v>
      </c>
      <c r="G26" s="82" t="str">
        <f>+VLOOKUP(F26,Participants!$A$1:$F$678,2,FALSE)</f>
        <v>Caleb Genard</v>
      </c>
      <c r="H26" s="82" t="str">
        <f>+VLOOKUP(F26,Participants!$A$1:$F$678,4,FALSE)</f>
        <v>AAG</v>
      </c>
      <c r="I26" s="82" t="str">
        <f>+VLOOKUP(F26,Participants!$A$1:$F$678,5,FALSE)</f>
        <v>Male</v>
      </c>
      <c r="J26" s="82">
        <f>+VLOOKUP(F26,Participants!$A$1:$F$678,3,FALSE)</f>
        <v>5</v>
      </c>
      <c r="K26" s="12" t="str">
        <f>+VLOOKUP(F26,Participants!$A$1:$G$678,7,FALSE)</f>
        <v>JV Boys</v>
      </c>
      <c r="L26" s="160">
        <f t="shared" si="0"/>
        <v>24</v>
      </c>
      <c r="M26" s="82"/>
      <c r="N26">
        <v>34</v>
      </c>
      <c r="O26">
        <v>7</v>
      </c>
    </row>
    <row r="27" spans="1:15" ht="14.25" customHeight="1" x14ac:dyDescent="0.25">
      <c r="A27" s="103"/>
      <c r="B27" s="104"/>
      <c r="C27" s="104"/>
      <c r="D27" s="105"/>
      <c r="E27" s="105"/>
      <c r="F27">
        <v>217</v>
      </c>
      <c r="G27" s="82" t="str">
        <f>+VLOOKUP(F27,Participants!$A$1:$F$678,2,FALSE)</f>
        <v>Isaac Townsend</v>
      </c>
      <c r="H27" s="82" t="str">
        <f>+VLOOKUP(F27,Participants!$A$1:$F$678,4,FALSE)</f>
        <v>MQA</v>
      </c>
      <c r="I27" s="82" t="str">
        <f>+VLOOKUP(F27,Participants!$A$1:$F$678,5,FALSE)</f>
        <v>Male</v>
      </c>
      <c r="J27" s="82">
        <f>+VLOOKUP(F27,Participants!$A$1:$F$678,3,FALSE)</f>
        <v>5</v>
      </c>
      <c r="K27" s="12" t="str">
        <f>+VLOOKUP(F27,Participants!$A$1:$G$678,7,FALSE)</f>
        <v>JV Boys</v>
      </c>
      <c r="L27" s="160">
        <f t="shared" si="0"/>
        <v>25</v>
      </c>
      <c r="M27" s="82"/>
      <c r="N27">
        <v>32</v>
      </c>
      <c r="O27">
        <v>7</v>
      </c>
    </row>
    <row r="28" spans="1:15" ht="14.25" customHeight="1" x14ac:dyDescent="0.25">
      <c r="A28" s="103"/>
      <c r="B28" s="104"/>
      <c r="C28" s="104"/>
      <c r="D28" s="105"/>
      <c r="E28" s="105"/>
      <c r="F28">
        <v>1172</v>
      </c>
      <c r="G28" s="82" t="str">
        <f>+VLOOKUP(F28,Participants!$A$1:$F$678,2,FALSE)</f>
        <v>Malachi McCoy</v>
      </c>
      <c r="H28" s="82" t="str">
        <f>+VLOOKUP(F28,Participants!$A$1:$F$678,4,FALSE)</f>
        <v>DMA</v>
      </c>
      <c r="I28" s="82" t="str">
        <f>+VLOOKUP(F28,Participants!$A$1:$F$678,5,FALSE)</f>
        <v>Male</v>
      </c>
      <c r="J28" s="82">
        <f>+VLOOKUP(F28,Participants!$A$1:$F$678,3,FALSE)</f>
        <v>6</v>
      </c>
      <c r="K28" s="12" t="str">
        <f>+VLOOKUP(F28,Participants!$A$1:$G$678,7,FALSE)</f>
        <v>JV Boys</v>
      </c>
      <c r="L28" s="160">
        <f t="shared" si="0"/>
        <v>26</v>
      </c>
      <c r="M28" s="82"/>
      <c r="N28">
        <v>28</v>
      </c>
      <c r="O28">
        <v>1</v>
      </c>
    </row>
    <row r="29" spans="1:15" ht="14.25" customHeight="1" x14ac:dyDescent="0.25">
      <c r="A29" s="103"/>
      <c r="B29" s="104"/>
      <c r="C29" s="104"/>
      <c r="D29" s="105"/>
      <c r="E29" s="105"/>
      <c r="F29">
        <v>1300</v>
      </c>
      <c r="G29" s="82" t="str">
        <f>+VLOOKUP(F29,Participants!$A$1:$F$678,2,FALSE)</f>
        <v>Maximo Macerelli</v>
      </c>
      <c r="H29" s="82" t="str">
        <f>+VLOOKUP(F29,Participants!$A$1:$F$678,4,FALSE)</f>
        <v>CDT</v>
      </c>
      <c r="I29" s="82" t="str">
        <f>+VLOOKUP(F29,Participants!$A$1:$F$678,5,FALSE)</f>
        <v>Male</v>
      </c>
      <c r="J29" s="82">
        <f>+VLOOKUP(F29,Participants!$A$1:$F$678,3,FALSE)</f>
        <v>5</v>
      </c>
      <c r="K29" s="12" t="str">
        <f>+VLOOKUP(F29,Participants!$A$1:$G$678,7,FALSE)</f>
        <v>JV Boys</v>
      </c>
      <c r="L29" s="160">
        <f t="shared" si="0"/>
        <v>27</v>
      </c>
      <c r="M29" s="82"/>
      <c r="N29">
        <v>23</v>
      </c>
      <c r="O29">
        <v>3</v>
      </c>
    </row>
    <row r="30" spans="1:15" ht="14.25" customHeight="1" x14ac:dyDescent="0.25">
      <c r="A30" s="103"/>
      <c r="B30" s="104"/>
      <c r="C30" s="104"/>
      <c r="D30" s="105"/>
      <c r="E30" s="105"/>
      <c r="G30" s="82"/>
      <c r="H30" s="82"/>
      <c r="I30" s="82"/>
      <c r="J30" s="82"/>
      <c r="K30" s="12"/>
      <c r="L30" s="106"/>
      <c r="M30" s="82"/>
    </row>
    <row r="31" spans="1:15" ht="14.25" customHeight="1" x14ac:dyDescent="0.25">
      <c r="A31" s="103"/>
      <c r="B31" s="104"/>
      <c r="C31" s="104"/>
      <c r="D31" s="105"/>
      <c r="E31" s="105"/>
      <c r="F31">
        <v>1273</v>
      </c>
      <c r="G31" s="82" t="str">
        <f>+VLOOKUP(F31,Participants!$A$1:$F$678,2,FALSE)</f>
        <v>Zienna Berarducci</v>
      </c>
      <c r="H31" s="82" t="str">
        <f>+VLOOKUP(F31,Participants!$A$1:$F$678,4,FALSE)</f>
        <v>SSPP</v>
      </c>
      <c r="I31" s="82" t="str">
        <f>+VLOOKUP(F31,Participants!$A$1:$F$678,5,FALSE)</f>
        <v>Female</v>
      </c>
      <c r="J31" s="82">
        <f>+VLOOKUP(F31,Participants!$A$1:$F$678,3,FALSE)</f>
        <v>6</v>
      </c>
      <c r="K31" s="12" t="str">
        <f>+VLOOKUP(F31,Participants!$A$1:$G$678,7,FALSE)</f>
        <v>JV Girls</v>
      </c>
      <c r="L31" s="160">
        <f>1</f>
        <v>1</v>
      </c>
      <c r="M31" s="82">
        <v>10</v>
      </c>
      <c r="N31">
        <v>74</v>
      </c>
      <c r="O31">
        <v>3</v>
      </c>
    </row>
    <row r="32" spans="1:15" ht="14.25" customHeight="1" x14ac:dyDescent="0.25">
      <c r="A32" s="103"/>
      <c r="B32" s="104"/>
      <c r="C32" s="104"/>
      <c r="D32" s="105"/>
      <c r="E32" s="105"/>
      <c r="F32">
        <v>267</v>
      </c>
      <c r="G32" s="82" t="str">
        <f>+VLOOKUP(F32,Participants!$A$1:$F$678,2,FALSE)</f>
        <v>Emily Williams</v>
      </c>
      <c r="H32" s="82" t="str">
        <f>+VLOOKUP(F32,Participants!$A$1:$F$678,4,FALSE)</f>
        <v>AGS</v>
      </c>
      <c r="I32" s="82" t="str">
        <f>+VLOOKUP(F32,Participants!$A$1:$F$678,5,FALSE)</f>
        <v>Female</v>
      </c>
      <c r="J32" s="82">
        <f>+VLOOKUP(F32,Participants!$A$1:$F$678,3,FALSE)</f>
        <v>6</v>
      </c>
      <c r="K32" s="12" t="str">
        <f>+VLOOKUP(F32,Participants!$A$1:$G$678,7,FALSE)</f>
        <v>JV Girls</v>
      </c>
      <c r="L32" s="160">
        <f>L31+1</f>
        <v>2</v>
      </c>
      <c r="M32" s="82">
        <v>8</v>
      </c>
      <c r="N32">
        <v>59</v>
      </c>
      <c r="O32">
        <v>3</v>
      </c>
    </row>
    <row r="33" spans="1:15" ht="14.25" customHeight="1" x14ac:dyDescent="0.25">
      <c r="A33" s="103"/>
      <c r="B33" s="104"/>
      <c r="C33" s="104"/>
      <c r="D33" s="105"/>
      <c r="E33" s="105"/>
      <c r="F33">
        <v>599</v>
      </c>
      <c r="G33" s="82" t="str">
        <f>+VLOOKUP(F33,Participants!$A$1:$F$678,2,FALSE)</f>
        <v>Ella Notte</v>
      </c>
      <c r="H33" s="82" t="str">
        <f>+VLOOKUP(F33,Participants!$A$1:$F$678,4,FALSE)</f>
        <v>BFS</v>
      </c>
      <c r="I33" s="82" t="str">
        <f>+VLOOKUP(F33,Participants!$A$1:$F$678,5,FALSE)</f>
        <v>Female</v>
      </c>
      <c r="J33" s="82">
        <f>+VLOOKUP(F33,Participants!$A$1:$F$678,3,FALSE)</f>
        <v>5</v>
      </c>
      <c r="K33" s="12" t="str">
        <f>+VLOOKUP(F33,Participants!$A$1:$G$678,7,FALSE)</f>
        <v>JV GIRLS</v>
      </c>
      <c r="L33" s="160">
        <f t="shared" ref="L33:L56" si="1">L32+1</f>
        <v>3</v>
      </c>
      <c r="M33" s="82">
        <v>6</v>
      </c>
      <c r="N33">
        <v>54</v>
      </c>
      <c r="O33">
        <v>8</v>
      </c>
    </row>
    <row r="34" spans="1:15" ht="14.25" customHeight="1" x14ac:dyDescent="0.25">
      <c r="A34" s="103"/>
      <c r="B34" s="104"/>
      <c r="C34" s="104"/>
      <c r="D34" s="105"/>
      <c r="E34" s="105"/>
      <c r="F34">
        <v>273</v>
      </c>
      <c r="G34" s="82" t="str">
        <f>+VLOOKUP(F34,Participants!$A$1:$F$678,2,FALSE)</f>
        <v>Michaela Lucas</v>
      </c>
      <c r="H34" s="82" t="str">
        <f>+VLOOKUP(F34,Participants!$A$1:$F$678,4,FALSE)</f>
        <v>AGS</v>
      </c>
      <c r="I34" s="82" t="str">
        <f>+VLOOKUP(F34,Participants!$A$1:$F$678,5,FALSE)</f>
        <v>Female</v>
      </c>
      <c r="J34" s="82">
        <f>+VLOOKUP(F34,Participants!$A$1:$F$678,3,FALSE)</f>
        <v>5</v>
      </c>
      <c r="K34" s="12" t="str">
        <f>+VLOOKUP(F34,Participants!$A$1:$G$678,7,FALSE)</f>
        <v>JV Girls</v>
      </c>
      <c r="L34" s="160">
        <f t="shared" si="1"/>
        <v>4</v>
      </c>
      <c r="M34" s="82">
        <v>5</v>
      </c>
      <c r="N34">
        <v>53</v>
      </c>
      <c r="O34">
        <v>5</v>
      </c>
    </row>
    <row r="35" spans="1:15" ht="14.25" customHeight="1" x14ac:dyDescent="0.25">
      <c r="A35" s="103"/>
      <c r="B35" s="104"/>
      <c r="C35" s="104"/>
      <c r="D35" s="105"/>
      <c r="E35" s="105"/>
      <c r="F35">
        <v>265</v>
      </c>
      <c r="G35" s="82" t="str">
        <f>+VLOOKUP(F35,Participants!$A$1:$F$678,2,FALSE)</f>
        <v>Alexa Laepple</v>
      </c>
      <c r="H35" s="82" t="str">
        <f>+VLOOKUP(F35,Participants!$A$1:$F$678,4,FALSE)</f>
        <v>AGS</v>
      </c>
      <c r="I35" s="82" t="str">
        <f>+VLOOKUP(F35,Participants!$A$1:$F$678,5,FALSE)</f>
        <v>Female</v>
      </c>
      <c r="J35" s="82">
        <f>+VLOOKUP(F35,Participants!$A$1:$F$678,3,FALSE)</f>
        <v>6</v>
      </c>
      <c r="K35" s="12" t="str">
        <f>+VLOOKUP(F35,Participants!$A$1:$G$678,7,FALSE)</f>
        <v>JV Girls</v>
      </c>
      <c r="L35" s="160">
        <f t="shared" si="1"/>
        <v>5</v>
      </c>
      <c r="M35" s="82">
        <v>4</v>
      </c>
      <c r="N35">
        <v>50</v>
      </c>
      <c r="O35">
        <v>9</v>
      </c>
    </row>
    <row r="36" spans="1:15" ht="14.25" customHeight="1" x14ac:dyDescent="0.25">
      <c r="A36" s="103"/>
      <c r="B36" s="104"/>
      <c r="C36" s="104"/>
      <c r="D36" s="105"/>
      <c r="E36" s="105"/>
      <c r="F36">
        <v>1175</v>
      </c>
      <c r="G36" s="82" t="str">
        <f>+VLOOKUP(F36,Participants!$A$1:$F$678,2,FALSE)</f>
        <v>Katie Kessler</v>
      </c>
      <c r="H36" s="82" t="str">
        <f>+VLOOKUP(F36,Participants!$A$1:$F$678,4,FALSE)</f>
        <v>DMA</v>
      </c>
      <c r="I36" s="82" t="str">
        <f>+VLOOKUP(F36,Participants!$A$1:$F$678,5,FALSE)</f>
        <v>Female</v>
      </c>
      <c r="J36" s="82">
        <f>+VLOOKUP(F36,Participants!$A$1:$F$678,3,FALSE)</f>
        <v>6</v>
      </c>
      <c r="K36" s="12" t="str">
        <f>+VLOOKUP(F36,Participants!$A$1:$G$678,7,FALSE)</f>
        <v>JV Girls</v>
      </c>
      <c r="L36" s="160">
        <f t="shared" si="1"/>
        <v>6</v>
      </c>
      <c r="M36" s="82">
        <v>3</v>
      </c>
      <c r="N36">
        <v>50</v>
      </c>
      <c r="O36">
        <v>6</v>
      </c>
    </row>
    <row r="37" spans="1:15" ht="14.25" customHeight="1" x14ac:dyDescent="0.25">
      <c r="A37" s="103"/>
      <c r="B37" s="104"/>
      <c r="C37" s="104"/>
      <c r="D37" s="105"/>
      <c r="E37" s="105"/>
      <c r="F37">
        <v>1306</v>
      </c>
      <c r="G37" s="82" t="str">
        <f>+VLOOKUP(F37,Participants!$A$1:$F$678,2,FALSE)</f>
        <v>Emma Tavella</v>
      </c>
      <c r="H37" s="82" t="str">
        <f>+VLOOKUP(F37,Participants!$A$1:$F$678,4,FALSE)</f>
        <v>CDT</v>
      </c>
      <c r="I37" s="82" t="str">
        <f>+VLOOKUP(F37,Participants!$A$1:$F$678,5,FALSE)</f>
        <v>Female</v>
      </c>
      <c r="J37" s="82">
        <f>+VLOOKUP(F37,Participants!$A$1:$F$678,3,FALSE)</f>
        <v>6</v>
      </c>
      <c r="K37" s="12" t="str">
        <f>+VLOOKUP(F37,Participants!$A$1:$G$678,7,FALSE)</f>
        <v>JV Girls</v>
      </c>
      <c r="L37" s="160">
        <f t="shared" si="1"/>
        <v>7</v>
      </c>
      <c r="M37" s="82">
        <v>2</v>
      </c>
      <c r="N37">
        <v>50</v>
      </c>
      <c r="O37">
        <v>2</v>
      </c>
    </row>
    <row r="38" spans="1:15" ht="14.25" customHeight="1" x14ac:dyDescent="0.25">
      <c r="A38" s="103"/>
      <c r="B38" s="104"/>
      <c r="C38" s="104"/>
      <c r="D38" s="105"/>
      <c r="E38" s="105"/>
      <c r="F38">
        <v>1299</v>
      </c>
      <c r="G38" s="82" t="str">
        <f>+VLOOKUP(F38,Participants!$A$1:$F$678,2,FALSE)</f>
        <v>Emma Zampogna</v>
      </c>
      <c r="H38" s="82" t="str">
        <f>+VLOOKUP(F38,Participants!$A$1:$F$678,4,FALSE)</f>
        <v>CDT</v>
      </c>
      <c r="I38" s="82" t="str">
        <f>+VLOOKUP(F38,Participants!$A$1:$F$678,5,FALSE)</f>
        <v>Female</v>
      </c>
      <c r="J38" s="82">
        <f>+VLOOKUP(F38,Participants!$A$1:$F$678,3,FALSE)</f>
        <v>5</v>
      </c>
      <c r="K38" s="12" t="str">
        <f>+VLOOKUP(F38,Participants!$A$1:$G$678,7,FALSE)</f>
        <v>JV Girls</v>
      </c>
      <c r="L38" s="160">
        <f t="shared" si="1"/>
        <v>8</v>
      </c>
      <c r="M38" s="82">
        <v>1</v>
      </c>
      <c r="N38">
        <v>49</v>
      </c>
      <c r="O38">
        <v>0</v>
      </c>
    </row>
    <row r="39" spans="1:15" ht="14.25" customHeight="1" x14ac:dyDescent="0.25">
      <c r="A39" s="103"/>
      <c r="B39" s="104"/>
      <c r="C39" s="104"/>
      <c r="D39" s="105"/>
      <c r="E39" s="105"/>
      <c r="F39">
        <v>272</v>
      </c>
      <c r="G39" s="82" t="str">
        <f>+VLOOKUP(F39,Participants!$A$1:$F$678,2,FALSE)</f>
        <v>Natalie Yurchak</v>
      </c>
      <c r="H39" s="82" t="str">
        <f>+VLOOKUP(F39,Participants!$A$1:$F$678,4,FALSE)</f>
        <v>AGS</v>
      </c>
      <c r="I39" s="82" t="str">
        <f>+VLOOKUP(F39,Participants!$A$1:$F$678,5,FALSE)</f>
        <v>Female</v>
      </c>
      <c r="J39" s="82">
        <f>+VLOOKUP(F39,Participants!$A$1:$F$678,3,FALSE)</f>
        <v>5</v>
      </c>
      <c r="K39" s="12" t="str">
        <f>+VLOOKUP(F39,Participants!$A$1:$G$678,7,FALSE)</f>
        <v>JV Girls</v>
      </c>
      <c r="L39" s="160">
        <f t="shared" si="1"/>
        <v>9</v>
      </c>
      <c r="M39" s="82"/>
      <c r="N39">
        <v>46</v>
      </c>
      <c r="O39">
        <v>1</v>
      </c>
    </row>
    <row r="40" spans="1:15" ht="14.25" customHeight="1" x14ac:dyDescent="0.25">
      <c r="A40" s="103"/>
      <c r="B40" s="104"/>
      <c r="C40" s="104"/>
      <c r="D40" s="105"/>
      <c r="E40" s="105"/>
      <c r="F40">
        <v>1177</v>
      </c>
      <c r="G40" s="82" t="str">
        <f>+VLOOKUP(F40,Participants!$A$1:$F$678,2,FALSE)</f>
        <v>Pippa Larmi</v>
      </c>
      <c r="H40" s="82" t="str">
        <f>+VLOOKUP(F40,Participants!$A$1:$F$678,4,FALSE)</f>
        <v>DMA</v>
      </c>
      <c r="I40" s="82" t="str">
        <f>+VLOOKUP(F40,Participants!$A$1:$F$678,5,FALSE)</f>
        <v>Female</v>
      </c>
      <c r="J40" s="82">
        <f>+VLOOKUP(F40,Participants!$A$1:$F$678,3,FALSE)</f>
        <v>6</v>
      </c>
      <c r="K40" s="12" t="str">
        <f>+VLOOKUP(F40,Participants!$A$1:$G$678,7,FALSE)</f>
        <v>JV Girls</v>
      </c>
      <c r="L40" s="160">
        <f t="shared" si="1"/>
        <v>10</v>
      </c>
      <c r="M40" s="82"/>
      <c r="N40">
        <v>45</v>
      </c>
      <c r="O40">
        <v>6</v>
      </c>
    </row>
    <row r="41" spans="1:15" ht="14.25" customHeight="1" x14ac:dyDescent="0.25">
      <c r="A41" s="103"/>
      <c r="B41" s="104"/>
      <c r="C41" s="104"/>
      <c r="D41" s="105"/>
      <c r="E41" s="105"/>
      <c r="F41">
        <v>79</v>
      </c>
      <c r="G41" s="82" t="str">
        <f>+VLOOKUP(F41,Participants!$A$1:$F$678,2,FALSE)</f>
        <v>Nora Silvis</v>
      </c>
      <c r="H41" s="82" t="str">
        <f>+VLOOKUP(F41,Participants!$A$1:$F$678,4,FALSE)</f>
        <v>AMA</v>
      </c>
      <c r="I41" s="82" t="str">
        <f>+VLOOKUP(F41,Participants!$A$1:$F$678,5,FALSE)</f>
        <v>Female</v>
      </c>
      <c r="J41" s="82">
        <f>+VLOOKUP(F41,Participants!$A$1:$F$678,3,FALSE)</f>
        <v>6</v>
      </c>
      <c r="K41" s="12" t="str">
        <f>+VLOOKUP(F41,Participants!$A$1:$G$678,7,FALSE)</f>
        <v>JV Girls</v>
      </c>
      <c r="L41" s="160">
        <f t="shared" si="1"/>
        <v>11</v>
      </c>
      <c r="M41" s="82"/>
      <c r="N41">
        <v>45</v>
      </c>
      <c r="O41">
        <v>5</v>
      </c>
    </row>
    <row r="42" spans="1:15" ht="14.25" customHeight="1" x14ac:dyDescent="0.25">
      <c r="A42" s="103"/>
      <c r="B42" s="104"/>
      <c r="C42" s="104"/>
      <c r="D42" s="105"/>
      <c r="E42" s="105"/>
      <c r="F42">
        <v>1073</v>
      </c>
      <c r="G42" s="82" t="str">
        <f>+VLOOKUP(F42,Participants!$A$1:$F$678,2,FALSE)</f>
        <v>Brigid Baker</v>
      </c>
      <c r="H42" s="82" t="str">
        <f>+VLOOKUP(F42,Participants!$A$1:$F$678,4,FALSE)</f>
        <v>KIL</v>
      </c>
      <c r="I42" s="82" t="str">
        <f>+VLOOKUP(F42,Participants!$A$1:$F$678,5,FALSE)</f>
        <v>Female</v>
      </c>
      <c r="J42" s="82">
        <f>+VLOOKUP(F42,Participants!$A$1:$F$678,3,FALSE)</f>
        <v>5</v>
      </c>
      <c r="K42" s="12" t="str">
        <f>+VLOOKUP(F42,Participants!$A$1:$G$678,7,FALSE)</f>
        <v>JV Girls</v>
      </c>
      <c r="L42" s="160">
        <f t="shared" si="1"/>
        <v>12</v>
      </c>
      <c r="M42" s="82"/>
      <c r="N42">
        <v>42</v>
      </c>
      <c r="O42">
        <v>7</v>
      </c>
    </row>
    <row r="43" spans="1:15" ht="14.25" customHeight="1" x14ac:dyDescent="0.25">
      <c r="A43" s="103"/>
      <c r="B43" s="104"/>
      <c r="C43" s="104"/>
      <c r="D43" s="105"/>
      <c r="E43" s="105"/>
      <c r="F43">
        <v>271</v>
      </c>
      <c r="G43" s="82" t="str">
        <f>+VLOOKUP(F43,Participants!$A$1:$F$678,2,FALSE)</f>
        <v>Arden Wyke-Shiring</v>
      </c>
      <c r="H43" s="82" t="str">
        <f>+VLOOKUP(F43,Participants!$A$1:$F$678,4,FALSE)</f>
        <v>AGS</v>
      </c>
      <c r="I43" s="82" t="str">
        <f>+VLOOKUP(F43,Participants!$A$1:$F$678,5,FALSE)</f>
        <v>Female</v>
      </c>
      <c r="J43" s="82">
        <f>+VLOOKUP(F43,Participants!$A$1:$F$678,3,FALSE)</f>
        <v>5</v>
      </c>
      <c r="K43" s="12" t="str">
        <f>+VLOOKUP(F43,Participants!$A$1:$G$678,7,FALSE)</f>
        <v>JV Girls</v>
      </c>
      <c r="L43" s="160">
        <f t="shared" si="1"/>
        <v>13</v>
      </c>
      <c r="M43" s="82"/>
      <c r="N43">
        <v>40</v>
      </c>
      <c r="O43">
        <v>3</v>
      </c>
    </row>
    <row r="44" spans="1:15" ht="14.25" customHeight="1" x14ac:dyDescent="0.25">
      <c r="A44" s="103"/>
      <c r="B44" s="104"/>
      <c r="C44" s="104"/>
      <c r="D44" s="105"/>
      <c r="E44" s="105"/>
      <c r="F44">
        <v>82</v>
      </c>
      <c r="G44" s="82" t="str">
        <f>+VLOOKUP(F44,Participants!$A$1:$F$678,2,FALSE)</f>
        <v>Esther DeFilippo</v>
      </c>
      <c r="H44" s="82" t="str">
        <f>+VLOOKUP(F44,Participants!$A$1:$F$678,4,FALSE)</f>
        <v>AMA</v>
      </c>
      <c r="I44" s="82" t="str">
        <f>+VLOOKUP(F44,Participants!$A$1:$F$678,5,FALSE)</f>
        <v>Female</v>
      </c>
      <c r="J44" s="82">
        <f>+VLOOKUP(F44,Participants!$A$1:$F$678,3,FALSE)</f>
        <v>6</v>
      </c>
      <c r="K44" s="12" t="str">
        <f>+VLOOKUP(F44,Participants!$A$1:$G$678,7,FALSE)</f>
        <v>JV Girls</v>
      </c>
      <c r="L44" s="160">
        <f t="shared" si="1"/>
        <v>14</v>
      </c>
      <c r="M44" s="82"/>
      <c r="N44">
        <v>38</v>
      </c>
      <c r="O44">
        <v>7</v>
      </c>
    </row>
    <row r="45" spans="1:15" ht="14.25" customHeight="1" x14ac:dyDescent="0.25">
      <c r="A45" s="103"/>
      <c r="B45" s="104"/>
      <c r="C45" s="104"/>
      <c r="D45" s="105"/>
      <c r="E45" s="105"/>
      <c r="F45">
        <v>85</v>
      </c>
      <c r="G45" s="82" t="str">
        <f>+VLOOKUP(F45,Participants!$A$1:$F$678,2,FALSE)</f>
        <v>Elly O'Keefe</v>
      </c>
      <c r="H45" s="82" t="str">
        <f>+VLOOKUP(F45,Participants!$A$1:$F$678,4,FALSE)</f>
        <v>AMA</v>
      </c>
      <c r="I45" s="82" t="str">
        <f>+VLOOKUP(F45,Participants!$A$1:$F$678,5,FALSE)</f>
        <v>Female</v>
      </c>
      <c r="J45" s="82">
        <f>+VLOOKUP(F45,Participants!$A$1:$F$678,3,FALSE)</f>
        <v>6</v>
      </c>
      <c r="K45" s="12" t="str">
        <f>+VLOOKUP(F45,Participants!$A$1:$G$678,7,FALSE)</f>
        <v>JV Girls</v>
      </c>
      <c r="L45" s="160">
        <f t="shared" si="1"/>
        <v>15</v>
      </c>
      <c r="M45" s="82"/>
      <c r="N45">
        <v>37</v>
      </c>
      <c r="O45">
        <v>10</v>
      </c>
    </row>
    <row r="46" spans="1:15" ht="14.25" customHeight="1" x14ac:dyDescent="0.25">
      <c r="A46" s="103"/>
      <c r="B46" s="104"/>
      <c r="C46" s="104"/>
      <c r="D46" s="105"/>
      <c r="E46" s="105"/>
      <c r="F46">
        <v>1584</v>
      </c>
      <c r="G46" s="82" t="str">
        <f>+VLOOKUP(F46,Participants!$A$1:$F$678,2,FALSE)</f>
        <v>Madelyn Miklavic</v>
      </c>
      <c r="H46" s="82" t="str">
        <f>+VLOOKUP(F46,Participants!$A$1:$F$678,4,FALSE)</f>
        <v>BCS</v>
      </c>
      <c r="I46" s="82" t="str">
        <f>+VLOOKUP(F46,Participants!$A$1:$F$678,5,FALSE)</f>
        <v>Female</v>
      </c>
      <c r="J46" s="82">
        <f>+VLOOKUP(F46,Participants!$A$1:$F$678,3,FALSE)</f>
        <v>5</v>
      </c>
      <c r="K46" s="12" t="str">
        <f>+VLOOKUP(F46,Participants!$A$1:$G$678,7,FALSE)</f>
        <v>JV Girls</v>
      </c>
      <c r="L46" s="160">
        <f t="shared" si="1"/>
        <v>16</v>
      </c>
      <c r="M46" s="82"/>
      <c r="N46">
        <v>37</v>
      </c>
      <c r="O46">
        <v>7</v>
      </c>
    </row>
    <row r="47" spans="1:15" ht="14.25" customHeight="1" x14ac:dyDescent="0.25">
      <c r="A47" s="103"/>
      <c r="B47" s="104"/>
      <c r="C47" s="104"/>
      <c r="D47" s="105"/>
      <c r="E47" s="105"/>
      <c r="F47">
        <v>609</v>
      </c>
      <c r="G47" s="82" t="str">
        <f>+VLOOKUP(F47,Participants!$A$1:$F$678,2,FALSE)</f>
        <v>Ella Schweikert</v>
      </c>
      <c r="H47" s="82" t="str">
        <f>+VLOOKUP(F47,Participants!$A$1:$F$678,4,FALSE)</f>
        <v>BFS</v>
      </c>
      <c r="I47" s="82" t="str">
        <f>+VLOOKUP(F47,Participants!$A$1:$F$678,5,FALSE)</f>
        <v>Female</v>
      </c>
      <c r="J47" s="82">
        <f>+VLOOKUP(F47,Participants!$A$1:$F$678,3,FALSE)</f>
        <v>6</v>
      </c>
      <c r="K47" s="12" t="str">
        <f>+VLOOKUP(F47,Participants!$A$1:$G$678,7,FALSE)</f>
        <v>JV GIRLS</v>
      </c>
      <c r="L47" s="160">
        <f t="shared" si="1"/>
        <v>17</v>
      </c>
      <c r="M47" s="82"/>
      <c r="N47">
        <v>32</v>
      </c>
      <c r="O47">
        <v>5</v>
      </c>
    </row>
    <row r="48" spans="1:15" ht="14.25" customHeight="1" x14ac:dyDescent="0.25">
      <c r="A48" s="103"/>
      <c r="B48" s="104"/>
      <c r="C48" s="104"/>
      <c r="D48" s="105"/>
      <c r="E48" s="105"/>
      <c r="F48">
        <v>1305</v>
      </c>
      <c r="G48" s="82" t="str">
        <f>+VLOOKUP(F48,Participants!$A$1:$F$678,2,FALSE)</f>
        <v>Rainey Redd</v>
      </c>
      <c r="H48" s="82" t="str">
        <f>+VLOOKUP(F48,Participants!$A$1:$F$678,4,FALSE)</f>
        <v>CDT</v>
      </c>
      <c r="I48" s="82" t="str">
        <f>+VLOOKUP(F48,Participants!$A$1:$F$678,5,FALSE)</f>
        <v>Female</v>
      </c>
      <c r="J48" s="82">
        <f>+VLOOKUP(F48,Participants!$A$1:$F$678,3,FALSE)</f>
        <v>6</v>
      </c>
      <c r="K48" s="12" t="str">
        <f>+VLOOKUP(F48,Participants!$A$1:$G$678,7,FALSE)</f>
        <v>JV Girls</v>
      </c>
      <c r="L48" s="160">
        <f t="shared" si="1"/>
        <v>18</v>
      </c>
      <c r="M48" s="82"/>
      <c r="N48">
        <v>31</v>
      </c>
      <c r="O48">
        <v>2</v>
      </c>
    </row>
    <row r="49" spans="1:15" ht="14.25" customHeight="1" x14ac:dyDescent="0.25">
      <c r="A49" s="103"/>
      <c r="B49" s="104"/>
      <c r="C49" s="104"/>
      <c r="D49" s="105"/>
      <c r="E49" s="105"/>
      <c r="F49">
        <v>62</v>
      </c>
      <c r="G49" s="82" t="str">
        <f>+VLOOKUP(F49,Participants!$A$1:$F$678,2,FALSE)</f>
        <v>Leah Patcher</v>
      </c>
      <c r="H49" s="82" t="str">
        <f>+VLOOKUP(F49,Participants!$A$1:$F$678,4,FALSE)</f>
        <v>AMA</v>
      </c>
      <c r="I49" s="82" t="str">
        <f>+VLOOKUP(F49,Participants!$A$1:$F$678,5,FALSE)</f>
        <v>Female</v>
      </c>
      <c r="J49" s="82">
        <f>+VLOOKUP(F49,Participants!$A$1:$F$678,3,FALSE)</f>
        <v>5</v>
      </c>
      <c r="K49" s="12" t="str">
        <f>+VLOOKUP(F49,Participants!$A$1:$G$678,7,FALSE)</f>
        <v>JV Girls</v>
      </c>
      <c r="L49" s="160">
        <f t="shared" si="1"/>
        <v>19</v>
      </c>
      <c r="M49" s="82"/>
      <c r="N49">
        <v>25</v>
      </c>
      <c r="O49">
        <v>11</v>
      </c>
    </row>
    <row r="50" spans="1:15" ht="14.25" customHeight="1" x14ac:dyDescent="0.25">
      <c r="A50" s="103"/>
      <c r="B50" s="104"/>
      <c r="C50" s="104"/>
      <c r="D50" s="105"/>
      <c r="E50" s="105"/>
      <c r="F50">
        <v>1303</v>
      </c>
      <c r="G50" s="82" t="str">
        <f>+VLOOKUP(F50,Participants!$A$1:$F$678,2,FALSE)</f>
        <v>Madison Abbett</v>
      </c>
      <c r="H50" s="82" t="str">
        <f>+VLOOKUP(F50,Participants!$A$1:$F$678,4,FALSE)</f>
        <v>CDT</v>
      </c>
      <c r="I50" s="82" t="str">
        <f>+VLOOKUP(F50,Participants!$A$1:$F$678,5,FALSE)</f>
        <v>Female</v>
      </c>
      <c r="J50" s="82">
        <f>+VLOOKUP(F50,Participants!$A$1:$F$678,3,FALSE)</f>
        <v>6</v>
      </c>
      <c r="K50" s="12" t="str">
        <f>+VLOOKUP(F50,Participants!$A$1:$G$678,7,FALSE)</f>
        <v>JV Girls</v>
      </c>
      <c r="L50" s="160">
        <f t="shared" si="1"/>
        <v>20</v>
      </c>
      <c r="M50" s="82"/>
      <c r="N50">
        <v>25</v>
      </c>
      <c r="O50">
        <v>10</v>
      </c>
    </row>
    <row r="51" spans="1:15" ht="14.25" customHeight="1" x14ac:dyDescent="0.25">
      <c r="A51" s="103"/>
      <c r="B51" s="104"/>
      <c r="C51" s="104"/>
      <c r="D51" s="105"/>
      <c r="E51" s="105"/>
      <c r="F51">
        <v>84</v>
      </c>
      <c r="G51" s="82" t="str">
        <f>+VLOOKUP(F51,Participants!$A$1:$F$678,2,FALSE)</f>
        <v>Kelly O'Keefe</v>
      </c>
      <c r="H51" s="82" t="str">
        <f>+VLOOKUP(F51,Participants!$A$1:$F$678,4,FALSE)</f>
        <v>AMA</v>
      </c>
      <c r="I51" s="82" t="str">
        <f>+VLOOKUP(F51,Participants!$A$1:$F$678,5,FALSE)</f>
        <v>Female</v>
      </c>
      <c r="J51" s="82">
        <f>+VLOOKUP(F51,Participants!$A$1:$F$678,3,FALSE)</f>
        <v>6</v>
      </c>
      <c r="K51" s="12" t="str">
        <f>+VLOOKUP(F51,Participants!$A$1:$G$678,7,FALSE)</f>
        <v>JV Girls</v>
      </c>
      <c r="L51" s="160">
        <f t="shared" si="1"/>
        <v>21</v>
      </c>
      <c r="M51" s="82"/>
      <c r="N51">
        <v>23</v>
      </c>
      <c r="O51">
        <v>10</v>
      </c>
    </row>
    <row r="52" spans="1:15" ht="14.25" customHeight="1" x14ac:dyDescent="0.25">
      <c r="A52" s="103"/>
      <c r="B52" s="104"/>
      <c r="C52" s="104"/>
      <c r="D52" s="105"/>
      <c r="E52" s="105"/>
      <c r="F52">
        <v>66</v>
      </c>
      <c r="G52" s="82" t="str">
        <f>+VLOOKUP(F52,Participants!$A$1:$F$678,2,FALSE)</f>
        <v>Noelle Berquist</v>
      </c>
      <c r="H52" s="82" t="str">
        <f>+VLOOKUP(F52,Participants!$A$1:$F$678,4,FALSE)</f>
        <v>AMA</v>
      </c>
      <c r="I52" s="82" t="str">
        <f>+VLOOKUP(F52,Participants!$A$1:$F$678,5,FALSE)</f>
        <v>Female</v>
      </c>
      <c r="J52" s="82">
        <f>+VLOOKUP(F52,Participants!$A$1:$F$678,3,FALSE)</f>
        <v>5</v>
      </c>
      <c r="K52" s="12" t="str">
        <f>+VLOOKUP(F52,Participants!$A$1:$G$678,7,FALSE)</f>
        <v>JV Girls</v>
      </c>
      <c r="L52" s="160">
        <f t="shared" si="1"/>
        <v>22</v>
      </c>
      <c r="M52" s="82"/>
      <c r="N52">
        <v>23</v>
      </c>
      <c r="O52">
        <v>10</v>
      </c>
    </row>
    <row r="53" spans="1:15" ht="14.25" customHeight="1" x14ac:dyDescent="0.25">
      <c r="A53" s="103"/>
      <c r="B53" s="104"/>
      <c r="C53" s="104"/>
      <c r="D53" s="105"/>
      <c r="E53" s="105"/>
      <c r="F53">
        <v>605</v>
      </c>
      <c r="G53" s="82" t="str">
        <f>+VLOOKUP(F53,Participants!$A$1:$F$678,2,FALSE)</f>
        <v>Daniella Julian</v>
      </c>
      <c r="H53" s="82" t="str">
        <f>+VLOOKUP(F53,Participants!$A$1:$F$678,4,FALSE)</f>
        <v>BFS</v>
      </c>
      <c r="I53" s="82" t="str">
        <f>+VLOOKUP(F53,Participants!$A$1:$F$678,5,FALSE)</f>
        <v>Female</v>
      </c>
      <c r="J53" s="82">
        <f>+VLOOKUP(F53,Participants!$A$1:$F$678,3,FALSE)</f>
        <v>6</v>
      </c>
      <c r="K53" s="12" t="str">
        <f>+VLOOKUP(F53,Participants!$A$1:$G$678,7,FALSE)</f>
        <v>JV GIRLS</v>
      </c>
      <c r="L53" s="160">
        <f t="shared" si="1"/>
        <v>23</v>
      </c>
      <c r="M53" s="82"/>
      <c r="N53">
        <v>23</v>
      </c>
      <c r="O53">
        <v>6</v>
      </c>
    </row>
    <row r="54" spans="1:15" ht="14.25" customHeight="1" x14ac:dyDescent="0.25">
      <c r="A54" s="103"/>
      <c r="B54" s="104"/>
      <c r="C54" s="104"/>
      <c r="D54" s="105"/>
      <c r="E54" s="105"/>
      <c r="F54">
        <v>1302</v>
      </c>
      <c r="G54" s="82" t="str">
        <f>+VLOOKUP(F54,Participants!$A$1:$F$678,2,FALSE)</f>
        <v>Amelia LoPresti</v>
      </c>
      <c r="H54" s="82" t="str">
        <f>+VLOOKUP(F54,Participants!$A$1:$F$678,4,FALSE)</f>
        <v>CDT</v>
      </c>
      <c r="I54" s="82" t="str">
        <f>+VLOOKUP(F54,Participants!$A$1:$F$678,5,FALSE)</f>
        <v>Female</v>
      </c>
      <c r="J54" s="82">
        <f>+VLOOKUP(F54,Participants!$A$1:$F$678,3,FALSE)</f>
        <v>6</v>
      </c>
      <c r="K54" s="12" t="str">
        <f>+VLOOKUP(F54,Participants!$A$1:$G$678,7,FALSE)</f>
        <v>JV Girls</v>
      </c>
      <c r="L54" s="160">
        <f t="shared" si="1"/>
        <v>24</v>
      </c>
      <c r="M54" s="82"/>
      <c r="N54">
        <v>21</v>
      </c>
      <c r="O54">
        <v>1</v>
      </c>
    </row>
    <row r="55" spans="1:15" ht="14.25" customHeight="1" x14ac:dyDescent="0.25">
      <c r="A55" s="103"/>
      <c r="B55" s="104"/>
      <c r="C55" s="104"/>
      <c r="D55" s="105"/>
      <c r="E55" s="105"/>
      <c r="F55">
        <v>67</v>
      </c>
      <c r="G55" s="82" t="str">
        <f>+VLOOKUP(F55,Participants!$A$1:$F$678,2,FALSE)</f>
        <v>Thekla Skowron</v>
      </c>
      <c r="H55" s="82" t="str">
        <f>+VLOOKUP(F55,Participants!$A$1:$F$678,4,FALSE)</f>
        <v>AMA</v>
      </c>
      <c r="I55" s="82" t="str">
        <f>+VLOOKUP(F55,Participants!$A$1:$F$678,5,FALSE)</f>
        <v>Female</v>
      </c>
      <c r="J55" s="82">
        <f>+VLOOKUP(F55,Participants!$A$1:$F$678,3,FALSE)</f>
        <v>5</v>
      </c>
      <c r="K55" s="12" t="str">
        <f>+VLOOKUP(F55,Participants!$A$1:$G$678,7,FALSE)</f>
        <v>JV Girls</v>
      </c>
      <c r="L55" s="160">
        <f t="shared" si="1"/>
        <v>25</v>
      </c>
      <c r="M55" s="82"/>
      <c r="N55">
        <v>18</v>
      </c>
      <c r="O55">
        <v>0</v>
      </c>
    </row>
    <row r="56" spans="1:15" ht="14.25" customHeight="1" x14ac:dyDescent="0.25">
      <c r="A56" s="103"/>
      <c r="B56" s="104"/>
      <c r="C56" s="104"/>
      <c r="D56" s="105"/>
      <c r="E56" s="105"/>
      <c r="F56">
        <v>86</v>
      </c>
      <c r="G56" s="82" t="str">
        <f>+VLOOKUP(F56,Participants!$A$1:$F$678,2,FALSE)</f>
        <v>CJ Morris</v>
      </c>
      <c r="H56" s="82" t="str">
        <f>+VLOOKUP(F56,Participants!$A$1:$F$678,4,FALSE)</f>
        <v>AMA</v>
      </c>
      <c r="I56" s="82" t="str">
        <f>+VLOOKUP(F56,Participants!$A$1:$F$678,5,FALSE)</f>
        <v>Male</v>
      </c>
      <c r="J56" s="82">
        <f>+VLOOKUP(F56,Participants!$A$1:$F$678,3,FALSE)</f>
        <v>6</v>
      </c>
      <c r="K56" s="12" t="str">
        <f>+VLOOKUP(F56,Participants!$A$1:$G$678,7,FALSE)</f>
        <v>JV Boys</v>
      </c>
      <c r="L56" s="160">
        <f t="shared" si="1"/>
        <v>26</v>
      </c>
      <c r="M56" s="82"/>
      <c r="N56">
        <v>42</v>
      </c>
      <c r="O56">
        <v>2</v>
      </c>
    </row>
    <row r="57" spans="1:15" ht="14.25" customHeight="1" x14ac:dyDescent="0.25">
      <c r="A57" s="103"/>
      <c r="B57" s="104"/>
      <c r="C57" s="104"/>
      <c r="D57" s="105"/>
      <c r="E57" s="105"/>
      <c r="G57" s="82"/>
      <c r="H57" s="82"/>
      <c r="I57" s="82"/>
      <c r="J57" s="82"/>
      <c r="K57" s="12"/>
      <c r="L57" s="106"/>
      <c r="M57" s="82"/>
    </row>
    <row r="58" spans="1:15" ht="14.25" customHeight="1" x14ac:dyDescent="0.25">
      <c r="A58" s="103"/>
      <c r="B58" s="104"/>
      <c r="C58" s="104"/>
      <c r="D58" s="105"/>
      <c r="E58" s="105"/>
      <c r="F58">
        <v>275</v>
      </c>
      <c r="G58" s="82" t="str">
        <f>+VLOOKUP(F58,Participants!$A$1:$F$678,2,FALSE)</f>
        <v>Jeremey Ye</v>
      </c>
      <c r="H58" s="82" t="str">
        <f>+VLOOKUP(F58,Participants!$A$1:$F$678,4,FALSE)</f>
        <v>AGS</v>
      </c>
      <c r="I58" s="82" t="str">
        <f>+VLOOKUP(F58,Participants!$A$1:$F$678,5,FALSE)</f>
        <v>Male</v>
      </c>
      <c r="J58" s="82">
        <f>+VLOOKUP(F58,Participants!$A$1:$F$678,3,FALSE)</f>
        <v>8</v>
      </c>
      <c r="K58" s="12" t="str">
        <f>+VLOOKUP(F58,Participants!$A$1:$G$678,7,FALSE)</f>
        <v>VARSITY Boys</v>
      </c>
      <c r="L58" s="160">
        <v>1</v>
      </c>
      <c r="M58" s="82">
        <v>10</v>
      </c>
      <c r="N58">
        <v>87</v>
      </c>
      <c r="O58">
        <v>2</v>
      </c>
    </row>
    <row r="59" spans="1:15" ht="14.25" customHeight="1" x14ac:dyDescent="0.25">
      <c r="A59" s="103"/>
      <c r="B59" s="104"/>
      <c r="C59" s="104"/>
      <c r="D59" s="105"/>
      <c r="E59" s="105"/>
      <c r="F59">
        <v>224</v>
      </c>
      <c r="G59" s="82" t="str">
        <f>+VLOOKUP(F59,Participants!$A$1:$F$678,2,FALSE)</f>
        <v>Chase Porter</v>
      </c>
      <c r="H59" s="82" t="str">
        <f>+VLOOKUP(F59,Participants!$A$1:$F$678,4,FALSE)</f>
        <v>MQA</v>
      </c>
      <c r="I59" s="82" t="str">
        <f>+VLOOKUP(F59,Participants!$A$1:$F$678,5,FALSE)</f>
        <v>Male</v>
      </c>
      <c r="J59" s="82">
        <f>+VLOOKUP(F59,Participants!$A$1:$F$678,3,FALSE)</f>
        <v>8</v>
      </c>
      <c r="K59" s="12" t="str">
        <f>+VLOOKUP(F59,Participants!$A$1:$G$678,7,FALSE)</f>
        <v>VARSITY Boys</v>
      </c>
      <c r="L59" s="106">
        <f>L58+1</f>
        <v>2</v>
      </c>
      <c r="M59" s="82">
        <v>8</v>
      </c>
      <c r="N59">
        <v>84</v>
      </c>
      <c r="O59">
        <v>0</v>
      </c>
    </row>
    <row r="60" spans="1:15" ht="14.25" customHeight="1" x14ac:dyDescent="0.25">
      <c r="A60" s="103"/>
      <c r="B60" s="104"/>
      <c r="C60" s="104"/>
      <c r="D60" s="105"/>
      <c r="E60" s="105"/>
      <c r="F60">
        <v>131</v>
      </c>
      <c r="G60" s="82" t="str">
        <f>+VLOOKUP(F60,Participants!$A$1:$F$678,2,FALSE)</f>
        <v>John Pensock</v>
      </c>
      <c r="H60" s="82" t="str">
        <f>+VLOOKUP(F60,Participants!$A$1:$F$678,4,FALSE)</f>
        <v>AMA</v>
      </c>
      <c r="I60" s="82" t="str">
        <f>+VLOOKUP(F60,Participants!$A$1:$F$678,5,FALSE)</f>
        <v>Male</v>
      </c>
      <c r="J60" s="82">
        <f>+VLOOKUP(F60,Participants!$A$1:$F$678,3,FALSE)</f>
        <v>8</v>
      </c>
      <c r="K60" s="12" t="str">
        <f>+VLOOKUP(F60,Participants!$A$1:$G$678,7,FALSE)</f>
        <v>VARSITY Boys</v>
      </c>
      <c r="L60" s="106">
        <f t="shared" ref="L60:L75" si="2">L59+1</f>
        <v>3</v>
      </c>
      <c r="M60" s="82">
        <v>6</v>
      </c>
      <c r="N60">
        <v>72</v>
      </c>
      <c r="O60">
        <v>1</v>
      </c>
    </row>
    <row r="61" spans="1:15" ht="14.25" customHeight="1" x14ac:dyDescent="0.25">
      <c r="A61" s="103"/>
      <c r="B61" s="104"/>
      <c r="C61" s="104"/>
      <c r="D61" s="105"/>
      <c r="E61" s="105"/>
      <c r="F61">
        <v>665</v>
      </c>
      <c r="G61" s="82" t="str">
        <f>+VLOOKUP(F61,Participants!$A$1:$F$678,2,FALSE)</f>
        <v>Jack Davison</v>
      </c>
      <c r="H61" s="82" t="str">
        <f>+VLOOKUP(F61,Participants!$A$1:$F$678,4,FALSE)</f>
        <v>BFS</v>
      </c>
      <c r="I61" s="82" t="str">
        <f>+VLOOKUP(F61,Participants!$A$1:$F$678,5,FALSE)</f>
        <v>Male</v>
      </c>
      <c r="J61" s="82">
        <f>+VLOOKUP(F61,Participants!$A$1:$F$678,3,FALSE)</f>
        <v>8</v>
      </c>
      <c r="K61" s="12" t="str">
        <f>+VLOOKUP(F61,Participants!$A$1:$G$678,7,FALSE)</f>
        <v>VARSITY Boys</v>
      </c>
      <c r="L61" s="106">
        <f t="shared" si="2"/>
        <v>4</v>
      </c>
      <c r="M61" s="82">
        <v>5</v>
      </c>
      <c r="N61">
        <v>68</v>
      </c>
      <c r="O61">
        <v>7</v>
      </c>
    </row>
    <row r="62" spans="1:15" ht="14.25" customHeight="1" x14ac:dyDescent="0.25">
      <c r="A62" s="103"/>
      <c r="B62" s="104"/>
      <c r="C62" s="104"/>
      <c r="D62" s="105"/>
      <c r="E62" s="105"/>
      <c r="F62">
        <v>279</v>
      </c>
      <c r="G62" s="82" t="str">
        <f>+VLOOKUP(F62,Participants!$A$1:$F$678,2,FALSE)</f>
        <v>David DelFiandra</v>
      </c>
      <c r="H62" s="82" t="str">
        <f>+VLOOKUP(F62,Participants!$A$1:$F$678,4,FALSE)</f>
        <v>AGS</v>
      </c>
      <c r="I62" s="82" t="str">
        <f>+VLOOKUP(F62,Participants!$A$1:$F$678,5,FALSE)</f>
        <v>Male</v>
      </c>
      <c r="J62" s="82">
        <f>+VLOOKUP(F62,Participants!$A$1:$F$678,3,FALSE)</f>
        <v>7</v>
      </c>
      <c r="K62" s="12" t="str">
        <f>+VLOOKUP(F62,Participants!$A$1:$G$678,7,FALSE)</f>
        <v>VARSITY Boys</v>
      </c>
      <c r="L62" s="106">
        <f t="shared" si="2"/>
        <v>5</v>
      </c>
      <c r="M62" s="82">
        <v>4</v>
      </c>
      <c r="N62">
        <v>68</v>
      </c>
      <c r="O62">
        <v>2</v>
      </c>
    </row>
    <row r="63" spans="1:15" ht="14.25" customHeight="1" x14ac:dyDescent="0.25">
      <c r="A63" s="103"/>
      <c r="B63" s="104"/>
      <c r="C63" s="104"/>
      <c r="D63" s="105"/>
      <c r="E63" s="105"/>
      <c r="F63">
        <v>1570</v>
      </c>
      <c r="G63" s="82" t="str">
        <f>+VLOOKUP(F63,Participants!$A$1:$F$678,2,FALSE)</f>
        <v>Derek Ricciardella</v>
      </c>
      <c r="H63" s="82" t="str">
        <f>+VLOOKUP(F63,Participants!$A$1:$F$678,4,FALSE)</f>
        <v>BCS</v>
      </c>
      <c r="I63" s="82" t="str">
        <f>+VLOOKUP(F63,Participants!$A$1:$F$678,5,FALSE)</f>
        <v>Male</v>
      </c>
      <c r="J63" s="82">
        <f>+VLOOKUP(F63,Participants!$A$1:$F$678,3,FALSE)</f>
        <v>7</v>
      </c>
      <c r="K63" s="12" t="str">
        <f>+VLOOKUP(F63,Participants!$A$1:$G$678,7,FALSE)</f>
        <v>Varsity Boys</v>
      </c>
      <c r="L63" s="106">
        <f t="shared" si="2"/>
        <v>6</v>
      </c>
      <c r="M63" s="82">
        <v>3</v>
      </c>
      <c r="N63">
        <v>67</v>
      </c>
      <c r="O63">
        <v>10</v>
      </c>
    </row>
    <row r="64" spans="1:15" ht="14.25" customHeight="1" x14ac:dyDescent="0.25">
      <c r="A64" s="103"/>
      <c r="B64" s="104"/>
      <c r="C64" s="104"/>
      <c r="D64" s="105"/>
      <c r="E64" s="105"/>
      <c r="F64">
        <v>223</v>
      </c>
      <c r="G64" s="82" t="str">
        <f>+VLOOKUP(F64,Participants!$A$1:$F$678,2,FALSE)</f>
        <v>Everett Nemeth</v>
      </c>
      <c r="H64" s="82" t="str">
        <f>+VLOOKUP(F64,Participants!$A$1:$F$678,4,FALSE)</f>
        <v>MQA</v>
      </c>
      <c r="I64" s="82" t="str">
        <f>+VLOOKUP(F64,Participants!$A$1:$F$678,5,FALSE)</f>
        <v>Male</v>
      </c>
      <c r="J64" s="82">
        <f>+VLOOKUP(F64,Participants!$A$1:$F$678,3,FALSE)</f>
        <v>7</v>
      </c>
      <c r="K64" s="12" t="str">
        <f>+VLOOKUP(F64,Participants!$A$1:$G$678,7,FALSE)</f>
        <v>VARSITY Boys</v>
      </c>
      <c r="L64" s="106">
        <f t="shared" si="2"/>
        <v>7</v>
      </c>
      <c r="M64" s="82">
        <v>2</v>
      </c>
      <c r="N64">
        <v>67</v>
      </c>
      <c r="O64">
        <v>8</v>
      </c>
    </row>
    <row r="65" spans="1:15" ht="14.25" customHeight="1" x14ac:dyDescent="0.25">
      <c r="A65" s="103"/>
      <c r="B65" s="104"/>
      <c r="C65" s="104"/>
      <c r="D65" s="105"/>
      <c r="E65" s="105"/>
      <c r="F65">
        <v>280</v>
      </c>
      <c r="G65" s="82" t="str">
        <f>+VLOOKUP(F65,Participants!$A$1:$F$678,2,FALSE)</f>
        <v>Nolan Meyer</v>
      </c>
      <c r="H65" s="82" t="str">
        <f>+VLOOKUP(F65,Participants!$A$1:$F$678,4,FALSE)</f>
        <v>AGS</v>
      </c>
      <c r="I65" s="82" t="str">
        <f>+VLOOKUP(F65,Participants!$A$1:$F$678,5,FALSE)</f>
        <v>Male</v>
      </c>
      <c r="J65" s="82">
        <f>+VLOOKUP(F65,Participants!$A$1:$F$678,3,FALSE)</f>
        <v>7</v>
      </c>
      <c r="K65" s="12" t="str">
        <f>+VLOOKUP(F65,Participants!$A$1:$G$678,7,FALSE)</f>
        <v>VARSITY Boys</v>
      </c>
      <c r="L65" s="106">
        <f t="shared" si="2"/>
        <v>8</v>
      </c>
      <c r="M65" s="82">
        <v>1</v>
      </c>
      <c r="N65">
        <v>61</v>
      </c>
      <c r="O65">
        <v>10</v>
      </c>
    </row>
    <row r="66" spans="1:15" ht="14.25" customHeight="1" x14ac:dyDescent="0.25">
      <c r="A66" s="103"/>
      <c r="B66" s="104"/>
      <c r="C66" s="104"/>
      <c r="D66" s="105"/>
      <c r="E66" s="105"/>
      <c r="F66">
        <v>1123</v>
      </c>
      <c r="G66" s="82" t="str">
        <f>+VLOOKUP(F66,Participants!$A$1:$F$678,2,FALSE)</f>
        <v>Jacob Acocks-Mejia</v>
      </c>
      <c r="H66" s="82" t="str">
        <f>+VLOOKUP(F66,Participants!$A$1:$F$678,4,FALSE)</f>
        <v>KIL</v>
      </c>
      <c r="I66" s="82" t="str">
        <f>+VLOOKUP(F66,Participants!$A$1:$F$678,5,FALSE)</f>
        <v>Male</v>
      </c>
      <c r="J66" s="82">
        <f>+VLOOKUP(F66,Participants!$A$1:$F$678,3,FALSE)</f>
        <v>8</v>
      </c>
      <c r="K66" s="12" t="str">
        <f>+VLOOKUP(F66,Participants!$A$1:$G$678,7,FALSE)</f>
        <v>VARSITY Boys</v>
      </c>
      <c r="L66" s="106">
        <f t="shared" si="2"/>
        <v>9</v>
      </c>
      <c r="M66" s="82"/>
      <c r="N66">
        <v>59</v>
      </c>
      <c r="O66">
        <v>6</v>
      </c>
    </row>
    <row r="67" spans="1:15" ht="14.25" customHeight="1" x14ac:dyDescent="0.25">
      <c r="A67" s="103"/>
      <c r="B67" s="104"/>
      <c r="C67" s="104"/>
      <c r="D67" s="105"/>
      <c r="E67" s="105"/>
      <c r="F67">
        <v>1186</v>
      </c>
      <c r="G67" s="82" t="str">
        <f>+VLOOKUP(F67,Participants!$A$1:$F$678,2,FALSE)</f>
        <v>Roman Maurizio</v>
      </c>
      <c r="H67" s="82" t="str">
        <f>+VLOOKUP(F67,Participants!$A$1:$F$678,4,FALSE)</f>
        <v>DMA</v>
      </c>
      <c r="I67" s="82" t="str">
        <f>+VLOOKUP(F67,Participants!$A$1:$F$678,5,FALSE)</f>
        <v>Male</v>
      </c>
      <c r="J67" s="82">
        <f>+VLOOKUP(F67,Participants!$A$1:$F$678,3,FALSE)</f>
        <v>8</v>
      </c>
      <c r="K67" s="12" t="str">
        <f>+VLOOKUP(F67,Participants!$A$1:$G$678,7,FALSE)</f>
        <v>VARSITY Boys</v>
      </c>
      <c r="L67" s="106">
        <f t="shared" si="2"/>
        <v>10</v>
      </c>
      <c r="M67" s="82"/>
      <c r="N67">
        <v>52</v>
      </c>
      <c r="O67">
        <v>8</v>
      </c>
    </row>
    <row r="68" spans="1:15" ht="14.25" customHeight="1" x14ac:dyDescent="0.25">
      <c r="A68" s="103"/>
      <c r="B68" s="104"/>
      <c r="C68" s="104"/>
      <c r="D68" s="105"/>
      <c r="E68" s="105"/>
      <c r="F68">
        <v>911</v>
      </c>
      <c r="G68" s="82" t="str">
        <f>+VLOOKUP(F68,Participants!$A$1:$F$678,2,FALSE)</f>
        <v>Garet Gizler</v>
      </c>
      <c r="H68" s="82" t="str">
        <f>+VLOOKUP(F68,Participants!$A$1:$F$678,4,FALSE)</f>
        <v>MOSS</v>
      </c>
      <c r="I68" s="82" t="str">
        <f>+VLOOKUP(F68,Participants!$A$1:$F$678,5,FALSE)</f>
        <v>Male</v>
      </c>
      <c r="J68" s="82">
        <f>+VLOOKUP(F68,Participants!$A$1:$F$678,3,FALSE)</f>
        <v>7</v>
      </c>
      <c r="K68" s="12" t="str">
        <f>+VLOOKUP(F68,Participants!$A$1:$G$678,7,FALSE)</f>
        <v>VARSITY Boys</v>
      </c>
      <c r="L68" s="106">
        <f t="shared" si="2"/>
        <v>11</v>
      </c>
      <c r="M68" s="82"/>
      <c r="N68">
        <v>51</v>
      </c>
      <c r="O68">
        <v>4</v>
      </c>
    </row>
    <row r="69" spans="1:15" ht="14.25" customHeight="1" x14ac:dyDescent="0.25">
      <c r="A69" s="103"/>
      <c r="B69" s="104"/>
      <c r="C69" s="104"/>
      <c r="D69" s="105"/>
      <c r="E69" s="105"/>
      <c r="F69">
        <v>664</v>
      </c>
      <c r="G69" s="82" t="str">
        <f>+VLOOKUP(F69,Participants!$A$1:$F$678,2,FALSE)</f>
        <v>Eric Wheeler</v>
      </c>
      <c r="H69" s="82" t="str">
        <f>+VLOOKUP(F69,Participants!$A$1:$F$678,4,FALSE)</f>
        <v>BFS</v>
      </c>
      <c r="I69" s="82" t="str">
        <f>+VLOOKUP(F69,Participants!$A$1:$F$678,5,FALSE)</f>
        <v>Male</v>
      </c>
      <c r="J69" s="82">
        <f>+VLOOKUP(F69,Participants!$A$1:$F$678,3,FALSE)</f>
        <v>7</v>
      </c>
      <c r="K69" s="12" t="str">
        <f>+VLOOKUP(F69,Participants!$A$1:$G$678,7,FALSE)</f>
        <v>VARSITY Boys</v>
      </c>
      <c r="L69" s="106">
        <f t="shared" si="2"/>
        <v>12</v>
      </c>
      <c r="M69" s="82"/>
      <c r="N69">
        <v>46</v>
      </c>
      <c r="O69">
        <v>5</v>
      </c>
    </row>
    <row r="70" spans="1:15" ht="14.25" customHeight="1" x14ac:dyDescent="0.25">
      <c r="A70" s="103"/>
      <c r="B70" s="104"/>
      <c r="C70" s="104"/>
      <c r="D70" s="105"/>
      <c r="E70" s="105"/>
      <c r="F70">
        <v>276</v>
      </c>
      <c r="G70" s="82" t="str">
        <f>+VLOOKUP(F70,Participants!$A$1:$F$678,2,FALSE)</f>
        <v>Sebastian James</v>
      </c>
      <c r="H70" s="82" t="str">
        <f>+VLOOKUP(F70,Participants!$A$1:$F$678,4,FALSE)</f>
        <v>AGS</v>
      </c>
      <c r="I70" s="82" t="str">
        <f>+VLOOKUP(F70,Participants!$A$1:$F$678,5,FALSE)</f>
        <v>Male</v>
      </c>
      <c r="J70" s="82">
        <f>+VLOOKUP(F70,Participants!$A$1:$F$678,3,FALSE)</f>
        <v>8</v>
      </c>
      <c r="K70" s="12" t="str">
        <f>+VLOOKUP(F70,Participants!$A$1:$G$678,7,FALSE)</f>
        <v>VARSITY Boys</v>
      </c>
      <c r="L70" s="106">
        <f t="shared" si="2"/>
        <v>13</v>
      </c>
      <c r="M70" s="82"/>
      <c r="N70">
        <v>46</v>
      </c>
      <c r="O70">
        <v>1</v>
      </c>
    </row>
    <row r="71" spans="1:15" ht="14.25" customHeight="1" x14ac:dyDescent="0.25">
      <c r="A71" s="103"/>
      <c r="B71" s="104"/>
      <c r="C71" s="104"/>
      <c r="D71" s="105"/>
      <c r="E71" s="105"/>
      <c r="F71">
        <v>660</v>
      </c>
      <c r="G71" s="82" t="str">
        <f>+VLOOKUP(F71,Participants!$A$1:$F$678,2,FALSE)</f>
        <v>Zachary Lehman</v>
      </c>
      <c r="H71" s="82" t="str">
        <f>+VLOOKUP(F71,Participants!$A$1:$F$678,4,FALSE)</f>
        <v>BFS</v>
      </c>
      <c r="I71" s="82" t="str">
        <f>+VLOOKUP(F71,Participants!$A$1:$F$678,5,FALSE)</f>
        <v>Male</v>
      </c>
      <c r="J71" s="82">
        <f>+VLOOKUP(F71,Participants!$A$1:$F$678,3,FALSE)</f>
        <v>7</v>
      </c>
      <c r="K71" s="12" t="str">
        <f>+VLOOKUP(F71,Participants!$A$1:$G$678,7,FALSE)</f>
        <v>VARSITY Boys</v>
      </c>
      <c r="L71" s="106">
        <f t="shared" si="2"/>
        <v>14</v>
      </c>
      <c r="M71" s="82"/>
      <c r="N71">
        <v>44</v>
      </c>
      <c r="O71">
        <v>11</v>
      </c>
    </row>
    <row r="72" spans="1:15" ht="14.25" customHeight="1" x14ac:dyDescent="0.25">
      <c r="A72" s="103"/>
      <c r="B72" s="104"/>
      <c r="C72" s="104"/>
      <c r="D72" s="105"/>
      <c r="E72" s="105"/>
      <c r="F72">
        <v>222</v>
      </c>
      <c r="G72" s="82" t="str">
        <f>+VLOOKUP(F72,Participants!$A$1:$F$678,2,FALSE)</f>
        <v>Max Townsend</v>
      </c>
      <c r="H72" s="82" t="str">
        <f>+VLOOKUP(F72,Participants!$A$1:$F$678,4,FALSE)</f>
        <v>MQA</v>
      </c>
      <c r="I72" s="82" t="str">
        <f>+VLOOKUP(F72,Participants!$A$1:$F$678,5,FALSE)</f>
        <v>Male</v>
      </c>
      <c r="J72" s="82">
        <f>+VLOOKUP(F72,Participants!$A$1:$F$678,3,FALSE)</f>
        <v>7</v>
      </c>
      <c r="K72" s="12" t="str">
        <f>+VLOOKUP(F72,Participants!$A$1:$G$678,7,FALSE)</f>
        <v>VARSITY Boys</v>
      </c>
      <c r="L72" s="106">
        <f t="shared" si="2"/>
        <v>15</v>
      </c>
      <c r="M72" s="82"/>
      <c r="N72">
        <v>40</v>
      </c>
      <c r="O72">
        <v>3</v>
      </c>
    </row>
    <row r="73" spans="1:15" ht="14.25" customHeight="1" x14ac:dyDescent="0.25">
      <c r="A73" s="103"/>
      <c r="B73" s="104"/>
      <c r="C73" s="104"/>
      <c r="D73" s="105"/>
      <c r="E73" s="105"/>
      <c r="F73">
        <v>921</v>
      </c>
      <c r="G73" s="82" t="str">
        <f>+VLOOKUP(F73,Participants!$A$1:$F$678,2,FALSE)</f>
        <v>Rizalino Domasig</v>
      </c>
      <c r="H73" s="82" t="str">
        <f>+VLOOKUP(F73,Participants!$A$1:$F$678,4,FALSE)</f>
        <v>HFS</v>
      </c>
      <c r="I73" s="82" t="str">
        <f>+VLOOKUP(F73,Participants!$A$1:$F$678,5,FALSE)</f>
        <v>Male</v>
      </c>
      <c r="J73" s="82">
        <f>+VLOOKUP(F73,Participants!$A$1:$F$678,3,FALSE)</f>
        <v>7</v>
      </c>
      <c r="K73" s="12" t="str">
        <f>+VLOOKUP(F73,Participants!$A$1:$G$678,7,FALSE)</f>
        <v>VARSITY Boys</v>
      </c>
      <c r="L73" s="106">
        <f t="shared" si="2"/>
        <v>16</v>
      </c>
      <c r="M73" s="82"/>
      <c r="N73">
        <v>38</v>
      </c>
      <c r="O73">
        <v>5</v>
      </c>
    </row>
    <row r="74" spans="1:15" ht="14.25" customHeight="1" x14ac:dyDescent="0.25">
      <c r="A74" s="103"/>
      <c r="B74" s="104"/>
      <c r="C74" s="104"/>
      <c r="D74" s="105"/>
      <c r="E74" s="105"/>
      <c r="F74">
        <v>1130</v>
      </c>
      <c r="G74" s="82" t="str">
        <f>+VLOOKUP(F74,Participants!$A$1:$F$678,2,FALSE)</f>
        <v>Luke Harper</v>
      </c>
      <c r="H74" s="82" t="str">
        <f>+VLOOKUP(F74,Participants!$A$1:$F$678,4,FALSE)</f>
        <v>KIL</v>
      </c>
      <c r="I74" s="82" t="str">
        <f>+VLOOKUP(F74,Participants!$A$1:$F$678,5,FALSE)</f>
        <v>Male</v>
      </c>
      <c r="J74" s="82">
        <f>+VLOOKUP(F74,Participants!$A$1:$F$678,3,FALSE)</f>
        <v>8</v>
      </c>
      <c r="K74" s="12" t="str">
        <f>+VLOOKUP(F74,Participants!$A$1:$G$678,7,FALSE)</f>
        <v>VARSITY Boys</v>
      </c>
      <c r="L74" s="106">
        <f t="shared" si="2"/>
        <v>17</v>
      </c>
      <c r="M74" s="82"/>
      <c r="N74">
        <v>37</v>
      </c>
      <c r="O74">
        <v>6</v>
      </c>
    </row>
    <row r="75" spans="1:15" ht="14.25" customHeight="1" x14ac:dyDescent="0.25">
      <c r="A75" s="103"/>
      <c r="B75" s="104"/>
      <c r="C75" s="104"/>
      <c r="D75" s="105"/>
      <c r="E75" s="105"/>
      <c r="F75">
        <v>112</v>
      </c>
      <c r="G75" s="82" t="str">
        <f>+VLOOKUP(F75,Participants!$A$1:$F$678,2,FALSE)</f>
        <v>Jack Rattigan</v>
      </c>
      <c r="H75" s="82" t="str">
        <f>+VLOOKUP(F75,Participants!$A$1:$F$678,4,FALSE)</f>
        <v>AMA</v>
      </c>
      <c r="I75" s="82" t="str">
        <f>+VLOOKUP(F75,Participants!$A$1:$F$678,5,FALSE)</f>
        <v>Male</v>
      </c>
      <c r="J75" s="82">
        <f>+VLOOKUP(F75,Participants!$A$1:$F$678,3,FALSE)</f>
        <v>7</v>
      </c>
      <c r="K75" s="12" t="str">
        <f>+VLOOKUP(F75,Participants!$A$1:$G$678,7,FALSE)</f>
        <v>VARSITY Boys</v>
      </c>
      <c r="L75" s="106">
        <f t="shared" si="2"/>
        <v>18</v>
      </c>
      <c r="M75" s="82"/>
      <c r="N75">
        <v>37</v>
      </c>
      <c r="O75">
        <v>3</v>
      </c>
    </row>
    <row r="76" spans="1:15" ht="14.25" customHeight="1" x14ac:dyDescent="0.25">
      <c r="A76" s="103"/>
      <c r="B76" s="104"/>
      <c r="C76" s="104"/>
      <c r="D76" s="105"/>
      <c r="E76" s="105"/>
      <c r="G76" s="82"/>
      <c r="H76" s="82"/>
      <c r="I76" s="82"/>
      <c r="J76" s="82"/>
      <c r="K76" s="12"/>
      <c r="L76" s="106"/>
      <c r="M76" s="82"/>
    </row>
    <row r="77" spans="1:15" ht="14.25" customHeight="1" x14ac:dyDescent="0.25">
      <c r="A77" s="103"/>
      <c r="B77" s="104"/>
      <c r="C77" s="104"/>
      <c r="D77" s="105"/>
      <c r="E77" s="105"/>
      <c r="F77">
        <v>982</v>
      </c>
      <c r="G77" s="82" t="str">
        <f>+VLOOKUP(F77,Participants!$A$1:$F$678,2,FALSE)</f>
        <v>Molly Gauntner</v>
      </c>
      <c r="H77" s="82" t="str">
        <f>+VLOOKUP(F77,Participants!$A$1:$F$678,4,FALSE)</f>
        <v>SJS</v>
      </c>
      <c r="I77" s="82" t="str">
        <f>+VLOOKUP(F77,Participants!$A$1:$F$678,5,FALSE)</f>
        <v>Female</v>
      </c>
      <c r="J77" s="82">
        <f>+VLOOKUP(F77,Participants!$A$1:$F$678,3,FALSE)</f>
        <v>8</v>
      </c>
      <c r="K77" s="12" t="str">
        <f>+VLOOKUP(F77,Participants!$A$1:$G$678,7,FALSE)</f>
        <v>Varsity Girls</v>
      </c>
      <c r="L77" s="160">
        <v>1</v>
      </c>
      <c r="M77" s="82">
        <v>10</v>
      </c>
      <c r="N77">
        <v>73</v>
      </c>
      <c r="O77">
        <v>4</v>
      </c>
    </row>
    <row r="78" spans="1:15" ht="14.25" customHeight="1" x14ac:dyDescent="0.25">
      <c r="A78" s="103"/>
      <c r="B78" s="104"/>
      <c r="C78" s="104"/>
      <c r="D78" s="105"/>
      <c r="E78" s="105"/>
      <c r="F78">
        <v>893</v>
      </c>
      <c r="G78" s="82" t="str">
        <f>+VLOOKUP(F78,Participants!$A$1:$F$678,2,FALSE)</f>
        <v>Melanie Tomko</v>
      </c>
      <c r="H78" s="82" t="str">
        <f>+VLOOKUP(F78,Participants!$A$1:$F$678,4,FALSE)</f>
        <v>MOSS</v>
      </c>
      <c r="I78" s="82" t="str">
        <f>+VLOOKUP(F78,Participants!$A$1:$F$678,5,FALSE)</f>
        <v>Female</v>
      </c>
      <c r="J78" s="82">
        <f>+VLOOKUP(F78,Participants!$A$1:$F$678,3,FALSE)</f>
        <v>7</v>
      </c>
      <c r="K78" s="12" t="str">
        <f>+VLOOKUP(F78,Participants!$A$1:$G$678,7,FALSE)</f>
        <v>VARSITY Girls</v>
      </c>
      <c r="L78" s="106">
        <f>L77+1</f>
        <v>2</v>
      </c>
      <c r="M78" s="82">
        <v>8</v>
      </c>
      <c r="N78">
        <v>65</v>
      </c>
      <c r="O78">
        <v>6</v>
      </c>
    </row>
    <row r="79" spans="1:15" ht="14.25" customHeight="1" x14ac:dyDescent="0.25">
      <c r="A79" s="103"/>
      <c r="B79" s="104"/>
      <c r="C79" s="104"/>
      <c r="D79" s="105"/>
      <c r="E79" s="105"/>
      <c r="F79">
        <v>1106</v>
      </c>
      <c r="G79" s="82" t="str">
        <f>+VLOOKUP(F79,Participants!$A$1:$F$678,2,FALSE)</f>
        <v>Gigi Colafella</v>
      </c>
      <c r="H79" s="82" t="str">
        <f>+VLOOKUP(F79,Participants!$A$1:$F$678,4,FALSE)</f>
        <v>KIL</v>
      </c>
      <c r="I79" s="82" t="str">
        <f>+VLOOKUP(F79,Participants!$A$1:$F$678,5,FALSE)</f>
        <v>Female</v>
      </c>
      <c r="J79" s="82">
        <f>+VLOOKUP(F79,Participants!$A$1:$F$678,3,FALSE)</f>
        <v>8</v>
      </c>
      <c r="K79" s="12" t="str">
        <f>+VLOOKUP(F79,Participants!$A$1:$G$678,7,FALSE)</f>
        <v>Varsity Girls</v>
      </c>
      <c r="L79" s="106">
        <f t="shared" ref="L79:L96" si="3">L78+1</f>
        <v>3</v>
      </c>
      <c r="M79" s="82">
        <v>6</v>
      </c>
      <c r="N79">
        <v>57</v>
      </c>
      <c r="O79">
        <v>9</v>
      </c>
    </row>
    <row r="80" spans="1:15" ht="14.25" customHeight="1" x14ac:dyDescent="0.25">
      <c r="A80" s="103"/>
      <c r="B80" s="104"/>
      <c r="C80" s="104"/>
      <c r="D80" s="105"/>
      <c r="E80" s="105"/>
      <c r="F80">
        <v>626</v>
      </c>
      <c r="G80" s="82" t="str">
        <f>+VLOOKUP(F80,Participants!$A$1:$F$678,2,FALSE)</f>
        <v>Olivia Chimenti</v>
      </c>
      <c r="H80" s="82" t="str">
        <f>+VLOOKUP(F80,Participants!$A$1:$F$678,4,FALSE)</f>
        <v>BFS</v>
      </c>
      <c r="I80" s="82" t="str">
        <f>+VLOOKUP(F80,Participants!$A$1:$F$678,5,FALSE)</f>
        <v>Female</v>
      </c>
      <c r="J80" s="82">
        <f>+VLOOKUP(F80,Participants!$A$1:$F$678,3,FALSE)</f>
        <v>7</v>
      </c>
      <c r="K80" s="12" t="str">
        <f>+VLOOKUP(F80,Participants!$A$1:$G$678,7,FALSE)</f>
        <v>VARSITY GIRLS</v>
      </c>
      <c r="L80" s="106">
        <f t="shared" si="3"/>
        <v>4</v>
      </c>
      <c r="M80" s="82">
        <v>5</v>
      </c>
      <c r="N80">
        <v>56</v>
      </c>
      <c r="O80">
        <v>8</v>
      </c>
    </row>
    <row r="81" spans="1:15" ht="14.25" customHeight="1" x14ac:dyDescent="0.25">
      <c r="A81" s="103"/>
      <c r="B81" s="104"/>
      <c r="C81" s="104"/>
      <c r="D81" s="105"/>
      <c r="E81" s="105"/>
      <c r="F81">
        <v>981</v>
      </c>
      <c r="G81" s="82" t="str">
        <f>+VLOOKUP(F81,Participants!$A$1:$F$678,2,FALSE)</f>
        <v>Emery Feczko</v>
      </c>
      <c r="H81" s="82" t="str">
        <f>+VLOOKUP(F81,Participants!$A$1:$F$678,4,FALSE)</f>
        <v>SJS</v>
      </c>
      <c r="I81" s="82" t="str">
        <f>+VLOOKUP(F81,Participants!$A$1:$F$678,5,FALSE)</f>
        <v>Female</v>
      </c>
      <c r="J81" s="82">
        <f>+VLOOKUP(F81,Participants!$A$1:$F$678,3,FALSE)</f>
        <v>8</v>
      </c>
      <c r="K81" s="12" t="str">
        <f>+VLOOKUP(F81,Participants!$A$1:$G$678,7,FALSE)</f>
        <v>Varsity Girls</v>
      </c>
      <c r="L81" s="106">
        <f t="shared" si="3"/>
        <v>5</v>
      </c>
      <c r="M81" s="82">
        <v>4</v>
      </c>
      <c r="N81">
        <v>52</v>
      </c>
      <c r="O81">
        <v>2</v>
      </c>
    </row>
    <row r="82" spans="1:15" ht="14.25" customHeight="1" x14ac:dyDescent="0.25">
      <c r="A82" s="103"/>
      <c r="B82" s="104"/>
      <c r="C82" s="104"/>
      <c r="D82" s="105"/>
      <c r="E82" s="105"/>
      <c r="F82">
        <v>288</v>
      </c>
      <c r="G82" s="82" t="str">
        <f>+VLOOKUP(F82,Participants!$A$1:$F$678,2,FALSE)</f>
        <v>Elizabeth Tokarczyk</v>
      </c>
      <c r="H82" s="82" t="str">
        <f>+VLOOKUP(F82,Participants!$A$1:$F$678,4,FALSE)</f>
        <v>AGS</v>
      </c>
      <c r="I82" s="82" t="str">
        <f>+VLOOKUP(F82,Participants!$A$1:$F$678,5,FALSE)</f>
        <v>Female</v>
      </c>
      <c r="J82" s="82">
        <f>+VLOOKUP(F82,Participants!$A$1:$F$678,3,FALSE)</f>
        <v>8</v>
      </c>
      <c r="K82" s="12" t="str">
        <f>+VLOOKUP(F82,Participants!$A$1:$G$678,7,FALSE)</f>
        <v>VARSITY Girls</v>
      </c>
      <c r="L82" s="106">
        <f t="shared" si="3"/>
        <v>6</v>
      </c>
      <c r="M82" s="82">
        <v>3</v>
      </c>
      <c r="N82">
        <v>50</v>
      </c>
      <c r="O82">
        <v>7</v>
      </c>
    </row>
    <row r="83" spans="1:15" ht="14.25" customHeight="1" x14ac:dyDescent="0.25">
      <c r="A83" s="103"/>
      <c r="B83" s="104"/>
      <c r="C83" s="104"/>
      <c r="D83" s="105"/>
      <c r="E83" s="105"/>
      <c r="F83">
        <v>1587</v>
      </c>
      <c r="G83" s="82" t="str">
        <f>+VLOOKUP(F83,Participants!$A$1:$F$678,2,FALSE)</f>
        <v>Madison Krahe</v>
      </c>
      <c r="H83" s="82" t="str">
        <f>+VLOOKUP(F83,Participants!$A$1:$F$678,4,FALSE)</f>
        <v>BCS</v>
      </c>
      <c r="I83" s="82" t="str">
        <f>+VLOOKUP(F83,Participants!$A$1:$F$678,5,FALSE)</f>
        <v>Female</v>
      </c>
      <c r="J83" s="82">
        <f>+VLOOKUP(F83,Participants!$A$1:$F$678,3,FALSE)</f>
        <v>8</v>
      </c>
      <c r="K83" s="12" t="str">
        <f>+VLOOKUP(F83,Participants!$A$1:$G$678,7,FALSE)</f>
        <v>Varsity Girls</v>
      </c>
      <c r="L83" s="106">
        <f t="shared" si="3"/>
        <v>7</v>
      </c>
      <c r="M83" s="82">
        <v>2</v>
      </c>
      <c r="N83">
        <v>50</v>
      </c>
      <c r="O83">
        <v>0</v>
      </c>
    </row>
    <row r="84" spans="1:15" ht="14.25" customHeight="1" x14ac:dyDescent="0.25">
      <c r="A84" s="103"/>
      <c r="B84" s="104"/>
      <c r="C84" s="104"/>
      <c r="D84" s="105"/>
      <c r="E84" s="105"/>
      <c r="F84">
        <v>942</v>
      </c>
      <c r="G84" s="82" t="str">
        <f>+VLOOKUP(F84,Participants!$A$1:$F$678,2,FALSE)</f>
        <v>Kiley Fettis</v>
      </c>
      <c r="H84" s="82" t="str">
        <f>+VLOOKUP(F84,Participants!$A$1:$F$678,4,FALSE)</f>
        <v>HFS</v>
      </c>
      <c r="I84" s="82" t="str">
        <f>+VLOOKUP(F84,Participants!$A$1:$F$678,5,FALSE)</f>
        <v>Female</v>
      </c>
      <c r="J84" s="82">
        <f>+VLOOKUP(F84,Participants!$A$1:$F$678,3,FALSE)</f>
        <v>8</v>
      </c>
      <c r="K84" s="12" t="str">
        <f>+VLOOKUP(F84,Participants!$A$1:$G$678,7,FALSE)</f>
        <v>Varsity Girls</v>
      </c>
      <c r="L84" s="106">
        <f t="shared" si="3"/>
        <v>8</v>
      </c>
      <c r="M84" s="82">
        <v>1</v>
      </c>
      <c r="N84">
        <v>49</v>
      </c>
      <c r="O84">
        <v>8</v>
      </c>
    </row>
    <row r="85" spans="1:15" ht="14.25" customHeight="1" x14ac:dyDescent="0.25">
      <c r="A85" s="103"/>
      <c r="B85" s="104"/>
      <c r="C85" s="104"/>
      <c r="D85" s="105"/>
      <c r="E85" s="105"/>
      <c r="F85">
        <v>126</v>
      </c>
      <c r="G85" s="82" t="str">
        <f>+VLOOKUP(F85,Participants!$A$1:$F$678,2,FALSE)</f>
        <v>Faith Simon</v>
      </c>
      <c r="H85" s="82" t="str">
        <f>+VLOOKUP(F85,Participants!$A$1:$F$678,4,FALSE)</f>
        <v>AMA</v>
      </c>
      <c r="I85" s="82" t="str">
        <f>+VLOOKUP(F85,Participants!$A$1:$F$678,5,FALSE)</f>
        <v>Female</v>
      </c>
      <c r="J85" s="82">
        <f>+VLOOKUP(F85,Participants!$A$1:$F$678,3,FALSE)</f>
        <v>8</v>
      </c>
      <c r="K85" s="12" t="str">
        <f>+VLOOKUP(F85,Participants!$A$1:$G$678,7,FALSE)</f>
        <v>VARSITY Girls</v>
      </c>
      <c r="L85" s="106">
        <f t="shared" si="3"/>
        <v>9</v>
      </c>
      <c r="M85" s="82"/>
      <c r="N85">
        <v>47</v>
      </c>
      <c r="O85">
        <v>9</v>
      </c>
    </row>
    <row r="86" spans="1:15" ht="14.25" customHeight="1" x14ac:dyDescent="0.25">
      <c r="A86" s="103"/>
      <c r="B86" s="104"/>
      <c r="C86" s="104"/>
      <c r="D86" s="105"/>
      <c r="E86" s="105"/>
      <c r="F86">
        <v>281</v>
      </c>
      <c r="G86" s="82" t="str">
        <f>+VLOOKUP(F86,Participants!$A$1:$F$678,2,FALSE)</f>
        <v>Anna Cicchino</v>
      </c>
      <c r="H86" s="82" t="str">
        <f>+VLOOKUP(F86,Participants!$A$1:$F$678,4,FALSE)</f>
        <v>AGS</v>
      </c>
      <c r="I86" s="82" t="str">
        <f>+VLOOKUP(F86,Participants!$A$1:$F$678,5,FALSE)</f>
        <v>Female</v>
      </c>
      <c r="J86" s="82">
        <f>+VLOOKUP(F86,Participants!$A$1:$F$678,3,FALSE)</f>
        <v>8</v>
      </c>
      <c r="K86" s="12" t="str">
        <f>+VLOOKUP(F86,Participants!$A$1:$G$678,7,FALSE)</f>
        <v>VARSITY Girls</v>
      </c>
      <c r="L86" s="106">
        <f t="shared" si="3"/>
        <v>10</v>
      </c>
      <c r="M86" s="82"/>
      <c r="N86">
        <v>47</v>
      </c>
      <c r="O86">
        <v>4</v>
      </c>
    </row>
    <row r="87" spans="1:15" ht="14.25" customHeight="1" x14ac:dyDescent="0.25">
      <c r="A87" s="103"/>
      <c r="B87" s="104"/>
      <c r="C87" s="104"/>
      <c r="D87" s="105"/>
      <c r="E87" s="105"/>
      <c r="F87">
        <v>642</v>
      </c>
      <c r="G87" s="82" t="str">
        <f>+VLOOKUP(F87,Participants!$A$1:$F$678,2,FALSE)</f>
        <v>Isla Buccigrossi</v>
      </c>
      <c r="H87" s="82" t="str">
        <f>+VLOOKUP(F87,Participants!$A$1:$F$678,4,FALSE)</f>
        <v>BFS</v>
      </c>
      <c r="I87" s="82" t="str">
        <f>+VLOOKUP(F87,Participants!$A$1:$F$678,5,FALSE)</f>
        <v>Female</v>
      </c>
      <c r="J87" s="82">
        <f>+VLOOKUP(F87,Participants!$A$1:$F$678,3,FALSE)</f>
        <v>8</v>
      </c>
      <c r="K87" s="12" t="str">
        <f>+VLOOKUP(F87,Participants!$A$1:$G$678,7,FALSE)</f>
        <v>VARSITY GIRLS</v>
      </c>
      <c r="L87" s="106">
        <f t="shared" si="3"/>
        <v>11</v>
      </c>
      <c r="M87" s="82"/>
      <c r="N87">
        <v>43</v>
      </c>
      <c r="O87">
        <v>4</v>
      </c>
    </row>
    <row r="88" spans="1:15" ht="14.25" customHeight="1" x14ac:dyDescent="0.25">
      <c r="A88" s="103"/>
      <c r="B88" s="104"/>
      <c r="C88" s="104"/>
      <c r="D88" s="105"/>
      <c r="E88" s="105"/>
      <c r="F88">
        <v>124</v>
      </c>
      <c r="G88" s="82" t="str">
        <f>+VLOOKUP(F88,Participants!$A$1:$F$678,2,FALSE)</f>
        <v>Liliana Silvis</v>
      </c>
      <c r="H88" s="82" t="str">
        <f>+VLOOKUP(F88,Participants!$A$1:$F$678,4,FALSE)</f>
        <v>AMA</v>
      </c>
      <c r="I88" s="82" t="str">
        <f>+VLOOKUP(F88,Participants!$A$1:$F$678,5,FALSE)</f>
        <v>Female</v>
      </c>
      <c r="J88" s="82">
        <f>+VLOOKUP(F88,Participants!$A$1:$F$678,3,FALSE)</f>
        <v>8</v>
      </c>
      <c r="K88" s="12" t="str">
        <f>+VLOOKUP(F88,Participants!$A$1:$G$678,7,FALSE)</f>
        <v>VARSITY Girls</v>
      </c>
      <c r="L88" s="106">
        <f t="shared" si="3"/>
        <v>12</v>
      </c>
      <c r="M88" s="82"/>
      <c r="N88">
        <v>40</v>
      </c>
      <c r="O88">
        <v>6</v>
      </c>
    </row>
    <row r="89" spans="1:15" ht="14.25" customHeight="1" x14ac:dyDescent="0.25">
      <c r="A89" s="103"/>
      <c r="B89" s="104"/>
      <c r="C89" s="104"/>
      <c r="D89" s="105"/>
      <c r="E89" s="105"/>
      <c r="F89">
        <v>646</v>
      </c>
      <c r="G89" s="82" t="str">
        <f>+VLOOKUP(F89,Participants!$A$1:$F$678,2,FALSE)</f>
        <v>Giovanna Julian</v>
      </c>
      <c r="H89" s="82" t="str">
        <f>+VLOOKUP(F89,Participants!$A$1:$F$678,4,FALSE)</f>
        <v>BFS</v>
      </c>
      <c r="I89" s="82" t="str">
        <f>+VLOOKUP(F89,Participants!$A$1:$F$678,5,FALSE)</f>
        <v>Female</v>
      </c>
      <c r="J89" s="82">
        <f>+VLOOKUP(F89,Participants!$A$1:$F$678,3,FALSE)</f>
        <v>8</v>
      </c>
      <c r="K89" s="12" t="str">
        <f>+VLOOKUP(F89,Participants!$A$1:$G$678,7,FALSE)</f>
        <v>VARSITY GIRLS</v>
      </c>
      <c r="L89" s="106">
        <f t="shared" si="3"/>
        <v>13</v>
      </c>
      <c r="M89" s="82"/>
      <c r="N89">
        <v>38</v>
      </c>
      <c r="O89">
        <v>9</v>
      </c>
    </row>
    <row r="90" spans="1:15" ht="14.25" customHeight="1" x14ac:dyDescent="0.25">
      <c r="A90" s="103"/>
      <c r="B90" s="104"/>
      <c r="C90" s="104"/>
      <c r="D90" s="105"/>
      <c r="E90" s="105"/>
      <c r="F90">
        <v>93</v>
      </c>
      <c r="G90" s="82" t="str">
        <f>+VLOOKUP(F90,Participants!$A$1:$F$678,2,FALSE)</f>
        <v>Vivi Dowdy</v>
      </c>
      <c r="H90" s="82" t="str">
        <f>+VLOOKUP(F90,Participants!$A$1:$F$678,4,FALSE)</f>
        <v>AMA</v>
      </c>
      <c r="I90" s="82" t="str">
        <f>+VLOOKUP(F90,Participants!$A$1:$F$678,5,FALSE)</f>
        <v>Female</v>
      </c>
      <c r="J90" s="82">
        <f>+VLOOKUP(F90,Participants!$A$1:$F$678,3,FALSE)</f>
        <v>7</v>
      </c>
      <c r="K90" s="12" t="str">
        <f>+VLOOKUP(F90,Participants!$A$1:$G$678,7,FALSE)</f>
        <v>VARSITY Girls</v>
      </c>
      <c r="L90" s="106">
        <f t="shared" si="3"/>
        <v>14</v>
      </c>
      <c r="M90" s="82"/>
      <c r="N90">
        <v>34</v>
      </c>
      <c r="O90">
        <v>8</v>
      </c>
    </row>
    <row r="91" spans="1:15" ht="14.25" customHeight="1" x14ac:dyDescent="0.25">
      <c r="A91" s="103"/>
      <c r="B91" s="104"/>
      <c r="C91" s="104"/>
      <c r="D91" s="105"/>
      <c r="E91" s="105"/>
      <c r="F91">
        <v>1309</v>
      </c>
      <c r="G91" s="82" t="str">
        <f>+VLOOKUP(F91,Participants!$A$1:$F$678,2,FALSE)</f>
        <v>Rhodora Redd</v>
      </c>
      <c r="H91" s="82" t="str">
        <f>+VLOOKUP(F91,Participants!$A$1:$F$678,4,FALSE)</f>
        <v>CDT</v>
      </c>
      <c r="I91" s="82" t="str">
        <f>+VLOOKUP(F91,Participants!$A$1:$F$678,5,FALSE)</f>
        <v>Female</v>
      </c>
      <c r="J91" s="82">
        <f>+VLOOKUP(F91,Participants!$A$1:$F$678,3,FALSE)</f>
        <v>7</v>
      </c>
      <c r="K91" s="12" t="str">
        <f>+VLOOKUP(F91,Participants!$A$1:$G$678,7,FALSE)</f>
        <v>Varsity Girls</v>
      </c>
      <c r="L91" s="106">
        <f t="shared" si="3"/>
        <v>15</v>
      </c>
      <c r="M91" s="82"/>
      <c r="N91">
        <v>32</v>
      </c>
      <c r="O91">
        <v>11</v>
      </c>
    </row>
    <row r="92" spans="1:15" ht="14.25" customHeight="1" x14ac:dyDescent="0.25">
      <c r="A92" s="103"/>
      <c r="B92" s="104"/>
      <c r="C92" s="104"/>
      <c r="D92" s="105"/>
      <c r="E92" s="105"/>
      <c r="F92">
        <v>1310</v>
      </c>
      <c r="G92" s="82" t="str">
        <f>+VLOOKUP(F92,Participants!$A$1:$F$678,2,FALSE)</f>
        <v>Nadia Rossey</v>
      </c>
      <c r="H92" s="82" t="str">
        <f>+VLOOKUP(F92,Participants!$A$1:$F$678,4,FALSE)</f>
        <v>CDT</v>
      </c>
      <c r="I92" s="82" t="str">
        <f>+VLOOKUP(F92,Participants!$A$1:$F$678,5,FALSE)</f>
        <v>Female</v>
      </c>
      <c r="J92" s="82">
        <f>+VLOOKUP(F92,Participants!$A$1:$F$678,3,FALSE)</f>
        <v>7</v>
      </c>
      <c r="K92" s="12" t="str">
        <f>+VLOOKUP(F92,Participants!$A$1:$G$678,7,FALSE)</f>
        <v>Varsity Girls</v>
      </c>
      <c r="L92" s="106">
        <f t="shared" si="3"/>
        <v>16</v>
      </c>
      <c r="M92" s="82"/>
      <c r="N92">
        <v>29</v>
      </c>
      <c r="O92">
        <v>9</v>
      </c>
    </row>
    <row r="93" spans="1:15" ht="14.25" customHeight="1" x14ac:dyDescent="0.25">
      <c r="A93" s="103"/>
      <c r="B93" s="104"/>
      <c r="C93" s="104"/>
      <c r="D93" s="105"/>
      <c r="E93" s="105"/>
      <c r="F93">
        <v>980</v>
      </c>
      <c r="G93" s="82" t="str">
        <f>+VLOOKUP(F93,Participants!$A$1:$F$678,2,FALSE)</f>
        <v>Adelaide Delaney</v>
      </c>
      <c r="H93" s="82" t="str">
        <f>+VLOOKUP(F93,Participants!$A$1:$F$678,4,FALSE)</f>
        <v>SJS</v>
      </c>
      <c r="I93" s="82" t="str">
        <f>+VLOOKUP(F93,Participants!$A$1:$F$678,5,FALSE)</f>
        <v>Female</v>
      </c>
      <c r="J93" s="82">
        <f>+VLOOKUP(F93,Participants!$A$1:$F$678,3,FALSE)</f>
        <v>8</v>
      </c>
      <c r="K93" s="12" t="str">
        <f>+VLOOKUP(F93,Participants!$A$1:$G$678,7,FALSE)</f>
        <v>Varsity Girls</v>
      </c>
      <c r="L93" s="106">
        <f t="shared" si="3"/>
        <v>17</v>
      </c>
      <c r="M93" s="82"/>
      <c r="N93">
        <v>29</v>
      </c>
      <c r="O93">
        <v>3</v>
      </c>
    </row>
    <row r="94" spans="1:15" ht="14.25" customHeight="1" x14ac:dyDescent="0.25">
      <c r="A94" s="103"/>
      <c r="B94" s="104"/>
      <c r="C94" s="104"/>
      <c r="D94" s="105"/>
      <c r="E94" s="105"/>
      <c r="F94">
        <v>638</v>
      </c>
      <c r="G94" s="82" t="str">
        <f>+VLOOKUP(F94,Participants!$A$1:$F$678,2,FALSE)</f>
        <v>Evelyn Schoedel</v>
      </c>
      <c r="H94" s="82" t="str">
        <f>+VLOOKUP(F94,Participants!$A$1:$F$678,4,FALSE)</f>
        <v>BFS</v>
      </c>
      <c r="I94" s="82" t="str">
        <f>+VLOOKUP(F94,Participants!$A$1:$F$678,5,FALSE)</f>
        <v>Female</v>
      </c>
      <c r="J94" s="82">
        <f>+VLOOKUP(F94,Participants!$A$1:$F$678,3,FALSE)</f>
        <v>7</v>
      </c>
      <c r="K94" s="12" t="str">
        <f>+VLOOKUP(F94,Participants!$A$1:$G$678,7,FALSE)</f>
        <v>VARSITY GIRLS</v>
      </c>
      <c r="L94" s="106">
        <f t="shared" si="3"/>
        <v>18</v>
      </c>
      <c r="M94" s="82"/>
      <c r="N94">
        <v>24</v>
      </c>
      <c r="O94">
        <v>6</v>
      </c>
    </row>
    <row r="95" spans="1:15" ht="14.25" customHeight="1" x14ac:dyDescent="0.25">
      <c r="A95" s="103"/>
      <c r="B95" s="104"/>
      <c r="C95" s="104"/>
      <c r="D95" s="105"/>
      <c r="E95" s="105"/>
      <c r="F95">
        <v>120</v>
      </c>
      <c r="G95" s="82" t="str">
        <f>+VLOOKUP(F95,Participants!$A$1:$F$678,2,FALSE)</f>
        <v>Grace Billick</v>
      </c>
      <c r="H95" s="82" t="str">
        <f>+VLOOKUP(F95,Participants!$A$1:$F$678,4,FALSE)</f>
        <v>AMA</v>
      </c>
      <c r="I95" s="82" t="str">
        <f>+VLOOKUP(F95,Participants!$A$1:$F$678,5,FALSE)</f>
        <v>Female</v>
      </c>
      <c r="J95" s="82">
        <f>+VLOOKUP(F95,Participants!$A$1:$F$678,3,FALSE)</f>
        <v>8</v>
      </c>
      <c r="K95" s="12" t="str">
        <f>+VLOOKUP(F95,Participants!$A$1:$G$678,7,FALSE)</f>
        <v>VARSITY Girls</v>
      </c>
      <c r="L95" s="106">
        <f t="shared" si="3"/>
        <v>19</v>
      </c>
      <c r="M95" s="82"/>
      <c r="N95">
        <v>15</v>
      </c>
      <c r="O95">
        <v>10</v>
      </c>
    </row>
    <row r="96" spans="1:15" ht="14.25" customHeight="1" x14ac:dyDescent="0.25">
      <c r="A96" s="103"/>
      <c r="B96" s="104"/>
      <c r="C96" s="104"/>
      <c r="D96" s="105"/>
      <c r="E96" s="105"/>
      <c r="F96">
        <v>105</v>
      </c>
      <c r="G96" s="82" t="str">
        <f>+VLOOKUP(F96,Participants!$A$1:$F$678,2,FALSE)</f>
        <v>Anne Farnan</v>
      </c>
      <c r="H96" s="82" t="str">
        <f>+VLOOKUP(F96,Participants!$A$1:$F$678,4,FALSE)</f>
        <v>AMA</v>
      </c>
      <c r="I96" s="82" t="str">
        <f>+VLOOKUP(F96,Participants!$A$1:$F$678,5,FALSE)</f>
        <v>Female</v>
      </c>
      <c r="J96" s="82">
        <f>+VLOOKUP(F96,Participants!$A$1:$F$678,3,FALSE)</f>
        <v>7</v>
      </c>
      <c r="K96" s="12" t="str">
        <f>+VLOOKUP(F96,Participants!$A$1:$G$678,7,FALSE)</f>
        <v>VARSITY Girls</v>
      </c>
      <c r="L96" s="106">
        <f t="shared" si="3"/>
        <v>20</v>
      </c>
      <c r="M96" s="82"/>
      <c r="N96">
        <v>10</v>
      </c>
      <c r="O96">
        <v>3</v>
      </c>
    </row>
    <row r="97" spans="1:26" ht="14.25" customHeight="1" x14ac:dyDescent="0.25">
      <c r="A97" s="62"/>
      <c r="B97" s="124"/>
      <c r="C97" s="124"/>
      <c r="D97" s="62"/>
      <c r="E97" s="62"/>
      <c r="F97" s="62"/>
      <c r="N97" s="50"/>
      <c r="O97" s="50"/>
    </row>
    <row r="98" spans="1:26" ht="14.25" customHeight="1" x14ac:dyDescent="0.25">
      <c r="N98" s="50"/>
      <c r="O98" s="50"/>
    </row>
    <row r="99" spans="1:26" ht="14.25" customHeight="1" x14ac:dyDescent="0.25">
      <c r="B99" s="63" t="s">
        <v>8</v>
      </c>
      <c r="C99" s="63" t="s">
        <v>15</v>
      </c>
      <c r="D99" s="63" t="s">
        <v>10</v>
      </c>
      <c r="E99" s="63" t="s">
        <v>20</v>
      </c>
      <c r="F99" s="63" t="s">
        <v>23</v>
      </c>
      <c r="G99" s="63" t="s">
        <v>26</v>
      </c>
      <c r="H99" s="63" t="s">
        <v>29</v>
      </c>
      <c r="I99" s="63" t="s">
        <v>32</v>
      </c>
      <c r="J99" s="63" t="s">
        <v>35</v>
      </c>
      <c r="K99" s="63" t="s">
        <v>38</v>
      </c>
      <c r="L99" s="63" t="s">
        <v>41</v>
      </c>
      <c r="M99" s="63" t="s">
        <v>44</v>
      </c>
      <c r="N99" s="63" t="s">
        <v>49</v>
      </c>
      <c r="O99" s="63" t="s">
        <v>52</v>
      </c>
      <c r="P99" s="63" t="s">
        <v>55</v>
      </c>
      <c r="Q99" s="63" t="s">
        <v>58</v>
      </c>
      <c r="R99" s="63" t="s">
        <v>61</v>
      </c>
      <c r="S99" s="63" t="s">
        <v>64</v>
      </c>
      <c r="T99" s="63" t="s">
        <v>67</v>
      </c>
      <c r="U99" s="63" t="s">
        <v>70</v>
      </c>
      <c r="V99" s="63" t="s">
        <v>73</v>
      </c>
      <c r="W99" s="63" t="s">
        <v>76</v>
      </c>
      <c r="X99" s="63" t="s">
        <v>79</v>
      </c>
      <c r="Y99" s="63" t="s">
        <v>152</v>
      </c>
      <c r="Z99" s="64" t="s">
        <v>496</v>
      </c>
    </row>
    <row r="100" spans="1:26" ht="14.25" customHeight="1" x14ac:dyDescent="0.25">
      <c r="A100" s="7" t="s">
        <v>118</v>
      </c>
      <c r="B100" s="7">
        <f t="shared" ref="B100:K103" si="4">+SUMIFS($M$2:$M$96,$K$2:$K$96,$A100,$H$2:$H$96,B$99)</f>
        <v>0</v>
      </c>
      <c r="C100" s="7">
        <f t="shared" si="4"/>
        <v>17</v>
      </c>
      <c r="D100" s="7">
        <f t="shared" si="4"/>
        <v>0</v>
      </c>
      <c r="E100" s="7">
        <f t="shared" si="4"/>
        <v>0</v>
      </c>
      <c r="F100" s="7">
        <f t="shared" si="4"/>
        <v>6</v>
      </c>
      <c r="G100" s="7">
        <f t="shared" si="4"/>
        <v>0</v>
      </c>
      <c r="H100" s="7">
        <f t="shared" si="4"/>
        <v>3</v>
      </c>
      <c r="I100" s="7">
        <f t="shared" si="4"/>
        <v>3</v>
      </c>
      <c r="J100" s="7">
        <f t="shared" si="4"/>
        <v>0</v>
      </c>
      <c r="K100" s="7">
        <f t="shared" si="4"/>
        <v>0</v>
      </c>
      <c r="L100" s="7">
        <f t="shared" ref="L100:Y103" si="5">+SUMIFS($M$2:$M$96,$K$2:$K$96,$A100,$H$2:$H$96,L$99)</f>
        <v>0</v>
      </c>
      <c r="M100" s="7">
        <f t="shared" si="5"/>
        <v>0</v>
      </c>
      <c r="N100" s="7">
        <f t="shared" si="5"/>
        <v>0</v>
      </c>
      <c r="O100" s="7">
        <f t="shared" si="5"/>
        <v>0</v>
      </c>
      <c r="P100" s="7">
        <f t="shared" si="5"/>
        <v>0</v>
      </c>
      <c r="Q100" s="7">
        <f t="shared" si="5"/>
        <v>0</v>
      </c>
      <c r="R100" s="7">
        <f t="shared" si="5"/>
        <v>0</v>
      </c>
      <c r="S100" s="7">
        <f t="shared" si="5"/>
        <v>0</v>
      </c>
      <c r="T100" s="7">
        <f t="shared" si="5"/>
        <v>0</v>
      </c>
      <c r="U100" s="7">
        <f t="shared" si="5"/>
        <v>0</v>
      </c>
      <c r="V100" s="7">
        <f t="shared" si="5"/>
        <v>0</v>
      </c>
      <c r="W100" s="7">
        <f t="shared" si="5"/>
        <v>10</v>
      </c>
      <c r="X100" s="7">
        <f t="shared" si="5"/>
        <v>0</v>
      </c>
      <c r="Y100" s="7">
        <f t="shared" si="5"/>
        <v>0</v>
      </c>
      <c r="Z100" s="7">
        <f t="shared" ref="Z100:Z103" si="6">SUM(C100:Y100)</f>
        <v>39</v>
      </c>
    </row>
    <row r="101" spans="1:26" ht="14.25" customHeight="1" x14ac:dyDescent="0.25">
      <c r="A101" s="7" t="s">
        <v>135</v>
      </c>
      <c r="B101" s="7">
        <f t="shared" si="4"/>
        <v>0</v>
      </c>
      <c r="C101" s="7">
        <f t="shared" si="4"/>
        <v>0</v>
      </c>
      <c r="D101" s="7">
        <f t="shared" si="4"/>
        <v>8</v>
      </c>
      <c r="E101" s="7">
        <f t="shared" si="4"/>
        <v>5</v>
      </c>
      <c r="F101" s="7">
        <f t="shared" si="4"/>
        <v>16</v>
      </c>
      <c r="G101" s="7">
        <f t="shared" si="4"/>
        <v>0</v>
      </c>
      <c r="H101" s="7">
        <f t="shared" si="4"/>
        <v>0</v>
      </c>
      <c r="I101" s="7">
        <f t="shared" si="4"/>
        <v>0</v>
      </c>
      <c r="J101" s="7">
        <f t="shared" si="4"/>
        <v>0</v>
      </c>
      <c r="K101" s="7">
        <f t="shared" si="4"/>
        <v>0</v>
      </c>
      <c r="L101" s="7">
        <f t="shared" si="5"/>
        <v>2</v>
      </c>
      <c r="M101" s="7">
        <f t="shared" si="5"/>
        <v>4</v>
      </c>
      <c r="N101" s="7">
        <f t="shared" si="5"/>
        <v>0</v>
      </c>
      <c r="O101" s="7">
        <f t="shared" si="5"/>
        <v>1</v>
      </c>
      <c r="P101" s="7">
        <f t="shared" si="5"/>
        <v>0</v>
      </c>
      <c r="Q101" s="7">
        <f t="shared" si="5"/>
        <v>0</v>
      </c>
      <c r="R101" s="7">
        <f t="shared" si="5"/>
        <v>0</v>
      </c>
      <c r="S101" s="7">
        <f t="shared" si="5"/>
        <v>0</v>
      </c>
      <c r="T101" s="7">
        <f t="shared" si="5"/>
        <v>0</v>
      </c>
      <c r="U101" s="7">
        <f t="shared" si="5"/>
        <v>0</v>
      </c>
      <c r="V101" s="7">
        <f t="shared" si="5"/>
        <v>0</v>
      </c>
      <c r="W101" s="7">
        <f t="shared" si="5"/>
        <v>3</v>
      </c>
      <c r="X101" s="7">
        <f t="shared" si="5"/>
        <v>0</v>
      </c>
      <c r="Y101" s="7">
        <f t="shared" si="5"/>
        <v>0</v>
      </c>
      <c r="Z101" s="7">
        <f t="shared" si="6"/>
        <v>39</v>
      </c>
    </row>
    <row r="102" spans="1:26" ht="14.25" customHeight="1" x14ac:dyDescent="0.25">
      <c r="A102" s="7" t="s">
        <v>345</v>
      </c>
      <c r="B102" s="7">
        <f t="shared" si="4"/>
        <v>0</v>
      </c>
      <c r="C102" s="7">
        <f t="shared" si="4"/>
        <v>3</v>
      </c>
      <c r="D102" s="7">
        <f t="shared" si="4"/>
        <v>0</v>
      </c>
      <c r="E102" s="7">
        <f t="shared" si="4"/>
        <v>2</v>
      </c>
      <c r="F102" s="7">
        <f t="shared" si="4"/>
        <v>5</v>
      </c>
      <c r="G102" s="7">
        <f t="shared" si="4"/>
        <v>0</v>
      </c>
      <c r="H102" s="7">
        <f t="shared" si="4"/>
        <v>0</v>
      </c>
      <c r="I102" s="7">
        <f t="shared" si="4"/>
        <v>0</v>
      </c>
      <c r="J102" s="7">
        <f t="shared" si="4"/>
        <v>0</v>
      </c>
      <c r="K102" s="7">
        <f t="shared" si="4"/>
        <v>0</v>
      </c>
      <c r="L102" s="7">
        <f t="shared" si="5"/>
        <v>1</v>
      </c>
      <c r="M102" s="7">
        <f t="shared" si="5"/>
        <v>14</v>
      </c>
      <c r="N102" s="7">
        <f t="shared" si="5"/>
        <v>0</v>
      </c>
      <c r="O102" s="7">
        <f t="shared" si="5"/>
        <v>6</v>
      </c>
      <c r="P102" s="7">
        <f t="shared" si="5"/>
        <v>0</v>
      </c>
      <c r="Q102" s="7">
        <f t="shared" si="5"/>
        <v>0</v>
      </c>
      <c r="R102" s="7">
        <f t="shared" si="5"/>
        <v>8</v>
      </c>
      <c r="S102" s="7">
        <f t="shared" si="5"/>
        <v>0</v>
      </c>
      <c r="T102" s="7">
        <f t="shared" si="5"/>
        <v>0</v>
      </c>
      <c r="U102" s="7">
        <f t="shared" si="5"/>
        <v>0</v>
      </c>
      <c r="V102" s="7">
        <f t="shared" si="5"/>
        <v>0</v>
      </c>
      <c r="W102" s="7">
        <f t="shared" si="5"/>
        <v>0</v>
      </c>
      <c r="X102" s="7">
        <f t="shared" si="5"/>
        <v>0</v>
      </c>
      <c r="Y102" s="7">
        <f t="shared" si="5"/>
        <v>0</v>
      </c>
      <c r="Z102" s="7">
        <f t="shared" si="6"/>
        <v>39</v>
      </c>
    </row>
    <row r="103" spans="1:26" ht="14.25" customHeight="1" x14ac:dyDescent="0.25">
      <c r="A103" s="7" t="s">
        <v>497</v>
      </c>
      <c r="B103" s="7">
        <f t="shared" si="4"/>
        <v>0</v>
      </c>
      <c r="C103" s="7">
        <f t="shared" si="4"/>
        <v>15</v>
      </c>
      <c r="D103" s="7">
        <f t="shared" si="4"/>
        <v>6</v>
      </c>
      <c r="E103" s="7">
        <f t="shared" si="4"/>
        <v>3</v>
      </c>
      <c r="F103" s="7">
        <f t="shared" si="4"/>
        <v>5</v>
      </c>
      <c r="G103" s="7">
        <f t="shared" si="4"/>
        <v>0</v>
      </c>
      <c r="H103" s="7">
        <f t="shared" si="4"/>
        <v>0</v>
      </c>
      <c r="I103" s="7">
        <f t="shared" si="4"/>
        <v>0</v>
      </c>
      <c r="J103" s="7">
        <f t="shared" si="4"/>
        <v>0</v>
      </c>
      <c r="K103" s="7">
        <f t="shared" si="4"/>
        <v>0</v>
      </c>
      <c r="L103" s="7">
        <f t="shared" si="5"/>
        <v>0</v>
      </c>
      <c r="M103" s="7">
        <f t="shared" si="5"/>
        <v>0</v>
      </c>
      <c r="N103" s="7">
        <f t="shared" si="5"/>
        <v>0</v>
      </c>
      <c r="O103" s="7">
        <f t="shared" si="5"/>
        <v>0</v>
      </c>
      <c r="P103" s="7">
        <f t="shared" si="5"/>
        <v>0</v>
      </c>
      <c r="Q103" s="7">
        <f t="shared" si="5"/>
        <v>0</v>
      </c>
      <c r="R103" s="7">
        <f t="shared" si="5"/>
        <v>0</v>
      </c>
      <c r="S103" s="7">
        <f t="shared" si="5"/>
        <v>10</v>
      </c>
      <c r="T103" s="7">
        <f t="shared" si="5"/>
        <v>0</v>
      </c>
      <c r="U103" s="7">
        <f t="shared" si="5"/>
        <v>0</v>
      </c>
      <c r="V103" s="7">
        <f t="shared" si="5"/>
        <v>0</v>
      </c>
      <c r="W103" s="7">
        <f t="shared" si="5"/>
        <v>0</v>
      </c>
      <c r="X103" s="7">
        <f t="shared" si="5"/>
        <v>0</v>
      </c>
      <c r="Y103" s="7">
        <f t="shared" si="5"/>
        <v>0</v>
      </c>
      <c r="Z103" s="7">
        <f t="shared" si="6"/>
        <v>39</v>
      </c>
    </row>
    <row r="104" spans="1:26" ht="14.25" customHeight="1" x14ac:dyDescent="0.25">
      <c r="N104" s="50"/>
      <c r="O104" s="50"/>
    </row>
    <row r="105" spans="1:26" ht="14.25" customHeight="1" x14ac:dyDescent="0.25">
      <c r="N105" s="50"/>
      <c r="O105" s="50"/>
    </row>
    <row r="106" spans="1:26" ht="14.25" customHeight="1" x14ac:dyDescent="0.25">
      <c r="N106" s="50"/>
      <c r="O106" s="50"/>
    </row>
    <row r="107" spans="1:26" ht="14.25" customHeight="1" x14ac:dyDescent="0.25">
      <c r="N107" s="50"/>
      <c r="O107" s="50"/>
    </row>
    <row r="108" spans="1:26" ht="14.25" customHeight="1" x14ac:dyDescent="0.25">
      <c r="N108" s="50"/>
      <c r="O108" s="50"/>
    </row>
    <row r="109" spans="1:26" ht="14.25" customHeight="1" x14ac:dyDescent="0.25">
      <c r="N109" s="50"/>
      <c r="O109" s="50"/>
    </row>
    <row r="110" spans="1:26" ht="14.25" customHeight="1" x14ac:dyDescent="0.25">
      <c r="N110" s="50"/>
      <c r="O110" s="50"/>
    </row>
    <row r="111" spans="1:26" ht="14.25" customHeight="1" x14ac:dyDescent="0.25">
      <c r="N111" s="50"/>
      <c r="O111" s="50"/>
    </row>
    <row r="112" spans="1:26" ht="14.25" customHeight="1" x14ac:dyDescent="0.25">
      <c r="N112" s="50"/>
      <c r="O112" s="50"/>
    </row>
    <row r="113" spans="14:15" ht="14.25" customHeight="1" x14ac:dyDescent="0.25">
      <c r="N113" s="50"/>
      <c r="O113" s="50"/>
    </row>
    <row r="114" spans="14:15" ht="14.25" customHeight="1" x14ac:dyDescent="0.25">
      <c r="N114" s="50"/>
      <c r="O114" s="50"/>
    </row>
    <row r="115" spans="14:15" ht="14.25" customHeight="1" x14ac:dyDescent="0.25">
      <c r="N115" s="50"/>
      <c r="O115" s="50"/>
    </row>
    <row r="116" spans="14:15" ht="14.25" customHeight="1" x14ac:dyDescent="0.25">
      <c r="N116" s="50"/>
      <c r="O116" s="50"/>
    </row>
    <row r="117" spans="14:15" ht="14.25" customHeight="1" x14ac:dyDescent="0.25">
      <c r="N117" s="50"/>
      <c r="O117" s="50"/>
    </row>
    <row r="118" spans="14:15" ht="14.25" customHeight="1" x14ac:dyDescent="0.25">
      <c r="N118" s="50"/>
      <c r="O118" s="50"/>
    </row>
    <row r="119" spans="14:15" ht="14.25" customHeight="1" x14ac:dyDescent="0.25">
      <c r="N119" s="50"/>
      <c r="O119" s="50"/>
    </row>
    <row r="120" spans="14:15" ht="14.25" customHeight="1" x14ac:dyDescent="0.25">
      <c r="N120" s="50"/>
      <c r="O120" s="50"/>
    </row>
    <row r="121" spans="14:15" ht="14.25" customHeight="1" x14ac:dyDescent="0.25">
      <c r="N121" s="50"/>
      <c r="O121" s="50"/>
    </row>
    <row r="122" spans="14:15" ht="14.25" customHeight="1" x14ac:dyDescent="0.25">
      <c r="N122" s="50"/>
      <c r="O122" s="50"/>
    </row>
    <row r="123" spans="14:15" ht="14.25" customHeight="1" x14ac:dyDescent="0.25">
      <c r="N123" s="50"/>
      <c r="O123" s="50"/>
    </row>
    <row r="124" spans="14:15" ht="14.25" customHeight="1" x14ac:dyDescent="0.25">
      <c r="N124" s="50"/>
      <c r="O124" s="50"/>
    </row>
    <row r="125" spans="14:15" ht="14.25" customHeight="1" x14ac:dyDescent="0.25">
      <c r="N125" s="50"/>
      <c r="O125" s="50"/>
    </row>
    <row r="126" spans="14:15" ht="14.25" customHeight="1" x14ac:dyDescent="0.25">
      <c r="N126" s="50"/>
      <c r="O126" s="50"/>
    </row>
    <row r="127" spans="14:15" ht="14.25" customHeight="1" x14ac:dyDescent="0.25">
      <c r="N127" s="50"/>
      <c r="O127" s="50"/>
    </row>
    <row r="128" spans="14:15" ht="14.25" customHeight="1" x14ac:dyDescent="0.25">
      <c r="N128" s="50"/>
      <c r="O128" s="50"/>
    </row>
    <row r="129" spans="14:15" ht="14.25" customHeight="1" x14ac:dyDescent="0.25">
      <c r="N129" s="50"/>
      <c r="O129" s="50"/>
    </row>
    <row r="130" spans="14:15" ht="14.25" customHeight="1" x14ac:dyDescent="0.25">
      <c r="N130" s="50"/>
      <c r="O130" s="50"/>
    </row>
    <row r="131" spans="14:15" ht="14.25" customHeight="1" x14ac:dyDescent="0.25">
      <c r="N131" s="50"/>
      <c r="O131" s="50"/>
    </row>
    <row r="132" spans="14:15" ht="14.25" customHeight="1" x14ac:dyDescent="0.25">
      <c r="N132" s="50"/>
      <c r="O132" s="50"/>
    </row>
    <row r="133" spans="14:15" ht="14.25" customHeight="1" x14ac:dyDescent="0.25">
      <c r="N133" s="50"/>
      <c r="O133" s="50"/>
    </row>
    <row r="134" spans="14:15" ht="14.25" customHeight="1" x14ac:dyDescent="0.25">
      <c r="N134" s="50"/>
      <c r="O134" s="50"/>
    </row>
    <row r="135" spans="14:15" ht="14.25" customHeight="1" x14ac:dyDescent="0.25">
      <c r="N135" s="50"/>
      <c r="O135" s="50"/>
    </row>
    <row r="136" spans="14:15" ht="14.25" customHeight="1" x14ac:dyDescent="0.25">
      <c r="N136" s="50"/>
      <c r="O136" s="50"/>
    </row>
    <row r="137" spans="14:15" ht="14.25" customHeight="1" x14ac:dyDescent="0.25">
      <c r="N137" s="50"/>
      <c r="O137" s="50"/>
    </row>
    <row r="138" spans="14:15" ht="14.25" customHeight="1" x14ac:dyDescent="0.25">
      <c r="N138" s="50"/>
      <c r="O138" s="50"/>
    </row>
    <row r="139" spans="14:15" ht="14.25" customHeight="1" x14ac:dyDescent="0.25">
      <c r="N139" s="50"/>
      <c r="O139" s="50"/>
    </row>
    <row r="140" spans="14:15" ht="14.25" customHeight="1" x14ac:dyDescent="0.25">
      <c r="N140" s="50"/>
      <c r="O140" s="50"/>
    </row>
    <row r="141" spans="14:15" ht="14.25" customHeight="1" x14ac:dyDescent="0.25">
      <c r="N141" s="50"/>
      <c r="O141" s="50"/>
    </row>
    <row r="142" spans="14:15" ht="14.25" customHeight="1" x14ac:dyDescent="0.25">
      <c r="N142" s="50"/>
      <c r="O142" s="50"/>
    </row>
    <row r="143" spans="14:15" ht="14.25" customHeight="1" x14ac:dyDescent="0.25">
      <c r="N143" s="50"/>
      <c r="O143" s="50"/>
    </row>
    <row r="144" spans="14:15" ht="14.25" customHeight="1" x14ac:dyDescent="0.25">
      <c r="N144" s="50"/>
      <c r="O144" s="50"/>
    </row>
    <row r="145" spans="14:15" ht="14.25" customHeight="1" x14ac:dyDescent="0.25">
      <c r="N145" s="50"/>
      <c r="O145" s="50"/>
    </row>
    <row r="146" spans="14:15" ht="14.25" customHeight="1" x14ac:dyDescent="0.25">
      <c r="N146" s="50"/>
      <c r="O146" s="50"/>
    </row>
    <row r="147" spans="14:15" ht="14.25" customHeight="1" x14ac:dyDescent="0.25">
      <c r="N147" s="50"/>
      <c r="O147" s="50"/>
    </row>
    <row r="148" spans="14:15" ht="14.25" customHeight="1" x14ac:dyDescent="0.25">
      <c r="N148" s="50"/>
      <c r="O148" s="50"/>
    </row>
    <row r="149" spans="14:15" ht="14.25" customHeight="1" x14ac:dyDescent="0.25">
      <c r="N149" s="50"/>
      <c r="O149" s="50"/>
    </row>
    <row r="150" spans="14:15" ht="14.25" customHeight="1" x14ac:dyDescent="0.25">
      <c r="N150" s="50"/>
      <c r="O150" s="50"/>
    </row>
    <row r="151" spans="14:15" ht="14.25" customHeight="1" x14ac:dyDescent="0.25">
      <c r="N151" s="50"/>
      <c r="O151" s="50"/>
    </row>
    <row r="152" spans="14:15" ht="14.25" customHeight="1" x14ac:dyDescent="0.25">
      <c r="N152" s="50"/>
      <c r="O152" s="50"/>
    </row>
    <row r="153" spans="14:15" ht="14.25" customHeight="1" x14ac:dyDescent="0.25">
      <c r="N153" s="50"/>
      <c r="O153" s="50"/>
    </row>
    <row r="154" spans="14:15" ht="14.25" customHeight="1" x14ac:dyDescent="0.25">
      <c r="N154" s="50"/>
      <c r="O154" s="50"/>
    </row>
    <row r="155" spans="14:15" ht="14.25" customHeight="1" x14ac:dyDescent="0.25">
      <c r="N155" s="50"/>
      <c r="O155" s="50"/>
    </row>
    <row r="156" spans="14:15" ht="14.25" customHeight="1" x14ac:dyDescent="0.25">
      <c r="N156" s="50"/>
      <c r="O156" s="50"/>
    </row>
    <row r="157" spans="14:15" ht="14.25" customHeight="1" x14ac:dyDescent="0.25">
      <c r="N157" s="50"/>
      <c r="O157" s="50"/>
    </row>
    <row r="158" spans="14:15" ht="14.25" customHeight="1" x14ac:dyDescent="0.25">
      <c r="N158" s="50"/>
      <c r="O158" s="50"/>
    </row>
    <row r="159" spans="14:15" ht="14.25" customHeight="1" x14ac:dyDescent="0.25">
      <c r="N159" s="50"/>
      <c r="O159" s="50"/>
    </row>
    <row r="160" spans="14:15" ht="14.25" customHeight="1" x14ac:dyDescent="0.25">
      <c r="N160" s="50"/>
      <c r="O160" s="50"/>
    </row>
    <row r="161" spans="14:15" ht="14.25" customHeight="1" x14ac:dyDescent="0.25">
      <c r="N161" s="50"/>
      <c r="O161" s="50"/>
    </row>
    <row r="162" spans="14:15" ht="14.25" customHeight="1" x14ac:dyDescent="0.25">
      <c r="N162" s="50"/>
      <c r="O162" s="50"/>
    </row>
    <row r="163" spans="14:15" ht="14.25" customHeight="1" x14ac:dyDescent="0.25">
      <c r="N163" s="50"/>
      <c r="O163" s="50"/>
    </row>
    <row r="164" spans="14:15" ht="14.25" customHeight="1" x14ac:dyDescent="0.25">
      <c r="N164" s="50"/>
      <c r="O164" s="50"/>
    </row>
    <row r="165" spans="14:15" ht="14.25" customHeight="1" x14ac:dyDescent="0.25">
      <c r="N165" s="50"/>
      <c r="O165" s="50"/>
    </row>
    <row r="166" spans="14:15" ht="14.25" customHeight="1" x14ac:dyDescent="0.25">
      <c r="N166" s="50"/>
      <c r="O166" s="50"/>
    </row>
    <row r="167" spans="14:15" ht="14.25" customHeight="1" x14ac:dyDescent="0.25">
      <c r="N167" s="50"/>
      <c r="O167" s="50"/>
    </row>
    <row r="168" spans="14:15" ht="14.25" customHeight="1" x14ac:dyDescent="0.25">
      <c r="N168" s="50"/>
      <c r="O168" s="50"/>
    </row>
    <row r="169" spans="14:15" ht="14.25" customHeight="1" x14ac:dyDescent="0.25">
      <c r="N169" s="50"/>
      <c r="O169" s="50"/>
    </row>
    <row r="170" spans="14:15" ht="14.25" customHeight="1" x14ac:dyDescent="0.25">
      <c r="N170" s="50"/>
      <c r="O170" s="50"/>
    </row>
    <row r="171" spans="14:15" ht="14.25" customHeight="1" x14ac:dyDescent="0.25">
      <c r="N171" s="50"/>
      <c r="O171" s="50"/>
    </row>
    <row r="172" spans="14:15" ht="14.25" customHeight="1" x14ac:dyDescent="0.25">
      <c r="N172" s="50"/>
      <c r="O172" s="50"/>
    </row>
    <row r="173" spans="14:15" ht="14.25" customHeight="1" x14ac:dyDescent="0.25">
      <c r="N173" s="50"/>
      <c r="O173" s="50"/>
    </row>
    <row r="174" spans="14:15" ht="14.25" customHeight="1" x14ac:dyDescent="0.25">
      <c r="N174" s="50"/>
      <c r="O174" s="50"/>
    </row>
    <row r="175" spans="14:15" ht="14.25" customHeight="1" x14ac:dyDescent="0.25">
      <c r="N175" s="50"/>
      <c r="O175" s="50"/>
    </row>
    <row r="176" spans="14:15" ht="14.25" customHeight="1" x14ac:dyDescent="0.25">
      <c r="N176" s="50"/>
      <c r="O176" s="50"/>
    </row>
    <row r="177" spans="1:24" ht="14.25" customHeight="1" x14ac:dyDescent="0.25">
      <c r="N177" s="50"/>
      <c r="O177" s="50"/>
    </row>
    <row r="178" spans="1:24" ht="14.25" customHeight="1" x14ac:dyDescent="0.25">
      <c r="N178" s="50"/>
      <c r="O178" s="50"/>
    </row>
    <row r="179" spans="1:24" ht="14.25" customHeight="1" x14ac:dyDescent="0.25">
      <c r="N179" s="50"/>
      <c r="O179" s="50"/>
    </row>
    <row r="180" spans="1:24" ht="14.25" customHeight="1" x14ac:dyDescent="0.25">
      <c r="N180" s="50"/>
      <c r="O180" s="50"/>
    </row>
    <row r="181" spans="1:24" ht="14.25" customHeight="1" x14ac:dyDescent="0.25">
      <c r="N181" s="50"/>
      <c r="O181" s="50"/>
    </row>
    <row r="182" spans="1:24" ht="14.25" customHeight="1" x14ac:dyDescent="0.25">
      <c r="N182" s="50"/>
      <c r="O182" s="50"/>
    </row>
    <row r="183" spans="1:24" ht="14.25" customHeight="1" x14ac:dyDescent="0.25">
      <c r="N183" s="50"/>
      <c r="O183" s="50"/>
    </row>
    <row r="184" spans="1:24" ht="14.25" customHeight="1" x14ac:dyDescent="0.25">
      <c r="N184" s="50"/>
      <c r="O184" s="50"/>
    </row>
    <row r="185" spans="1:24" ht="14.25" customHeight="1" x14ac:dyDescent="0.25">
      <c r="B185" s="64" t="s">
        <v>8</v>
      </c>
      <c r="C185" s="64" t="s">
        <v>509</v>
      </c>
      <c r="D185" s="64" t="s">
        <v>49</v>
      </c>
      <c r="E185" s="91" t="s">
        <v>61</v>
      </c>
      <c r="F185" s="64" t="s">
        <v>510</v>
      </c>
      <c r="G185" s="64" t="s">
        <v>511</v>
      </c>
      <c r="H185" s="64" t="s">
        <v>512</v>
      </c>
      <c r="I185" s="64" t="s">
        <v>513</v>
      </c>
      <c r="J185" s="64" t="s">
        <v>514</v>
      </c>
      <c r="K185" s="64" t="s">
        <v>515</v>
      </c>
      <c r="L185" s="64" t="s">
        <v>516</v>
      </c>
      <c r="M185" s="64" t="s">
        <v>517</v>
      </c>
      <c r="N185" s="125" t="s">
        <v>518</v>
      </c>
      <c r="O185" s="125" t="s">
        <v>38</v>
      </c>
      <c r="P185" s="64" t="s">
        <v>519</v>
      </c>
      <c r="Q185" s="64" t="s">
        <v>52</v>
      </c>
      <c r="R185" s="64" t="s">
        <v>79</v>
      </c>
      <c r="S185" s="64" t="s">
        <v>520</v>
      </c>
      <c r="T185" s="64" t="s">
        <v>521</v>
      </c>
      <c r="U185" s="64" t="s">
        <v>522</v>
      </c>
      <c r="V185" s="64" t="s">
        <v>523</v>
      </c>
      <c r="W185" s="64"/>
      <c r="X185" s="64" t="s">
        <v>524</v>
      </c>
    </row>
    <row r="186" spans="1:24" ht="14.25" customHeight="1" x14ac:dyDescent="0.25">
      <c r="A186" s="7" t="s">
        <v>13</v>
      </c>
      <c r="B186" s="7" t="e">
        <f t="shared" ref="B186:V186" si="7">+SUMIF(#REF!,B$185,#REF!)</f>
        <v>#REF!</v>
      </c>
      <c r="C186" s="7" t="e">
        <f t="shared" si="7"/>
        <v>#REF!</v>
      </c>
      <c r="D186" s="7" t="e">
        <f t="shared" si="7"/>
        <v>#REF!</v>
      </c>
      <c r="E186" s="7" t="e">
        <f t="shared" si="7"/>
        <v>#REF!</v>
      </c>
      <c r="F186" s="7" t="e">
        <f t="shared" si="7"/>
        <v>#REF!</v>
      </c>
      <c r="G186" s="7" t="e">
        <f t="shared" si="7"/>
        <v>#REF!</v>
      </c>
      <c r="H186" s="7" t="e">
        <f t="shared" si="7"/>
        <v>#REF!</v>
      </c>
      <c r="I186" s="7" t="e">
        <f t="shared" si="7"/>
        <v>#REF!</v>
      </c>
      <c r="J186" s="7" t="e">
        <f t="shared" si="7"/>
        <v>#REF!</v>
      </c>
      <c r="K186" s="7" t="e">
        <f t="shared" si="7"/>
        <v>#REF!</v>
      </c>
      <c r="L186" s="7" t="e">
        <f t="shared" si="7"/>
        <v>#REF!</v>
      </c>
      <c r="M186" s="7" t="e">
        <f t="shared" si="7"/>
        <v>#REF!</v>
      </c>
      <c r="N186" s="50" t="e">
        <f t="shared" si="7"/>
        <v>#REF!</v>
      </c>
      <c r="O186" s="50" t="e">
        <f t="shared" si="7"/>
        <v>#REF!</v>
      </c>
      <c r="P186" s="7" t="e">
        <f t="shared" si="7"/>
        <v>#REF!</v>
      </c>
      <c r="Q186" s="7" t="e">
        <f t="shared" si="7"/>
        <v>#REF!</v>
      </c>
      <c r="R186" s="7" t="e">
        <f t="shared" si="7"/>
        <v>#REF!</v>
      </c>
      <c r="S186" s="7" t="e">
        <f t="shared" si="7"/>
        <v>#REF!</v>
      </c>
      <c r="T186" s="7" t="e">
        <f t="shared" si="7"/>
        <v>#REF!</v>
      </c>
      <c r="U186" s="7" t="e">
        <f t="shared" si="7"/>
        <v>#REF!</v>
      </c>
      <c r="V186" s="7" t="e">
        <f t="shared" si="7"/>
        <v>#REF!</v>
      </c>
      <c r="W186" s="7"/>
      <c r="X186" s="7" t="e">
        <f>+SUMIF(#REF!,X$185,#REF!)</f>
        <v>#REF!</v>
      </c>
    </row>
    <row r="187" spans="1:24" ht="14.25" customHeight="1" x14ac:dyDescent="0.25">
      <c r="A187" s="7" t="s">
        <v>390</v>
      </c>
      <c r="B187" s="7">
        <f t="shared" ref="B187:V187" si="8">+SUMIF($H$3:$H$12,B$185,$M$3:$M$12)</f>
        <v>0</v>
      </c>
      <c r="C187" s="7">
        <f t="shared" si="8"/>
        <v>0</v>
      </c>
      <c r="D187" s="7">
        <f t="shared" si="8"/>
        <v>0</v>
      </c>
      <c r="E187" s="7">
        <f t="shared" si="8"/>
        <v>0</v>
      </c>
      <c r="F187" s="7">
        <f t="shared" si="8"/>
        <v>0</v>
      </c>
      <c r="G187" s="7">
        <f t="shared" si="8"/>
        <v>0</v>
      </c>
      <c r="H187" s="7">
        <f t="shared" si="8"/>
        <v>0</v>
      </c>
      <c r="I187" s="7">
        <f t="shared" si="8"/>
        <v>0</v>
      </c>
      <c r="J187" s="7">
        <f t="shared" si="8"/>
        <v>0</v>
      </c>
      <c r="K187" s="7">
        <f t="shared" si="8"/>
        <v>0</v>
      </c>
      <c r="L187" s="7">
        <f t="shared" si="8"/>
        <v>0</v>
      </c>
      <c r="M187" s="7">
        <f t="shared" si="8"/>
        <v>0</v>
      </c>
      <c r="N187" s="50">
        <f t="shared" si="8"/>
        <v>0</v>
      </c>
      <c r="O187" s="50">
        <f t="shared" si="8"/>
        <v>0</v>
      </c>
      <c r="P187" s="7">
        <f t="shared" si="8"/>
        <v>0</v>
      </c>
      <c r="Q187" s="7">
        <f t="shared" si="8"/>
        <v>1</v>
      </c>
      <c r="R187" s="7">
        <f t="shared" si="8"/>
        <v>0</v>
      </c>
      <c r="S187" s="7">
        <f t="shared" si="8"/>
        <v>0</v>
      </c>
      <c r="T187" s="7">
        <f t="shared" si="8"/>
        <v>0</v>
      </c>
      <c r="U187" s="7">
        <f t="shared" si="8"/>
        <v>0</v>
      </c>
      <c r="V187" s="7">
        <f t="shared" si="8"/>
        <v>0</v>
      </c>
      <c r="W187" s="7"/>
      <c r="X187" s="7">
        <f>+SUMIF($H$3:$H$12,X$185,$M$3:$M$12)</f>
        <v>0</v>
      </c>
    </row>
    <row r="188" spans="1:24" ht="14.25" customHeight="1" x14ac:dyDescent="0.25">
      <c r="A188" s="7" t="s">
        <v>47</v>
      </c>
      <c r="B188" s="7" t="e">
        <f t="shared" ref="B188:V188" si="9">+SUMIF(#REF!,B$185,#REF!)</f>
        <v>#REF!</v>
      </c>
      <c r="C188" s="7" t="e">
        <f t="shared" si="9"/>
        <v>#REF!</v>
      </c>
      <c r="D188" s="7" t="e">
        <f t="shared" si="9"/>
        <v>#REF!</v>
      </c>
      <c r="E188" s="7" t="e">
        <f t="shared" si="9"/>
        <v>#REF!</v>
      </c>
      <c r="F188" s="7" t="e">
        <f t="shared" si="9"/>
        <v>#REF!</v>
      </c>
      <c r="G188" s="7" t="e">
        <f t="shared" si="9"/>
        <v>#REF!</v>
      </c>
      <c r="H188" s="7" t="e">
        <f t="shared" si="9"/>
        <v>#REF!</v>
      </c>
      <c r="I188" s="7" t="e">
        <f t="shared" si="9"/>
        <v>#REF!</v>
      </c>
      <c r="J188" s="7" t="e">
        <f t="shared" si="9"/>
        <v>#REF!</v>
      </c>
      <c r="K188" s="7" t="e">
        <f t="shared" si="9"/>
        <v>#REF!</v>
      </c>
      <c r="L188" s="7" t="e">
        <f t="shared" si="9"/>
        <v>#REF!</v>
      </c>
      <c r="M188" s="7" t="e">
        <f t="shared" si="9"/>
        <v>#REF!</v>
      </c>
      <c r="N188" s="50" t="e">
        <f t="shared" si="9"/>
        <v>#REF!</v>
      </c>
      <c r="O188" s="50" t="e">
        <f t="shared" si="9"/>
        <v>#REF!</v>
      </c>
      <c r="P188" s="7" t="e">
        <f t="shared" si="9"/>
        <v>#REF!</v>
      </c>
      <c r="Q188" s="7" t="e">
        <f t="shared" si="9"/>
        <v>#REF!</v>
      </c>
      <c r="R188" s="7" t="e">
        <f t="shared" si="9"/>
        <v>#REF!</v>
      </c>
      <c r="S188" s="7" t="e">
        <f t="shared" si="9"/>
        <v>#REF!</v>
      </c>
      <c r="T188" s="7" t="e">
        <f t="shared" si="9"/>
        <v>#REF!</v>
      </c>
      <c r="U188" s="7" t="e">
        <f t="shared" si="9"/>
        <v>#REF!</v>
      </c>
      <c r="V188" s="7" t="e">
        <f t="shared" si="9"/>
        <v>#REF!</v>
      </c>
      <c r="W188" s="7"/>
      <c r="X188" s="7" t="e">
        <f>+SUMIF(#REF!,X$185,#REF!)</f>
        <v>#REF!</v>
      </c>
    </row>
    <row r="189" spans="1:24" ht="14.25" customHeight="1" x14ac:dyDescent="0.25">
      <c r="A189" s="7" t="s">
        <v>483</v>
      </c>
      <c r="B189" s="7">
        <f t="shared" ref="B189:V189" si="10">+SUMIF($H$13:$H$60,B$185,$M$13:$M$60)</f>
        <v>0</v>
      </c>
      <c r="C189" s="7">
        <f t="shared" si="10"/>
        <v>0</v>
      </c>
      <c r="D189" s="7">
        <f t="shared" si="10"/>
        <v>0</v>
      </c>
      <c r="E189" s="7">
        <f t="shared" si="10"/>
        <v>0</v>
      </c>
      <c r="F189" s="7">
        <f t="shared" si="10"/>
        <v>0</v>
      </c>
      <c r="G189" s="7">
        <f t="shared" si="10"/>
        <v>0</v>
      </c>
      <c r="H189" s="7">
        <f t="shared" si="10"/>
        <v>0</v>
      </c>
      <c r="I189" s="7">
        <f t="shared" si="10"/>
        <v>0</v>
      </c>
      <c r="J189" s="7">
        <f t="shared" si="10"/>
        <v>0</v>
      </c>
      <c r="K189" s="7">
        <f t="shared" si="10"/>
        <v>0</v>
      </c>
      <c r="L189" s="7">
        <f t="shared" si="10"/>
        <v>0</v>
      </c>
      <c r="M189" s="7">
        <f t="shared" si="10"/>
        <v>0</v>
      </c>
      <c r="N189" s="50">
        <f t="shared" si="10"/>
        <v>0</v>
      </c>
      <c r="O189" s="50">
        <f t="shared" si="10"/>
        <v>0</v>
      </c>
      <c r="P189" s="7">
        <f t="shared" si="10"/>
        <v>0</v>
      </c>
      <c r="Q189" s="7">
        <f t="shared" si="10"/>
        <v>0</v>
      </c>
      <c r="R189" s="7">
        <f t="shared" si="10"/>
        <v>0</v>
      </c>
      <c r="S189" s="7">
        <f t="shared" si="10"/>
        <v>0</v>
      </c>
      <c r="T189" s="7">
        <f t="shared" si="10"/>
        <v>0</v>
      </c>
      <c r="U189" s="7">
        <f t="shared" si="10"/>
        <v>0</v>
      </c>
      <c r="V189" s="7">
        <f t="shared" si="10"/>
        <v>0</v>
      </c>
      <c r="W189" s="7"/>
      <c r="X189" s="7">
        <f>+SUMIF($H$13:$H$60,X$185,$M$13:$M$60)</f>
        <v>0</v>
      </c>
    </row>
    <row r="190" spans="1:24" ht="14.25" customHeight="1" x14ac:dyDescent="0.25">
      <c r="A190" s="7" t="s">
        <v>496</v>
      </c>
      <c r="B190" s="7" t="e">
        <f t="shared" ref="B190:V190" si="11">SUM(B186:B189)</f>
        <v>#REF!</v>
      </c>
      <c r="C190" s="7" t="e">
        <f t="shared" si="11"/>
        <v>#REF!</v>
      </c>
      <c r="D190" s="7" t="e">
        <f t="shared" si="11"/>
        <v>#REF!</v>
      </c>
      <c r="E190" s="7" t="e">
        <f t="shared" si="11"/>
        <v>#REF!</v>
      </c>
      <c r="F190" s="7" t="e">
        <f t="shared" si="11"/>
        <v>#REF!</v>
      </c>
      <c r="G190" s="7" t="e">
        <f t="shared" si="11"/>
        <v>#REF!</v>
      </c>
      <c r="H190" s="7" t="e">
        <f t="shared" si="11"/>
        <v>#REF!</v>
      </c>
      <c r="I190" s="7" t="e">
        <f t="shared" si="11"/>
        <v>#REF!</v>
      </c>
      <c r="J190" s="7" t="e">
        <f t="shared" si="11"/>
        <v>#REF!</v>
      </c>
      <c r="K190" s="7" t="e">
        <f t="shared" si="11"/>
        <v>#REF!</v>
      </c>
      <c r="L190" s="7" t="e">
        <f t="shared" si="11"/>
        <v>#REF!</v>
      </c>
      <c r="M190" s="7" t="e">
        <f t="shared" si="11"/>
        <v>#REF!</v>
      </c>
      <c r="N190" s="50" t="e">
        <f t="shared" si="11"/>
        <v>#REF!</v>
      </c>
      <c r="O190" s="50" t="e">
        <f t="shared" si="11"/>
        <v>#REF!</v>
      </c>
      <c r="P190" s="7" t="e">
        <f t="shared" si="11"/>
        <v>#REF!</v>
      </c>
      <c r="Q190" s="7" t="e">
        <f t="shared" si="11"/>
        <v>#REF!</v>
      </c>
      <c r="R190" s="7" t="e">
        <f t="shared" si="11"/>
        <v>#REF!</v>
      </c>
      <c r="S190" s="7" t="e">
        <f t="shared" si="11"/>
        <v>#REF!</v>
      </c>
      <c r="T190" s="7" t="e">
        <f t="shared" si="11"/>
        <v>#REF!</v>
      </c>
      <c r="U190" s="7" t="e">
        <f t="shared" si="11"/>
        <v>#REF!</v>
      </c>
      <c r="V190" s="7" t="e">
        <f t="shared" si="11"/>
        <v>#REF!</v>
      </c>
      <c r="W190" s="7"/>
      <c r="X190" s="7" t="e">
        <f>SUM(X186:X189)</f>
        <v>#REF!</v>
      </c>
    </row>
    <row r="191" spans="1:24" ht="14.25" customHeight="1" x14ac:dyDescent="0.25">
      <c r="N191" s="50"/>
      <c r="O191" s="50"/>
    </row>
    <row r="192" spans="1:24" ht="14.25" customHeight="1" x14ac:dyDescent="0.25">
      <c r="N192" s="50"/>
      <c r="O192" s="50"/>
    </row>
    <row r="193" spans="14:15" ht="14.25" customHeight="1" x14ac:dyDescent="0.25">
      <c r="N193" s="50"/>
      <c r="O193" s="50"/>
    </row>
    <row r="194" spans="14:15" ht="14.25" customHeight="1" x14ac:dyDescent="0.25">
      <c r="N194" s="50"/>
      <c r="O194" s="50"/>
    </row>
    <row r="195" spans="14:15" ht="14.25" customHeight="1" x14ac:dyDescent="0.25">
      <c r="N195" s="50"/>
      <c r="O195" s="50"/>
    </row>
    <row r="196" spans="14:15" ht="14.25" customHeight="1" x14ac:dyDescent="0.25">
      <c r="N196" s="50"/>
      <c r="O196" s="50"/>
    </row>
    <row r="197" spans="14:15" ht="14.25" customHeight="1" x14ac:dyDescent="0.25">
      <c r="N197" s="50"/>
      <c r="O197" s="50"/>
    </row>
    <row r="198" spans="14:15" ht="14.25" customHeight="1" x14ac:dyDescent="0.25">
      <c r="N198" s="50"/>
      <c r="O198" s="50"/>
    </row>
    <row r="199" spans="14:15" ht="14.25" customHeight="1" x14ac:dyDescent="0.25">
      <c r="N199" s="50"/>
      <c r="O199" s="50"/>
    </row>
    <row r="200" spans="14:15" ht="14.25" customHeight="1" x14ac:dyDescent="0.25">
      <c r="N200" s="50"/>
      <c r="O200" s="50"/>
    </row>
    <row r="201" spans="14:15" ht="14.25" customHeight="1" x14ac:dyDescent="0.25">
      <c r="N201" s="50"/>
      <c r="O201" s="50"/>
    </row>
    <row r="202" spans="14:15" ht="14.25" customHeight="1" x14ac:dyDescent="0.25">
      <c r="N202" s="50"/>
      <c r="O202" s="50"/>
    </row>
    <row r="203" spans="14:15" ht="14.25" customHeight="1" x14ac:dyDescent="0.25">
      <c r="N203" s="50"/>
      <c r="O203" s="50"/>
    </row>
    <row r="204" spans="14:15" ht="14.25" customHeight="1" x14ac:dyDescent="0.25">
      <c r="N204" s="50"/>
      <c r="O204" s="50"/>
    </row>
    <row r="205" spans="14:15" ht="14.25" customHeight="1" x14ac:dyDescent="0.25">
      <c r="N205" s="50"/>
      <c r="O205" s="50"/>
    </row>
    <row r="206" spans="14:15" ht="14.25" customHeight="1" x14ac:dyDescent="0.25">
      <c r="N206" s="50"/>
      <c r="O206" s="50"/>
    </row>
    <row r="207" spans="14:15" ht="14.25" customHeight="1" x14ac:dyDescent="0.25">
      <c r="N207" s="50"/>
      <c r="O207" s="50"/>
    </row>
    <row r="208" spans="14:15" ht="14.25" customHeight="1" x14ac:dyDescent="0.25">
      <c r="N208" s="50"/>
      <c r="O208" s="50"/>
    </row>
    <row r="209" spans="14:15" ht="14.25" customHeight="1" x14ac:dyDescent="0.25">
      <c r="N209" s="50"/>
      <c r="O209" s="50"/>
    </row>
    <row r="210" spans="14:15" ht="14.25" customHeight="1" x14ac:dyDescent="0.25">
      <c r="N210" s="50"/>
      <c r="O210" s="50"/>
    </row>
    <row r="211" spans="14:15" ht="14.25" customHeight="1" x14ac:dyDescent="0.25">
      <c r="N211" s="50"/>
      <c r="O211" s="50"/>
    </row>
    <row r="212" spans="14:15" ht="14.25" customHeight="1" x14ac:dyDescent="0.25">
      <c r="N212" s="50"/>
      <c r="O212" s="50"/>
    </row>
    <row r="213" spans="14:15" ht="14.25" customHeight="1" x14ac:dyDescent="0.25">
      <c r="N213" s="50"/>
      <c r="O213" s="50"/>
    </row>
    <row r="214" spans="14:15" ht="14.25" customHeight="1" x14ac:dyDescent="0.25">
      <c r="N214" s="50"/>
      <c r="O214" s="50"/>
    </row>
    <row r="215" spans="14:15" ht="14.25" customHeight="1" x14ac:dyDescent="0.25">
      <c r="N215" s="50"/>
      <c r="O215" s="50"/>
    </row>
    <row r="216" spans="14:15" ht="14.25" customHeight="1" x14ac:dyDescent="0.25">
      <c r="N216" s="50"/>
      <c r="O216" s="50"/>
    </row>
    <row r="217" spans="14:15" ht="14.25" customHeight="1" x14ac:dyDescent="0.25">
      <c r="N217" s="50"/>
      <c r="O217" s="50"/>
    </row>
    <row r="218" spans="14:15" ht="14.25" customHeight="1" x14ac:dyDescent="0.25">
      <c r="N218" s="50"/>
      <c r="O218" s="50"/>
    </row>
    <row r="219" spans="14:15" ht="14.25" customHeight="1" x14ac:dyDescent="0.25">
      <c r="N219" s="50"/>
      <c r="O219" s="50"/>
    </row>
    <row r="220" spans="14:15" ht="14.25" customHeight="1" x14ac:dyDescent="0.25">
      <c r="N220" s="50"/>
      <c r="O220" s="50"/>
    </row>
    <row r="221" spans="14:15" ht="14.25" customHeight="1" x14ac:dyDescent="0.25">
      <c r="N221" s="50"/>
      <c r="O221" s="50"/>
    </row>
    <row r="222" spans="14:15" ht="14.25" customHeight="1" x14ac:dyDescent="0.25">
      <c r="N222" s="50"/>
      <c r="O222" s="50"/>
    </row>
    <row r="223" spans="14:15" ht="14.25" customHeight="1" x14ac:dyDescent="0.25">
      <c r="N223" s="50"/>
      <c r="O223" s="50"/>
    </row>
    <row r="224" spans="14:15" ht="14.25" customHeight="1" x14ac:dyDescent="0.25">
      <c r="N224" s="50"/>
      <c r="O224" s="50"/>
    </row>
    <row r="225" spans="14:15" ht="14.25" customHeight="1" x14ac:dyDescent="0.25">
      <c r="N225" s="50"/>
      <c r="O225" s="50"/>
    </row>
    <row r="226" spans="14:15" ht="14.25" customHeight="1" x14ac:dyDescent="0.25">
      <c r="N226" s="50"/>
      <c r="O226" s="50"/>
    </row>
    <row r="227" spans="14:15" ht="14.25" customHeight="1" x14ac:dyDescent="0.25">
      <c r="N227" s="50"/>
      <c r="O227" s="50"/>
    </row>
    <row r="228" spans="14:15" ht="14.25" customHeight="1" x14ac:dyDescent="0.25">
      <c r="N228" s="50"/>
      <c r="O228" s="50"/>
    </row>
    <row r="229" spans="14:15" ht="14.25" customHeight="1" x14ac:dyDescent="0.25">
      <c r="N229" s="50"/>
      <c r="O229" s="50"/>
    </row>
    <row r="230" spans="14:15" ht="14.25" customHeight="1" x14ac:dyDescent="0.25">
      <c r="N230" s="50"/>
      <c r="O230" s="50"/>
    </row>
    <row r="231" spans="14:15" ht="14.25" customHeight="1" x14ac:dyDescent="0.25">
      <c r="N231" s="50"/>
      <c r="O231" s="50"/>
    </row>
    <row r="232" spans="14:15" ht="14.25" customHeight="1" x14ac:dyDescent="0.25">
      <c r="N232" s="50"/>
      <c r="O232" s="50"/>
    </row>
    <row r="233" spans="14:15" ht="14.25" customHeight="1" x14ac:dyDescent="0.25">
      <c r="N233" s="50"/>
      <c r="O233" s="50"/>
    </row>
    <row r="234" spans="14:15" ht="14.25" customHeight="1" x14ac:dyDescent="0.25">
      <c r="N234" s="50"/>
      <c r="O234" s="50"/>
    </row>
    <row r="235" spans="14:15" ht="14.25" customHeight="1" x14ac:dyDescent="0.25">
      <c r="N235" s="50"/>
      <c r="O235" s="50"/>
    </row>
    <row r="236" spans="14:15" ht="14.25" customHeight="1" x14ac:dyDescent="0.25">
      <c r="N236" s="50"/>
      <c r="O236" s="50"/>
    </row>
    <row r="237" spans="14:15" ht="14.25" customHeight="1" x14ac:dyDescent="0.25">
      <c r="N237" s="50"/>
      <c r="O237" s="50"/>
    </row>
    <row r="238" spans="14:15" ht="14.25" customHeight="1" x14ac:dyDescent="0.25">
      <c r="N238" s="50"/>
      <c r="O238" s="50"/>
    </row>
    <row r="239" spans="14:15" ht="14.25" customHeight="1" x14ac:dyDescent="0.25">
      <c r="N239" s="50"/>
      <c r="O239" s="50"/>
    </row>
    <row r="240" spans="14:15" ht="14.25" customHeight="1" x14ac:dyDescent="0.25">
      <c r="N240" s="50"/>
      <c r="O240" s="50"/>
    </row>
    <row r="241" spans="14:15" ht="14.25" customHeight="1" x14ac:dyDescent="0.25">
      <c r="N241" s="50"/>
      <c r="O241" s="50"/>
    </row>
    <row r="242" spans="14:15" ht="14.25" customHeight="1" x14ac:dyDescent="0.25">
      <c r="N242" s="50"/>
      <c r="O242" s="50"/>
    </row>
    <row r="243" spans="14:15" ht="14.25" customHeight="1" x14ac:dyDescent="0.25">
      <c r="N243" s="50"/>
      <c r="O243" s="50"/>
    </row>
    <row r="244" spans="14:15" ht="14.25" customHeight="1" x14ac:dyDescent="0.25">
      <c r="N244" s="50"/>
      <c r="O244" s="50"/>
    </row>
    <row r="245" spans="14:15" ht="14.25" customHeight="1" x14ac:dyDescent="0.25">
      <c r="N245" s="50"/>
      <c r="O245" s="50"/>
    </row>
    <row r="246" spans="14:15" ht="14.25" customHeight="1" x14ac:dyDescent="0.25">
      <c r="N246" s="50"/>
      <c r="O246" s="50"/>
    </row>
    <row r="247" spans="14:15" ht="14.25" customHeight="1" x14ac:dyDescent="0.25">
      <c r="N247" s="50"/>
      <c r="O247" s="50"/>
    </row>
    <row r="248" spans="14:15" ht="14.25" customHeight="1" x14ac:dyDescent="0.25">
      <c r="N248" s="50"/>
      <c r="O248" s="50"/>
    </row>
    <row r="249" spans="14:15" ht="14.25" customHeight="1" x14ac:dyDescent="0.25">
      <c r="N249" s="50"/>
      <c r="O249" s="50"/>
    </row>
    <row r="250" spans="14:15" ht="14.25" customHeight="1" x14ac:dyDescent="0.25">
      <c r="N250" s="50"/>
      <c r="O250" s="50"/>
    </row>
    <row r="251" spans="14:15" ht="14.25" customHeight="1" x14ac:dyDescent="0.25">
      <c r="N251" s="50"/>
      <c r="O251" s="50"/>
    </row>
    <row r="252" spans="14:15" ht="14.25" customHeight="1" x14ac:dyDescent="0.25">
      <c r="N252" s="50"/>
      <c r="O252" s="50"/>
    </row>
    <row r="253" spans="14:15" ht="14.25" customHeight="1" x14ac:dyDescent="0.25">
      <c r="N253" s="50"/>
      <c r="O253" s="50"/>
    </row>
    <row r="254" spans="14:15" ht="14.25" customHeight="1" x14ac:dyDescent="0.25">
      <c r="N254" s="50"/>
      <c r="O254" s="50"/>
    </row>
    <row r="255" spans="14:15" ht="14.25" customHeight="1" x14ac:dyDescent="0.25">
      <c r="N255" s="50"/>
      <c r="O255" s="50"/>
    </row>
    <row r="256" spans="14:15" ht="14.25" customHeight="1" x14ac:dyDescent="0.25">
      <c r="N256" s="50"/>
      <c r="O256" s="50"/>
    </row>
    <row r="257" spans="14:15" ht="14.25" customHeight="1" x14ac:dyDescent="0.25">
      <c r="N257" s="50"/>
      <c r="O257" s="50"/>
    </row>
    <row r="258" spans="14:15" ht="14.25" customHeight="1" x14ac:dyDescent="0.25">
      <c r="N258" s="50"/>
      <c r="O258" s="50"/>
    </row>
    <row r="259" spans="14:15" ht="14.25" customHeight="1" x14ac:dyDescent="0.25">
      <c r="N259" s="50"/>
      <c r="O259" s="50"/>
    </row>
    <row r="260" spans="14:15" ht="14.25" customHeight="1" x14ac:dyDescent="0.25">
      <c r="N260" s="50"/>
      <c r="O260" s="50"/>
    </row>
    <row r="261" spans="14:15" ht="14.25" customHeight="1" x14ac:dyDescent="0.25">
      <c r="N261" s="50"/>
      <c r="O261" s="50"/>
    </row>
    <row r="262" spans="14:15" ht="14.25" customHeight="1" x14ac:dyDescent="0.25">
      <c r="N262" s="50"/>
      <c r="O262" s="50"/>
    </row>
    <row r="263" spans="14:15" ht="14.25" customHeight="1" x14ac:dyDescent="0.25">
      <c r="N263" s="50"/>
      <c r="O263" s="50"/>
    </row>
    <row r="264" spans="14:15" ht="14.25" customHeight="1" x14ac:dyDescent="0.25">
      <c r="N264" s="50"/>
      <c r="O264" s="50"/>
    </row>
    <row r="265" spans="14:15" ht="14.25" customHeight="1" x14ac:dyDescent="0.25">
      <c r="N265" s="50"/>
      <c r="O265" s="50"/>
    </row>
    <row r="266" spans="14:15" ht="14.25" customHeight="1" x14ac:dyDescent="0.25">
      <c r="N266" s="50"/>
      <c r="O266" s="50"/>
    </row>
    <row r="267" spans="14:15" ht="14.25" customHeight="1" x14ac:dyDescent="0.25">
      <c r="N267" s="50"/>
      <c r="O267" s="50"/>
    </row>
    <row r="268" spans="14:15" ht="14.25" customHeight="1" x14ac:dyDescent="0.25">
      <c r="N268" s="50"/>
      <c r="O268" s="50"/>
    </row>
    <row r="269" spans="14:15" ht="14.25" customHeight="1" x14ac:dyDescent="0.25">
      <c r="N269" s="50"/>
      <c r="O269" s="50"/>
    </row>
    <row r="270" spans="14:15" ht="14.25" customHeight="1" x14ac:dyDescent="0.25">
      <c r="N270" s="50"/>
      <c r="O270" s="50"/>
    </row>
    <row r="271" spans="14:15" ht="14.25" customHeight="1" x14ac:dyDescent="0.25">
      <c r="N271" s="50"/>
      <c r="O271" s="50"/>
    </row>
    <row r="272" spans="14:15" ht="14.25" customHeight="1" x14ac:dyDescent="0.25">
      <c r="N272" s="50"/>
      <c r="O272" s="50"/>
    </row>
    <row r="273" spans="14:15" ht="14.25" customHeight="1" x14ac:dyDescent="0.25">
      <c r="N273" s="50"/>
      <c r="O273" s="50"/>
    </row>
    <row r="274" spans="14:15" ht="14.25" customHeight="1" x14ac:dyDescent="0.25">
      <c r="N274" s="50"/>
      <c r="O274" s="50"/>
    </row>
    <row r="275" spans="14:15" ht="14.25" customHeight="1" x14ac:dyDescent="0.25">
      <c r="N275" s="50"/>
      <c r="O275" s="50"/>
    </row>
    <row r="276" spans="14:15" ht="14.25" customHeight="1" x14ac:dyDescent="0.25">
      <c r="N276" s="50"/>
      <c r="O276" s="50"/>
    </row>
    <row r="277" spans="14:15" ht="14.25" customHeight="1" x14ac:dyDescent="0.25">
      <c r="N277" s="50"/>
      <c r="O277" s="50"/>
    </row>
    <row r="278" spans="14:15" ht="14.25" customHeight="1" x14ac:dyDescent="0.25">
      <c r="N278" s="50"/>
      <c r="O278" s="50"/>
    </row>
    <row r="279" spans="14:15" ht="14.25" customHeight="1" x14ac:dyDescent="0.25">
      <c r="N279" s="50"/>
      <c r="O279" s="50"/>
    </row>
    <row r="280" spans="14:15" ht="14.25" customHeight="1" x14ac:dyDescent="0.25">
      <c r="N280" s="50"/>
      <c r="O280" s="50"/>
    </row>
    <row r="281" spans="14:15" ht="14.25" customHeight="1" x14ac:dyDescent="0.25">
      <c r="N281" s="50"/>
      <c r="O281" s="50"/>
    </row>
    <row r="282" spans="14:15" ht="14.25" customHeight="1" x14ac:dyDescent="0.25">
      <c r="N282" s="50"/>
      <c r="O282" s="50"/>
    </row>
    <row r="283" spans="14:15" ht="14.25" customHeight="1" x14ac:dyDescent="0.25">
      <c r="N283" s="50"/>
      <c r="O283" s="50"/>
    </row>
    <row r="284" spans="14:15" ht="14.25" customHeight="1" x14ac:dyDescent="0.25">
      <c r="N284" s="50"/>
      <c r="O284" s="50"/>
    </row>
    <row r="285" spans="14:15" ht="14.25" customHeight="1" x14ac:dyDescent="0.25">
      <c r="N285" s="50"/>
      <c r="O285" s="50"/>
    </row>
    <row r="286" spans="14:15" ht="14.25" customHeight="1" x14ac:dyDescent="0.25">
      <c r="N286" s="50"/>
      <c r="O286" s="50"/>
    </row>
    <row r="287" spans="14:15" ht="14.25" customHeight="1" x14ac:dyDescent="0.25">
      <c r="N287" s="50"/>
      <c r="O287" s="50"/>
    </row>
    <row r="288" spans="14:15" ht="14.25" customHeight="1" x14ac:dyDescent="0.25">
      <c r="N288" s="50"/>
      <c r="O288" s="50"/>
    </row>
    <row r="289" spans="14:15" ht="14.25" customHeight="1" x14ac:dyDescent="0.25">
      <c r="N289" s="50"/>
      <c r="O289" s="50"/>
    </row>
    <row r="290" spans="14:15" ht="14.25" customHeight="1" x14ac:dyDescent="0.25">
      <c r="N290" s="50"/>
      <c r="O290" s="50"/>
    </row>
    <row r="291" spans="14:15" ht="14.25" customHeight="1" x14ac:dyDescent="0.25">
      <c r="N291" s="50"/>
      <c r="O291" s="50"/>
    </row>
    <row r="292" spans="14:15" ht="14.25" customHeight="1" x14ac:dyDescent="0.25">
      <c r="N292" s="50"/>
      <c r="O292" s="50"/>
    </row>
    <row r="293" spans="14:15" ht="14.25" customHeight="1" x14ac:dyDescent="0.25">
      <c r="N293" s="50"/>
      <c r="O293" s="50"/>
    </row>
    <row r="294" spans="14:15" ht="14.25" customHeight="1" x14ac:dyDescent="0.25">
      <c r="N294" s="50"/>
      <c r="O294" s="50"/>
    </row>
    <row r="295" spans="14:15" ht="14.25" customHeight="1" x14ac:dyDescent="0.25">
      <c r="N295" s="50"/>
      <c r="O295" s="50"/>
    </row>
    <row r="296" spans="14:15" ht="14.25" customHeight="1" x14ac:dyDescent="0.25">
      <c r="N296" s="50"/>
      <c r="O296" s="50"/>
    </row>
    <row r="297" spans="14:15" ht="14.25" customHeight="1" x14ac:dyDescent="0.25">
      <c r="N297" s="50"/>
      <c r="O297" s="50"/>
    </row>
    <row r="298" spans="14:15" ht="14.25" customHeight="1" x14ac:dyDescent="0.25">
      <c r="N298" s="50"/>
      <c r="O298" s="50"/>
    </row>
    <row r="299" spans="14:15" ht="14.25" customHeight="1" x14ac:dyDescent="0.25">
      <c r="N299" s="50"/>
      <c r="O299" s="50"/>
    </row>
    <row r="300" spans="14:15" ht="14.25" customHeight="1" x14ac:dyDescent="0.25">
      <c r="N300" s="50"/>
      <c r="O300" s="50"/>
    </row>
    <row r="301" spans="14:15" ht="14.25" customHeight="1" x14ac:dyDescent="0.25">
      <c r="N301" s="50"/>
      <c r="O301" s="50"/>
    </row>
    <row r="302" spans="14:15" ht="14.25" customHeight="1" x14ac:dyDescent="0.25">
      <c r="N302" s="50"/>
      <c r="O302" s="50"/>
    </row>
    <row r="303" spans="14:15" ht="14.25" customHeight="1" x14ac:dyDescent="0.25">
      <c r="N303" s="50"/>
      <c r="O303" s="50"/>
    </row>
    <row r="304" spans="14:15" ht="14.25" customHeight="1" x14ac:dyDescent="0.25">
      <c r="N304" s="50"/>
      <c r="O304" s="50"/>
    </row>
    <row r="305" spans="14:15" ht="14.25" customHeight="1" x14ac:dyDescent="0.25">
      <c r="N305" s="50"/>
      <c r="O305" s="50"/>
    </row>
    <row r="306" spans="14:15" ht="14.25" customHeight="1" x14ac:dyDescent="0.25">
      <c r="N306" s="50"/>
      <c r="O306" s="50"/>
    </row>
    <row r="307" spans="14:15" ht="14.25" customHeight="1" x14ac:dyDescent="0.25">
      <c r="N307" s="50"/>
      <c r="O307" s="50"/>
    </row>
    <row r="308" spans="14:15" ht="14.25" customHeight="1" x14ac:dyDescent="0.25">
      <c r="N308" s="50"/>
      <c r="O308" s="50"/>
    </row>
    <row r="309" spans="14:15" ht="14.25" customHeight="1" x14ac:dyDescent="0.25">
      <c r="N309" s="50"/>
      <c r="O309" s="50"/>
    </row>
    <row r="310" spans="14:15" ht="14.25" customHeight="1" x14ac:dyDescent="0.25">
      <c r="N310" s="50"/>
      <c r="O310" s="50"/>
    </row>
    <row r="311" spans="14:15" ht="14.25" customHeight="1" x14ac:dyDescent="0.25">
      <c r="N311" s="50"/>
      <c r="O311" s="50"/>
    </row>
    <row r="312" spans="14:15" ht="14.25" customHeight="1" x14ac:dyDescent="0.25">
      <c r="N312" s="50"/>
      <c r="O312" s="50"/>
    </row>
    <row r="313" spans="14:15" ht="14.25" customHeight="1" x14ac:dyDescent="0.25">
      <c r="N313" s="50"/>
      <c r="O313" s="50"/>
    </row>
    <row r="314" spans="14:15" ht="14.25" customHeight="1" x14ac:dyDescent="0.25">
      <c r="N314" s="50"/>
      <c r="O314" s="50"/>
    </row>
    <row r="315" spans="14:15" ht="14.25" customHeight="1" x14ac:dyDescent="0.25">
      <c r="N315" s="50"/>
      <c r="O315" s="50"/>
    </row>
    <row r="316" spans="14:15" ht="14.25" customHeight="1" x14ac:dyDescent="0.25">
      <c r="N316" s="50"/>
      <c r="O316" s="50"/>
    </row>
    <row r="317" spans="14:15" ht="14.25" customHeight="1" x14ac:dyDescent="0.25">
      <c r="N317" s="50"/>
      <c r="O317" s="50"/>
    </row>
    <row r="318" spans="14:15" ht="14.25" customHeight="1" x14ac:dyDescent="0.25">
      <c r="N318" s="50"/>
      <c r="O318" s="50"/>
    </row>
    <row r="319" spans="14:15" ht="14.25" customHeight="1" x14ac:dyDescent="0.25">
      <c r="N319" s="50"/>
      <c r="O319" s="50"/>
    </row>
    <row r="320" spans="14:15" ht="14.25" customHeight="1" x14ac:dyDescent="0.25">
      <c r="N320" s="50"/>
      <c r="O320" s="50"/>
    </row>
    <row r="321" spans="14:15" ht="14.25" customHeight="1" x14ac:dyDescent="0.25">
      <c r="N321" s="50"/>
      <c r="O321" s="50"/>
    </row>
    <row r="322" spans="14:15" ht="14.25" customHeight="1" x14ac:dyDescent="0.25">
      <c r="N322" s="50"/>
      <c r="O322" s="50"/>
    </row>
    <row r="323" spans="14:15" ht="14.25" customHeight="1" x14ac:dyDescent="0.25">
      <c r="N323" s="50"/>
      <c r="O323" s="50"/>
    </row>
    <row r="324" spans="14:15" ht="14.25" customHeight="1" x14ac:dyDescent="0.25">
      <c r="N324" s="50"/>
      <c r="O324" s="50"/>
    </row>
    <row r="325" spans="14:15" ht="14.25" customHeight="1" x14ac:dyDescent="0.25">
      <c r="N325" s="50"/>
      <c r="O325" s="50"/>
    </row>
    <row r="326" spans="14:15" ht="14.25" customHeight="1" x14ac:dyDescent="0.25">
      <c r="N326" s="50"/>
      <c r="O326" s="50"/>
    </row>
    <row r="327" spans="14:15" ht="14.25" customHeight="1" x14ac:dyDescent="0.25">
      <c r="N327" s="50"/>
      <c r="O327" s="50"/>
    </row>
    <row r="328" spans="14:15" ht="14.25" customHeight="1" x14ac:dyDescent="0.25">
      <c r="N328" s="50"/>
      <c r="O328" s="50"/>
    </row>
    <row r="329" spans="14:15" ht="14.25" customHeight="1" x14ac:dyDescent="0.25">
      <c r="N329" s="50"/>
      <c r="O329" s="50"/>
    </row>
    <row r="330" spans="14:15" ht="14.25" customHeight="1" x14ac:dyDescent="0.25">
      <c r="N330" s="50"/>
      <c r="O330" s="50"/>
    </row>
    <row r="331" spans="14:15" ht="14.25" customHeight="1" x14ac:dyDescent="0.25">
      <c r="N331" s="50"/>
      <c r="O331" s="50"/>
    </row>
    <row r="332" spans="14:15" ht="14.25" customHeight="1" x14ac:dyDescent="0.25">
      <c r="N332" s="50"/>
      <c r="O332" s="50"/>
    </row>
    <row r="333" spans="14:15" ht="14.25" customHeight="1" x14ac:dyDescent="0.25">
      <c r="N333" s="50"/>
      <c r="O333" s="50"/>
    </row>
    <row r="334" spans="14:15" ht="14.25" customHeight="1" x14ac:dyDescent="0.25">
      <c r="N334" s="50"/>
      <c r="O334" s="50"/>
    </row>
    <row r="335" spans="14:15" ht="14.25" customHeight="1" x14ac:dyDescent="0.25">
      <c r="N335" s="50"/>
      <c r="O335" s="50"/>
    </row>
    <row r="336" spans="14:15" ht="14.25" customHeight="1" x14ac:dyDescent="0.25">
      <c r="N336" s="50"/>
      <c r="O336" s="50"/>
    </row>
    <row r="337" spans="14:15" ht="14.25" customHeight="1" x14ac:dyDescent="0.25">
      <c r="N337" s="50"/>
      <c r="O337" s="50"/>
    </row>
    <row r="338" spans="14:15" ht="14.25" customHeight="1" x14ac:dyDescent="0.25">
      <c r="N338" s="50"/>
      <c r="O338" s="50"/>
    </row>
    <row r="339" spans="14:15" ht="14.25" customHeight="1" x14ac:dyDescent="0.25">
      <c r="N339" s="50"/>
      <c r="O339" s="50"/>
    </row>
    <row r="340" spans="14:15" ht="14.25" customHeight="1" x14ac:dyDescent="0.25">
      <c r="N340" s="50"/>
      <c r="O340" s="50"/>
    </row>
    <row r="341" spans="14:15" ht="14.25" customHeight="1" x14ac:dyDescent="0.25">
      <c r="N341" s="50"/>
      <c r="O341" s="50"/>
    </row>
    <row r="342" spans="14:15" ht="14.25" customHeight="1" x14ac:dyDescent="0.25">
      <c r="N342" s="50"/>
      <c r="O342" s="50"/>
    </row>
    <row r="343" spans="14:15" ht="14.25" customHeight="1" x14ac:dyDescent="0.25">
      <c r="N343" s="50"/>
      <c r="O343" s="50"/>
    </row>
    <row r="344" spans="14:15" ht="14.25" customHeight="1" x14ac:dyDescent="0.25">
      <c r="N344" s="50"/>
      <c r="O344" s="50"/>
    </row>
    <row r="345" spans="14:15" ht="14.25" customHeight="1" x14ac:dyDescent="0.25">
      <c r="N345" s="50"/>
      <c r="O345" s="50"/>
    </row>
    <row r="346" spans="14:15" ht="14.25" customHeight="1" x14ac:dyDescent="0.25">
      <c r="N346" s="50"/>
      <c r="O346" s="50"/>
    </row>
    <row r="347" spans="14:15" ht="14.25" customHeight="1" x14ac:dyDescent="0.25">
      <c r="N347" s="50"/>
      <c r="O347" s="50"/>
    </row>
    <row r="348" spans="14:15" ht="14.25" customHeight="1" x14ac:dyDescent="0.25">
      <c r="N348" s="50"/>
      <c r="O348" s="50"/>
    </row>
    <row r="349" spans="14:15" ht="14.25" customHeight="1" x14ac:dyDescent="0.25">
      <c r="N349" s="50"/>
      <c r="O349" s="50"/>
    </row>
    <row r="350" spans="14:15" ht="14.25" customHeight="1" x14ac:dyDescent="0.25">
      <c r="N350" s="50"/>
      <c r="O350" s="50"/>
    </row>
    <row r="351" spans="14:15" ht="14.25" customHeight="1" x14ac:dyDescent="0.25">
      <c r="N351" s="50"/>
      <c r="O351" s="50"/>
    </row>
    <row r="352" spans="14:15" ht="14.25" customHeight="1" x14ac:dyDescent="0.25">
      <c r="N352" s="50"/>
      <c r="O352" s="50"/>
    </row>
    <row r="353" spans="14:15" ht="14.25" customHeight="1" x14ac:dyDescent="0.25">
      <c r="N353" s="50"/>
      <c r="O353" s="50"/>
    </row>
    <row r="354" spans="14:15" ht="14.25" customHeight="1" x14ac:dyDescent="0.25">
      <c r="N354" s="50"/>
      <c r="O354" s="50"/>
    </row>
    <row r="355" spans="14:15" ht="14.25" customHeight="1" x14ac:dyDescent="0.25">
      <c r="N355" s="50"/>
      <c r="O355" s="50"/>
    </row>
    <row r="356" spans="14:15" ht="14.25" customHeight="1" x14ac:dyDescent="0.25">
      <c r="N356" s="50"/>
      <c r="O356" s="50"/>
    </row>
    <row r="357" spans="14:15" ht="14.25" customHeight="1" x14ac:dyDescent="0.25">
      <c r="N357" s="50"/>
      <c r="O357" s="50"/>
    </row>
    <row r="358" spans="14:15" ht="14.25" customHeight="1" x14ac:dyDescent="0.25">
      <c r="N358" s="50"/>
      <c r="O358" s="50"/>
    </row>
    <row r="359" spans="14:15" ht="14.25" customHeight="1" x14ac:dyDescent="0.25">
      <c r="N359" s="50"/>
      <c r="O359" s="50"/>
    </row>
    <row r="360" spans="14:15" ht="14.25" customHeight="1" x14ac:dyDescent="0.25">
      <c r="N360" s="50"/>
      <c r="O360" s="50"/>
    </row>
    <row r="361" spans="14:15" ht="14.25" customHeight="1" x14ac:dyDescent="0.25">
      <c r="N361" s="50"/>
      <c r="O361" s="50"/>
    </row>
    <row r="362" spans="14:15" ht="14.25" customHeight="1" x14ac:dyDescent="0.25">
      <c r="N362" s="50"/>
      <c r="O362" s="50"/>
    </row>
    <row r="363" spans="14:15" ht="14.25" customHeight="1" x14ac:dyDescent="0.25">
      <c r="N363" s="50"/>
      <c r="O363" s="50"/>
    </row>
    <row r="364" spans="14:15" ht="14.25" customHeight="1" x14ac:dyDescent="0.25">
      <c r="N364" s="50"/>
      <c r="O364" s="50"/>
    </row>
    <row r="365" spans="14:15" ht="14.25" customHeight="1" x14ac:dyDescent="0.25">
      <c r="N365" s="50"/>
      <c r="O365" s="50"/>
    </row>
    <row r="366" spans="14:15" ht="14.25" customHeight="1" x14ac:dyDescent="0.25">
      <c r="N366" s="50"/>
      <c r="O366" s="50"/>
    </row>
    <row r="367" spans="14:15" ht="14.25" customHeight="1" x14ac:dyDescent="0.25">
      <c r="N367" s="50"/>
      <c r="O367" s="50"/>
    </row>
    <row r="368" spans="14:15" ht="14.25" customHeight="1" x14ac:dyDescent="0.25">
      <c r="N368" s="50"/>
      <c r="O368" s="50"/>
    </row>
    <row r="369" spans="14:15" ht="14.25" customHeight="1" x14ac:dyDescent="0.25">
      <c r="N369" s="50"/>
      <c r="O369" s="50"/>
    </row>
    <row r="370" spans="14:15" ht="14.25" customHeight="1" x14ac:dyDescent="0.25">
      <c r="N370" s="50"/>
      <c r="O370" s="50"/>
    </row>
    <row r="371" spans="14:15" ht="14.25" customHeight="1" x14ac:dyDescent="0.25">
      <c r="N371" s="50"/>
      <c r="O371" s="50"/>
    </row>
    <row r="372" spans="14:15" ht="14.25" customHeight="1" x14ac:dyDescent="0.25">
      <c r="N372" s="50"/>
      <c r="O372" s="50"/>
    </row>
    <row r="373" spans="14:15" ht="14.25" customHeight="1" x14ac:dyDescent="0.25">
      <c r="N373" s="50"/>
      <c r="O373" s="50"/>
    </row>
    <row r="374" spans="14:15" ht="14.25" customHeight="1" x14ac:dyDescent="0.25">
      <c r="N374" s="50"/>
      <c r="O374" s="50"/>
    </row>
    <row r="375" spans="14:15" ht="14.25" customHeight="1" x14ac:dyDescent="0.25">
      <c r="N375" s="50"/>
      <c r="O375" s="50"/>
    </row>
    <row r="376" spans="14:15" ht="14.25" customHeight="1" x14ac:dyDescent="0.25">
      <c r="N376" s="50"/>
      <c r="O376" s="50"/>
    </row>
    <row r="377" spans="14:15" ht="14.25" customHeight="1" x14ac:dyDescent="0.25">
      <c r="N377" s="50"/>
      <c r="O377" s="50"/>
    </row>
    <row r="378" spans="14:15" ht="14.25" customHeight="1" x14ac:dyDescent="0.25">
      <c r="N378" s="50"/>
      <c r="O378" s="50"/>
    </row>
    <row r="379" spans="14:15" ht="14.25" customHeight="1" x14ac:dyDescent="0.25">
      <c r="N379" s="50"/>
      <c r="O379" s="50"/>
    </row>
    <row r="380" spans="14:15" ht="14.25" customHeight="1" x14ac:dyDescent="0.25">
      <c r="N380" s="50"/>
      <c r="O380" s="50"/>
    </row>
    <row r="381" spans="14:15" ht="14.25" customHeight="1" x14ac:dyDescent="0.25">
      <c r="N381" s="50"/>
      <c r="O381" s="50"/>
    </row>
    <row r="382" spans="14:15" ht="14.25" customHeight="1" x14ac:dyDescent="0.25">
      <c r="N382" s="50"/>
      <c r="O382" s="50"/>
    </row>
    <row r="383" spans="14:15" ht="14.25" customHeight="1" x14ac:dyDescent="0.25">
      <c r="N383" s="50"/>
      <c r="O383" s="50"/>
    </row>
    <row r="384" spans="14:15" ht="14.25" customHeight="1" x14ac:dyDescent="0.25">
      <c r="N384" s="50"/>
      <c r="O384" s="50"/>
    </row>
    <row r="385" spans="14:15" ht="14.25" customHeight="1" x14ac:dyDescent="0.25">
      <c r="N385" s="50"/>
      <c r="O385" s="50"/>
    </row>
    <row r="386" spans="14:15" ht="14.25" customHeight="1" x14ac:dyDescent="0.25">
      <c r="N386" s="50"/>
      <c r="O386" s="50"/>
    </row>
    <row r="387" spans="14:15" ht="14.25" customHeight="1" x14ac:dyDescent="0.25">
      <c r="N387" s="50"/>
      <c r="O387" s="50"/>
    </row>
    <row r="388" spans="14:15" ht="14.25" customHeight="1" x14ac:dyDescent="0.25">
      <c r="N388" s="50"/>
      <c r="O388" s="50"/>
    </row>
    <row r="389" spans="14:15" ht="14.25" customHeight="1" x14ac:dyDescent="0.25">
      <c r="N389" s="50"/>
      <c r="O389" s="50"/>
    </row>
    <row r="390" spans="14:15" ht="14.25" customHeight="1" x14ac:dyDescent="0.25">
      <c r="N390" s="50"/>
      <c r="O390" s="50"/>
    </row>
    <row r="391" spans="14:15" ht="15.75" customHeight="1" x14ac:dyDescent="0.25"/>
    <row r="392" spans="14:15" ht="15.75" customHeight="1" x14ac:dyDescent="0.25"/>
    <row r="393" spans="14:15" ht="15.75" customHeight="1" x14ac:dyDescent="0.25"/>
    <row r="394" spans="14:15" ht="15.75" customHeight="1" x14ac:dyDescent="0.25"/>
    <row r="395" spans="14:15" ht="15.75" customHeight="1" x14ac:dyDescent="0.25"/>
    <row r="396" spans="14:15" ht="15.75" customHeight="1" x14ac:dyDescent="0.25"/>
    <row r="397" spans="14:15" ht="15.75" customHeight="1" x14ac:dyDescent="0.25"/>
    <row r="398" spans="14:15" ht="15.75" customHeight="1" x14ac:dyDescent="0.25"/>
    <row r="399" spans="14:15" ht="15.75" customHeight="1" x14ac:dyDescent="0.25"/>
    <row r="400" spans="14:15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</sheetData>
  <mergeCells count="1">
    <mergeCell ref="N1:O1"/>
  </mergeCells>
  <pageMargins left="0.75" right="0.75" top="1" bottom="1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944"/>
  <sheetViews>
    <sheetView workbookViewId="0">
      <pane ySplit="2" topLeftCell="A110" activePane="bottomLeft" state="frozen"/>
      <selection pane="bottomLeft" activeCell="A3" sqref="A3:O138"/>
    </sheetView>
  </sheetViews>
  <sheetFormatPr defaultColWidth="14.42578125" defaultRowHeight="15" customHeight="1" x14ac:dyDescent="0.25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 x14ac:dyDescent="0.25">
      <c r="A1" s="107" t="s">
        <v>552</v>
      </c>
      <c r="B1" s="126" t="s">
        <v>555</v>
      </c>
      <c r="C1" s="126" t="s">
        <v>556</v>
      </c>
      <c r="D1" s="127" t="s">
        <v>557</v>
      </c>
      <c r="E1" s="92"/>
      <c r="F1" s="50"/>
      <c r="G1" s="50"/>
      <c r="H1" s="50"/>
      <c r="I1" s="50"/>
      <c r="J1" s="50"/>
      <c r="K1" s="50"/>
      <c r="L1" s="50"/>
      <c r="M1" s="50"/>
      <c r="N1" s="178" t="s">
        <v>558</v>
      </c>
      <c r="O1" s="179"/>
    </row>
    <row r="2" spans="1:15" ht="14.25" customHeight="1" x14ac:dyDescent="0.25">
      <c r="A2" s="99" t="s">
        <v>559</v>
      </c>
      <c r="B2" s="100" t="s">
        <v>534</v>
      </c>
      <c r="C2" s="100" t="s">
        <v>535</v>
      </c>
      <c r="D2" s="100" t="s">
        <v>536</v>
      </c>
      <c r="E2" s="100"/>
      <c r="F2" s="100" t="s">
        <v>537</v>
      </c>
      <c r="G2" s="100" t="s">
        <v>1</v>
      </c>
      <c r="H2" s="100" t="s">
        <v>3</v>
      </c>
      <c r="I2" s="100" t="s">
        <v>493</v>
      </c>
      <c r="J2" s="100" t="s">
        <v>2</v>
      </c>
      <c r="K2" s="100" t="s">
        <v>5</v>
      </c>
      <c r="L2" s="101" t="s">
        <v>494</v>
      </c>
      <c r="M2" s="100" t="s">
        <v>495</v>
      </c>
      <c r="N2" s="102" t="s">
        <v>538</v>
      </c>
      <c r="O2" s="102" t="s">
        <v>539</v>
      </c>
    </row>
    <row r="3" spans="1:15" ht="14.25" customHeight="1" x14ac:dyDescent="0.25">
      <c r="A3" s="103"/>
      <c r="B3" s="104"/>
      <c r="C3" s="104"/>
      <c r="D3" s="105"/>
      <c r="E3" s="105"/>
      <c r="F3">
        <v>256</v>
      </c>
      <c r="G3" s="82" t="str">
        <f>+VLOOKUP(F3,Participants!$A$1:$F$678,2,FALSE)</f>
        <v>CJ Kacsur</v>
      </c>
      <c r="H3" s="82" t="str">
        <f>+VLOOKUP(F3,Participants!$A$1:$F$678,4,FALSE)</f>
        <v>AGS</v>
      </c>
      <c r="I3" s="82" t="str">
        <f>+VLOOKUP(F3,Participants!$A$1:$F$678,5,FALSE)</f>
        <v>Male</v>
      </c>
      <c r="J3" s="82">
        <f>+VLOOKUP(F3,Participants!$A$1:$F$678,3,FALSE)</f>
        <v>6</v>
      </c>
      <c r="K3" s="12" t="str">
        <f>+VLOOKUP(F3,Participants!$A$1:$G$678,7,FALSE)</f>
        <v>JV Boys</v>
      </c>
      <c r="L3" s="106">
        <v>1</v>
      </c>
      <c r="M3" s="82">
        <v>10</v>
      </c>
      <c r="N3">
        <v>12</v>
      </c>
      <c r="O3">
        <v>6</v>
      </c>
    </row>
    <row r="4" spans="1:15" ht="14.25" customHeight="1" x14ac:dyDescent="0.25">
      <c r="A4" s="103"/>
      <c r="B4" s="104"/>
      <c r="C4" s="104"/>
      <c r="D4" s="105"/>
      <c r="E4" s="105"/>
      <c r="F4">
        <v>620</v>
      </c>
      <c r="G4" s="82" t="str">
        <f>+VLOOKUP(F4,Participants!$A$1:$F$678,2,FALSE)</f>
        <v>Kolten Kumer</v>
      </c>
      <c r="H4" s="82" t="str">
        <f>+VLOOKUP(F4,Participants!$A$1:$F$678,4,FALSE)</f>
        <v>BFS</v>
      </c>
      <c r="I4" s="82" t="str">
        <f>+VLOOKUP(F4,Participants!$A$1:$F$678,5,FALSE)</f>
        <v>Male</v>
      </c>
      <c r="J4" s="82">
        <f>+VLOOKUP(F4,Participants!$A$1:$F$678,3,FALSE)</f>
        <v>6</v>
      </c>
      <c r="K4" s="12" t="str">
        <f>+VLOOKUP(F4,Participants!$A$1:$G$678,7,FALSE)</f>
        <v>JV BOYS</v>
      </c>
      <c r="L4" s="160">
        <f>L3+1</f>
        <v>2</v>
      </c>
      <c r="M4" s="82">
        <v>8</v>
      </c>
      <c r="N4">
        <v>12</v>
      </c>
      <c r="O4">
        <v>2</v>
      </c>
    </row>
    <row r="5" spans="1:15" ht="14.25" customHeight="1" x14ac:dyDescent="0.25">
      <c r="A5" s="103"/>
      <c r="B5" s="104"/>
      <c r="C5" s="104"/>
      <c r="D5" s="105"/>
      <c r="E5" s="105"/>
      <c r="F5">
        <v>1102</v>
      </c>
      <c r="G5" s="82" t="str">
        <f>+VLOOKUP(F5,Participants!$A$1:$F$678,2,FALSE)</f>
        <v>Robbie Singer</v>
      </c>
      <c r="H5" s="82" t="str">
        <f>+VLOOKUP(F5,Participants!$A$1:$F$678,4,FALSE)</f>
        <v>KIL</v>
      </c>
      <c r="I5" s="82" t="str">
        <f>+VLOOKUP(F5,Participants!$A$1:$F$678,5,FALSE)</f>
        <v>Male</v>
      </c>
      <c r="J5" s="82">
        <f>+VLOOKUP(F5,Participants!$A$1:$F$678,3,FALSE)</f>
        <v>5</v>
      </c>
      <c r="K5" s="12" t="str">
        <f>+VLOOKUP(F5,Participants!$A$1:$G$678,7,FALSE)</f>
        <v>JV Boys</v>
      </c>
      <c r="L5" s="160">
        <f t="shared" ref="L5:L39" si="0">L4+1</f>
        <v>3</v>
      </c>
      <c r="M5" s="82">
        <v>6</v>
      </c>
      <c r="N5">
        <v>11</v>
      </c>
      <c r="O5">
        <v>9</v>
      </c>
    </row>
    <row r="6" spans="1:15" ht="14.25" customHeight="1" x14ac:dyDescent="0.25">
      <c r="A6" s="103"/>
      <c r="B6" s="104"/>
      <c r="C6" s="104"/>
      <c r="D6" s="105"/>
      <c r="E6" s="105"/>
      <c r="F6">
        <v>865</v>
      </c>
      <c r="G6" s="82" t="str">
        <f>+VLOOKUP(F6,Participants!$A$1:$F$678,2,FALSE)</f>
        <v>Jayvon Clervil</v>
      </c>
      <c r="H6" s="82" t="str">
        <f>+VLOOKUP(F6,Participants!$A$1:$F$678,4,FALSE)</f>
        <v>AAG</v>
      </c>
      <c r="I6" s="82" t="str">
        <f>+VLOOKUP(F6,Participants!$A$1:$F$678,5,FALSE)</f>
        <v>Male</v>
      </c>
      <c r="J6" s="82">
        <f>+VLOOKUP(F6,Participants!$A$1:$F$678,3,FALSE)</f>
        <v>5</v>
      </c>
      <c r="K6" s="12" t="str">
        <f>+VLOOKUP(F6,Participants!$A$1:$G$678,7,FALSE)</f>
        <v>JV Boys</v>
      </c>
      <c r="L6" s="160">
        <f t="shared" si="0"/>
        <v>4</v>
      </c>
      <c r="M6" s="82">
        <v>5</v>
      </c>
      <c r="N6">
        <v>11</v>
      </c>
      <c r="O6">
        <v>5</v>
      </c>
    </row>
    <row r="7" spans="1:15" ht="14.25" customHeight="1" x14ac:dyDescent="0.25">
      <c r="A7" s="103"/>
      <c r="B7" s="104"/>
      <c r="C7" s="104"/>
      <c r="D7" s="105"/>
      <c r="E7" s="105"/>
      <c r="F7">
        <v>978</v>
      </c>
      <c r="G7" s="82" t="str">
        <f>+VLOOKUP(F7,Participants!$A$1:$F$678,2,FALSE)</f>
        <v>Ian Hamilton</v>
      </c>
      <c r="H7" s="82" t="str">
        <f>+VLOOKUP(F7,Participants!$A$1:$F$678,4,FALSE)</f>
        <v>SJS</v>
      </c>
      <c r="I7" s="82" t="str">
        <f>+VLOOKUP(F7,Participants!$A$1:$F$678,5,FALSE)</f>
        <v>Male</v>
      </c>
      <c r="J7" s="82">
        <f>+VLOOKUP(F7,Participants!$A$1:$F$678,3,FALSE)</f>
        <v>5</v>
      </c>
      <c r="K7" s="12" t="str">
        <f>+VLOOKUP(F7,Participants!$A$1:$G$678,7,FALSE)</f>
        <v>JV Boys</v>
      </c>
      <c r="L7" s="160">
        <f t="shared" si="0"/>
        <v>5</v>
      </c>
      <c r="M7" s="82">
        <v>4</v>
      </c>
      <c r="N7">
        <v>11</v>
      </c>
      <c r="O7">
        <v>2</v>
      </c>
    </row>
    <row r="8" spans="1:15" ht="14.25" customHeight="1" x14ac:dyDescent="0.25">
      <c r="A8" s="103"/>
      <c r="B8" s="104"/>
      <c r="C8" s="104"/>
      <c r="D8" s="105"/>
      <c r="E8" s="105"/>
      <c r="F8">
        <v>1090</v>
      </c>
      <c r="G8" s="82" t="str">
        <f>+VLOOKUP(F8,Participants!$A$1:$F$678,2,FALSE)</f>
        <v>Christopher Braun</v>
      </c>
      <c r="H8" s="82" t="str">
        <f>+VLOOKUP(F8,Participants!$A$1:$F$678,4,FALSE)</f>
        <v>KIL</v>
      </c>
      <c r="I8" s="82" t="str">
        <f>+VLOOKUP(F8,Participants!$A$1:$F$678,5,FALSE)</f>
        <v>Male</v>
      </c>
      <c r="J8" s="82">
        <f>+VLOOKUP(F8,Participants!$A$1:$F$678,3,FALSE)</f>
        <v>5</v>
      </c>
      <c r="K8" s="12" t="str">
        <f>+VLOOKUP(F8,Participants!$A$1:$G$678,7,FALSE)</f>
        <v>JV Boys</v>
      </c>
      <c r="L8" s="160">
        <f t="shared" si="0"/>
        <v>6</v>
      </c>
      <c r="M8" s="82">
        <v>3</v>
      </c>
      <c r="N8">
        <v>10</v>
      </c>
      <c r="O8">
        <v>11</v>
      </c>
    </row>
    <row r="9" spans="1:15" ht="14.25" customHeight="1" x14ac:dyDescent="0.25">
      <c r="A9" s="103"/>
      <c r="B9" s="104"/>
      <c r="C9" s="104"/>
      <c r="D9" s="105"/>
      <c r="E9" s="105"/>
      <c r="F9">
        <v>1094</v>
      </c>
      <c r="G9" s="82" t="str">
        <f>+VLOOKUP(F9,Participants!$A$1:$F$678,2,FALSE)</f>
        <v>Leonard Kurpeikis</v>
      </c>
      <c r="H9" s="82" t="str">
        <f>+VLOOKUP(F9,Participants!$A$1:$F$678,4,FALSE)</f>
        <v>KIL</v>
      </c>
      <c r="I9" s="82" t="str">
        <f>+VLOOKUP(F9,Participants!$A$1:$F$678,5,FALSE)</f>
        <v>Male</v>
      </c>
      <c r="J9" s="82">
        <f>+VLOOKUP(F9,Participants!$A$1:$F$678,3,FALSE)</f>
        <v>5</v>
      </c>
      <c r="K9" s="12" t="str">
        <f>+VLOOKUP(F9,Participants!$A$1:$G$678,7,FALSE)</f>
        <v>JV Boys</v>
      </c>
      <c r="L9" s="160">
        <f t="shared" si="0"/>
        <v>7</v>
      </c>
      <c r="M9" s="82">
        <v>2</v>
      </c>
      <c r="N9">
        <v>10</v>
      </c>
      <c r="O9">
        <v>8</v>
      </c>
    </row>
    <row r="10" spans="1:15" ht="14.25" customHeight="1" x14ac:dyDescent="0.25">
      <c r="A10" s="103"/>
      <c r="B10" s="104"/>
      <c r="C10" s="104"/>
      <c r="D10" s="105"/>
      <c r="E10" s="105"/>
      <c r="F10">
        <v>1097</v>
      </c>
      <c r="G10" s="82" t="str">
        <f>+VLOOKUP(F10,Participants!$A$1:$F$678,2,FALSE)</f>
        <v>Jaxson Niemeier</v>
      </c>
      <c r="H10" s="82" t="str">
        <f>+VLOOKUP(F10,Participants!$A$1:$F$678,4,FALSE)</f>
        <v>KIL</v>
      </c>
      <c r="I10" s="82" t="str">
        <f>+VLOOKUP(F10,Participants!$A$1:$F$678,5,FALSE)</f>
        <v>Male</v>
      </c>
      <c r="J10" s="82">
        <f>+VLOOKUP(F10,Participants!$A$1:$F$678,3,FALSE)</f>
        <v>5</v>
      </c>
      <c r="K10" s="12" t="str">
        <f>+VLOOKUP(F10,Participants!$A$1:$G$678,7,FALSE)</f>
        <v>JV Boys</v>
      </c>
      <c r="L10" s="160">
        <f t="shared" si="0"/>
        <v>8</v>
      </c>
      <c r="M10" s="82">
        <v>1</v>
      </c>
      <c r="N10">
        <v>10</v>
      </c>
      <c r="O10">
        <v>4</v>
      </c>
    </row>
    <row r="11" spans="1:15" ht="14.25" customHeight="1" x14ac:dyDescent="0.25">
      <c r="A11" s="103"/>
      <c r="B11" s="104"/>
      <c r="C11" s="104"/>
      <c r="D11" s="105"/>
      <c r="E11" s="105"/>
      <c r="F11">
        <v>1577</v>
      </c>
      <c r="G11" s="82" t="str">
        <f>+VLOOKUP(F11,Participants!$A$1:$F$678,2,FALSE)</f>
        <v>Anthony Edwards</v>
      </c>
      <c r="H11" s="82" t="str">
        <f>+VLOOKUP(F11,Participants!$A$1:$F$678,4,FALSE)</f>
        <v>BCS</v>
      </c>
      <c r="I11" s="82" t="str">
        <f>+VLOOKUP(F11,Participants!$A$1:$F$678,5,FALSE)</f>
        <v>Male</v>
      </c>
      <c r="J11" s="82">
        <f>+VLOOKUP(F11,Participants!$A$1:$F$678,3,FALSE)</f>
        <v>5</v>
      </c>
      <c r="K11" s="12" t="str">
        <f>+VLOOKUP(F11,Participants!$A$1:$G$678,7,FALSE)</f>
        <v>JV Boys</v>
      </c>
      <c r="L11" s="160">
        <f t="shared" si="0"/>
        <v>9</v>
      </c>
      <c r="M11" s="82"/>
      <c r="N11">
        <v>10</v>
      </c>
      <c r="O11">
        <v>3</v>
      </c>
    </row>
    <row r="12" spans="1:15" ht="14.25" customHeight="1" x14ac:dyDescent="0.25">
      <c r="A12" s="103"/>
      <c r="B12" s="104"/>
      <c r="C12" s="104"/>
      <c r="D12" s="105"/>
      <c r="E12" s="105"/>
      <c r="F12">
        <v>622</v>
      </c>
      <c r="G12" s="82" t="str">
        <f>+VLOOKUP(F12,Participants!$A$1:$F$678,2,FALSE)</f>
        <v>Mason Moritz</v>
      </c>
      <c r="H12" s="82" t="str">
        <f>+VLOOKUP(F12,Participants!$A$1:$F$678,4,FALSE)</f>
        <v>BFS</v>
      </c>
      <c r="I12" s="82" t="str">
        <f>+VLOOKUP(F12,Participants!$A$1:$F$678,5,FALSE)</f>
        <v>Male</v>
      </c>
      <c r="J12" s="82">
        <f>+VLOOKUP(F12,Participants!$A$1:$F$678,3,FALSE)</f>
        <v>6</v>
      </c>
      <c r="K12" s="12" t="str">
        <f>+VLOOKUP(F12,Participants!$A$1:$G$678,7,FALSE)</f>
        <v>JV BOYS</v>
      </c>
      <c r="L12" s="160">
        <f t="shared" si="0"/>
        <v>10</v>
      </c>
      <c r="M12" s="82"/>
      <c r="N12">
        <v>10</v>
      </c>
      <c r="O12">
        <v>1</v>
      </c>
    </row>
    <row r="13" spans="1:15" ht="14.25" customHeight="1" x14ac:dyDescent="0.25">
      <c r="A13" s="103"/>
      <c r="B13" s="104"/>
      <c r="C13" s="104"/>
      <c r="D13" s="105"/>
      <c r="E13" s="105"/>
      <c r="F13">
        <v>1099</v>
      </c>
      <c r="G13" s="82" t="str">
        <f>+VLOOKUP(F13,Participants!$A$1:$F$678,2,FALSE)</f>
        <v>Colin Pilla</v>
      </c>
      <c r="H13" s="82" t="str">
        <f>+VLOOKUP(F13,Participants!$A$1:$F$678,4,FALSE)</f>
        <v>KIL</v>
      </c>
      <c r="I13" s="82" t="str">
        <f>+VLOOKUP(F13,Participants!$A$1:$F$678,5,FALSE)</f>
        <v>Male</v>
      </c>
      <c r="J13" s="82">
        <f>+VLOOKUP(F13,Participants!$A$1:$F$678,3,FALSE)</f>
        <v>6</v>
      </c>
      <c r="K13" s="12" t="str">
        <f>+VLOOKUP(F13,Participants!$A$1:$G$678,7,FALSE)</f>
        <v>JV Boys</v>
      </c>
      <c r="L13" s="160">
        <f t="shared" si="0"/>
        <v>11</v>
      </c>
      <c r="M13" s="82"/>
      <c r="N13">
        <v>10</v>
      </c>
      <c r="O13">
        <v>0</v>
      </c>
    </row>
    <row r="14" spans="1:15" ht="14.25" customHeight="1" x14ac:dyDescent="0.25">
      <c r="A14" s="103"/>
      <c r="B14" s="104"/>
      <c r="C14" s="104"/>
      <c r="D14" s="105"/>
      <c r="E14" s="105"/>
      <c r="F14">
        <v>259</v>
      </c>
      <c r="G14" s="82" t="str">
        <f>+VLOOKUP(F14,Participants!$A$1:$F$678,2,FALSE)</f>
        <v>Nicholas Rohrdanz</v>
      </c>
      <c r="H14" s="82" t="str">
        <f>+VLOOKUP(F14,Participants!$A$1:$F$678,4,FALSE)</f>
        <v>AGS</v>
      </c>
      <c r="I14" s="82" t="str">
        <f>+VLOOKUP(F14,Participants!$A$1:$F$678,5,FALSE)</f>
        <v>Male</v>
      </c>
      <c r="J14" s="82">
        <f>+VLOOKUP(F14,Participants!$A$1:$F$678,3,FALSE)</f>
        <v>6</v>
      </c>
      <c r="K14" s="12" t="str">
        <f>+VLOOKUP(F14,Participants!$A$1:$G$678,7,FALSE)</f>
        <v>JV Boys</v>
      </c>
      <c r="L14" s="160">
        <f t="shared" si="0"/>
        <v>12</v>
      </c>
      <c r="M14" s="82"/>
      <c r="N14">
        <v>10</v>
      </c>
      <c r="O14">
        <v>0</v>
      </c>
    </row>
    <row r="15" spans="1:15" ht="14.25" customHeight="1" x14ac:dyDescent="0.25">
      <c r="A15" s="103"/>
      <c r="B15" s="104"/>
      <c r="C15" s="104"/>
      <c r="D15" s="105"/>
      <c r="E15" s="105"/>
      <c r="F15">
        <v>610</v>
      </c>
      <c r="G15" s="82" t="str">
        <f>+VLOOKUP(F15,Participants!$A$1:$F$678,2,FALSE)</f>
        <v>Jacob Feigel</v>
      </c>
      <c r="H15" s="82" t="str">
        <f>+VLOOKUP(F15,Participants!$A$1:$F$678,4,FALSE)</f>
        <v>BFS</v>
      </c>
      <c r="I15" s="82" t="str">
        <f>+VLOOKUP(F15,Participants!$A$1:$F$678,5,FALSE)</f>
        <v>Male</v>
      </c>
      <c r="J15" s="82">
        <f>+VLOOKUP(F15,Participants!$A$1:$F$678,3,FALSE)</f>
        <v>5</v>
      </c>
      <c r="K15" s="12" t="str">
        <f>+VLOOKUP(F15,Participants!$A$1:$G$678,7,FALSE)</f>
        <v>JV BOYS</v>
      </c>
      <c r="L15" s="160">
        <f t="shared" si="0"/>
        <v>13</v>
      </c>
      <c r="M15" s="82"/>
      <c r="N15">
        <v>9</v>
      </c>
      <c r="O15">
        <v>11</v>
      </c>
    </row>
    <row r="16" spans="1:15" ht="14.25" customHeight="1" x14ac:dyDescent="0.25">
      <c r="A16" s="103"/>
      <c r="B16" s="104"/>
      <c r="C16" s="104"/>
      <c r="D16" s="105"/>
      <c r="E16" s="105"/>
      <c r="F16">
        <v>611</v>
      </c>
      <c r="G16" s="82" t="str">
        <f>+VLOOKUP(F16,Participants!$A$1:$F$678,2,FALSE)</f>
        <v>Liam Greene</v>
      </c>
      <c r="H16" s="82" t="str">
        <f>+VLOOKUP(F16,Participants!$A$1:$F$678,4,FALSE)</f>
        <v>BFS</v>
      </c>
      <c r="I16" s="82" t="str">
        <f>+VLOOKUP(F16,Participants!$A$1:$F$678,5,FALSE)</f>
        <v>Male</v>
      </c>
      <c r="J16" s="82">
        <f>+VLOOKUP(F16,Participants!$A$1:$F$678,3,FALSE)</f>
        <v>5</v>
      </c>
      <c r="K16" s="12" t="str">
        <f>+VLOOKUP(F16,Participants!$A$1:$G$678,7,FALSE)</f>
        <v>JV BOYS</v>
      </c>
      <c r="L16" s="160">
        <f t="shared" si="0"/>
        <v>14</v>
      </c>
      <c r="M16" s="82"/>
      <c r="N16">
        <v>9</v>
      </c>
      <c r="O16">
        <v>9</v>
      </c>
    </row>
    <row r="17" spans="1:15" ht="14.25" customHeight="1" x14ac:dyDescent="0.25">
      <c r="A17" s="103"/>
      <c r="B17" s="104"/>
      <c r="C17" s="104"/>
      <c r="D17" s="105"/>
      <c r="E17" s="105"/>
      <c r="F17">
        <v>1101</v>
      </c>
      <c r="G17" s="82" t="str">
        <f>+VLOOKUP(F17,Participants!$A$1:$F$678,2,FALSE)</f>
        <v>Michael Scaltz</v>
      </c>
      <c r="H17" s="82" t="str">
        <f>+VLOOKUP(F17,Participants!$A$1:$F$678,4,FALSE)</f>
        <v>KIL</v>
      </c>
      <c r="I17" s="82" t="str">
        <f>+VLOOKUP(F17,Participants!$A$1:$F$678,5,FALSE)</f>
        <v>Male</v>
      </c>
      <c r="J17" s="82">
        <f>+VLOOKUP(F17,Participants!$A$1:$F$678,3,FALSE)</f>
        <v>5</v>
      </c>
      <c r="K17" s="12" t="str">
        <f>+VLOOKUP(F17,Participants!$A$1:$G$678,7,FALSE)</f>
        <v>JV Boys</v>
      </c>
      <c r="L17" s="160">
        <f t="shared" si="0"/>
        <v>15</v>
      </c>
      <c r="M17" s="82"/>
      <c r="N17">
        <v>9</v>
      </c>
      <c r="O17">
        <v>7</v>
      </c>
    </row>
    <row r="18" spans="1:15" ht="14.25" customHeight="1" x14ac:dyDescent="0.25">
      <c r="A18" s="103"/>
      <c r="B18" s="104"/>
      <c r="C18" s="104"/>
      <c r="D18" s="105"/>
      <c r="E18" s="105"/>
      <c r="F18">
        <v>1585</v>
      </c>
      <c r="G18" s="82" t="str">
        <f>+VLOOKUP(F18,Participants!$A$1:$F$678,2,FALSE)</f>
        <v>Raylan Senft</v>
      </c>
      <c r="H18" s="82" t="str">
        <f>+VLOOKUP(F18,Participants!$A$1:$F$678,4,FALSE)</f>
        <v>BCS</v>
      </c>
      <c r="I18" s="82" t="str">
        <f>+VLOOKUP(F18,Participants!$A$1:$F$678,5,FALSE)</f>
        <v>Male</v>
      </c>
      <c r="J18" s="82">
        <f>+VLOOKUP(F18,Participants!$A$1:$F$678,3,FALSE)</f>
        <v>5</v>
      </c>
      <c r="K18" s="12" t="str">
        <f>+VLOOKUP(F18,Participants!$A$1:$G$678,7,FALSE)</f>
        <v>JV Boys</v>
      </c>
      <c r="L18" s="160">
        <f t="shared" si="0"/>
        <v>16</v>
      </c>
      <c r="M18" s="82"/>
      <c r="N18">
        <v>9</v>
      </c>
      <c r="O18">
        <v>2</v>
      </c>
    </row>
    <row r="19" spans="1:15" ht="14.25" customHeight="1" x14ac:dyDescent="0.25">
      <c r="A19" s="103"/>
      <c r="B19" s="104"/>
      <c r="C19" s="104"/>
      <c r="D19" s="105"/>
      <c r="E19" s="105"/>
      <c r="F19">
        <v>923</v>
      </c>
      <c r="G19" s="82" t="str">
        <f>+VLOOKUP(F19,Participants!$A$1:$F$678,2,FALSE)</f>
        <v>James Fettis</v>
      </c>
      <c r="H19" s="82" t="str">
        <f>+VLOOKUP(F19,Participants!$A$1:$F$678,4,FALSE)</f>
        <v>HFS</v>
      </c>
      <c r="I19" s="82" t="str">
        <f>+VLOOKUP(F19,Participants!$A$1:$F$678,5,FALSE)</f>
        <v>Male</v>
      </c>
      <c r="J19" s="82">
        <f>+VLOOKUP(F19,Participants!$A$1:$F$678,3,FALSE)</f>
        <v>6</v>
      </c>
      <c r="K19" s="12" t="str">
        <f>+VLOOKUP(F19,Participants!$A$1:$G$678,7,FALSE)</f>
        <v>JV Boys</v>
      </c>
      <c r="L19" s="160">
        <f t="shared" si="0"/>
        <v>17</v>
      </c>
      <c r="M19" s="82"/>
      <c r="N19">
        <v>9</v>
      </c>
      <c r="O19">
        <v>0</v>
      </c>
    </row>
    <row r="20" spans="1:15" ht="14.25" customHeight="1" x14ac:dyDescent="0.25">
      <c r="A20" s="103"/>
      <c r="B20" s="104"/>
      <c r="C20" s="104"/>
      <c r="D20" s="105"/>
      <c r="E20" s="105"/>
      <c r="F20">
        <v>625</v>
      </c>
      <c r="G20" s="82" t="str">
        <f>+VLOOKUP(F20,Participants!$A$1:$F$678,2,FALSE)</f>
        <v>Isaac Vangura</v>
      </c>
      <c r="H20" s="82" t="str">
        <f>+VLOOKUP(F20,Participants!$A$1:$F$678,4,FALSE)</f>
        <v>BFS</v>
      </c>
      <c r="I20" s="82" t="str">
        <f>+VLOOKUP(F20,Participants!$A$1:$F$678,5,FALSE)</f>
        <v>Male</v>
      </c>
      <c r="J20" s="82">
        <f>+VLOOKUP(F20,Participants!$A$1:$F$678,3,FALSE)</f>
        <v>6</v>
      </c>
      <c r="K20" s="12" t="str">
        <f>+VLOOKUP(F20,Participants!$A$1:$G$678,7,FALSE)</f>
        <v>JV BOYS</v>
      </c>
      <c r="L20" s="160">
        <f t="shared" si="0"/>
        <v>18</v>
      </c>
      <c r="M20" s="82"/>
      <c r="N20">
        <v>8</v>
      </c>
      <c r="O20">
        <v>7</v>
      </c>
    </row>
    <row r="21" spans="1:15" ht="14.25" customHeight="1" x14ac:dyDescent="0.25">
      <c r="A21" s="103"/>
      <c r="B21" s="104"/>
      <c r="C21" s="104"/>
      <c r="D21" s="105"/>
      <c r="E21" s="105"/>
      <c r="F21">
        <v>1249</v>
      </c>
      <c r="G21" s="82" t="str">
        <f>+VLOOKUP(F21,Participants!$A$1:$F$678,2,FALSE)</f>
        <v>Luke Martin</v>
      </c>
      <c r="H21" s="82" t="str">
        <f>+VLOOKUP(F21,Participants!$A$1:$F$678,4,FALSE)</f>
        <v>SSPP</v>
      </c>
      <c r="I21" s="82" t="str">
        <f>+VLOOKUP(F21,Participants!$A$1:$F$678,5,FALSE)</f>
        <v>Male</v>
      </c>
      <c r="J21" s="82">
        <f>+VLOOKUP(F21,Participants!$A$1:$F$678,3,FALSE)</f>
        <v>6</v>
      </c>
      <c r="K21" s="12" t="str">
        <f>+VLOOKUP(F21,Participants!$A$1:$G$678,7,FALSE)</f>
        <v>JV Boys</v>
      </c>
      <c r="L21" s="160">
        <f t="shared" si="0"/>
        <v>19</v>
      </c>
      <c r="M21" s="82"/>
      <c r="N21">
        <v>8</v>
      </c>
      <c r="O21">
        <v>6</v>
      </c>
    </row>
    <row r="22" spans="1:15" ht="14.25" customHeight="1" x14ac:dyDescent="0.25">
      <c r="A22" s="103"/>
      <c r="B22" s="104"/>
      <c r="C22" s="104"/>
      <c r="D22" s="105"/>
      <c r="E22" s="105"/>
      <c r="F22">
        <v>1253</v>
      </c>
      <c r="G22" s="82" t="str">
        <f>+VLOOKUP(F22,Participants!$A$1:$F$678,2,FALSE)</f>
        <v>Emerson Ochtun</v>
      </c>
      <c r="H22" s="82" t="str">
        <f>+VLOOKUP(F22,Participants!$A$1:$F$678,4,FALSE)</f>
        <v>SSPP</v>
      </c>
      <c r="I22" s="82" t="str">
        <f>+VLOOKUP(F22,Participants!$A$1:$F$678,5,FALSE)</f>
        <v>Male</v>
      </c>
      <c r="J22" s="82">
        <f>+VLOOKUP(F22,Participants!$A$1:$F$678,3,FALSE)</f>
        <v>5</v>
      </c>
      <c r="K22" s="12" t="str">
        <f>+VLOOKUP(F22,Participants!$A$1:$G$678,7,FALSE)</f>
        <v>JV Boys</v>
      </c>
      <c r="L22" s="160">
        <f t="shared" si="0"/>
        <v>20</v>
      </c>
      <c r="M22" s="82"/>
      <c r="N22">
        <v>8</v>
      </c>
      <c r="O22">
        <v>2</v>
      </c>
    </row>
    <row r="23" spans="1:15" ht="14.25" customHeight="1" x14ac:dyDescent="0.25">
      <c r="A23" s="103"/>
      <c r="B23" s="104"/>
      <c r="C23" s="104"/>
      <c r="D23" s="105"/>
      <c r="E23" s="105"/>
      <c r="F23">
        <v>617</v>
      </c>
      <c r="G23" s="82" t="str">
        <f>+VLOOKUP(F23,Participants!$A$1:$F$678,2,FALSE)</f>
        <v>Liam Straub</v>
      </c>
      <c r="H23" s="82" t="str">
        <f>+VLOOKUP(F23,Participants!$A$1:$F$678,4,FALSE)</f>
        <v>BFS</v>
      </c>
      <c r="I23" s="82" t="str">
        <f>+VLOOKUP(F23,Participants!$A$1:$F$678,5,FALSE)</f>
        <v>Male</v>
      </c>
      <c r="J23" s="82">
        <f>+VLOOKUP(F23,Participants!$A$1:$F$678,3,FALSE)</f>
        <v>5</v>
      </c>
      <c r="K23" s="12" t="str">
        <f>+VLOOKUP(F23,Participants!$A$1:$G$678,7,FALSE)</f>
        <v>JV BOYS</v>
      </c>
      <c r="L23" s="160">
        <f t="shared" si="0"/>
        <v>21</v>
      </c>
      <c r="M23" s="82"/>
      <c r="N23">
        <v>7</v>
      </c>
      <c r="O23">
        <v>11</v>
      </c>
    </row>
    <row r="24" spans="1:15" ht="14.25" customHeight="1" x14ac:dyDescent="0.25">
      <c r="A24" s="103"/>
      <c r="B24" s="104"/>
      <c r="C24" s="104"/>
      <c r="D24" s="105"/>
      <c r="E24" s="105"/>
      <c r="F24">
        <v>76</v>
      </c>
      <c r="G24" s="82" t="str">
        <f>+VLOOKUP(F24,Participants!$A$1:$F$678,2,FALSE)</f>
        <v>Michael Dziezgowski</v>
      </c>
      <c r="H24" s="82" t="str">
        <f>+VLOOKUP(F24,Participants!$A$1:$F$678,4,FALSE)</f>
        <v>AMA</v>
      </c>
      <c r="I24" s="82" t="str">
        <f>+VLOOKUP(F24,Participants!$A$1:$F$678,5,FALSE)</f>
        <v>Male</v>
      </c>
      <c r="J24" s="82">
        <f>+VLOOKUP(F24,Participants!$A$1:$F$678,3,FALSE)</f>
        <v>5</v>
      </c>
      <c r="K24" s="12" t="str">
        <f>+VLOOKUP(F24,Participants!$A$1:$G$678,7,FALSE)</f>
        <v>JV Boys</v>
      </c>
      <c r="L24" s="160">
        <f t="shared" si="0"/>
        <v>22</v>
      </c>
      <c r="M24" s="82"/>
      <c r="N24">
        <v>7</v>
      </c>
      <c r="O24">
        <v>9</v>
      </c>
    </row>
    <row r="25" spans="1:15" ht="14.25" customHeight="1" x14ac:dyDescent="0.25">
      <c r="A25" s="103"/>
      <c r="B25" s="104"/>
      <c r="C25" s="104"/>
      <c r="D25" s="105"/>
      <c r="E25" s="105"/>
      <c r="F25">
        <v>88</v>
      </c>
      <c r="G25" s="82" t="str">
        <f>+VLOOKUP(F25,Participants!$A$1:$F$678,2,FALSE)</f>
        <v>Evan Brown</v>
      </c>
      <c r="H25" s="82" t="str">
        <f>+VLOOKUP(F25,Participants!$A$1:$F$678,4,FALSE)</f>
        <v>AMA</v>
      </c>
      <c r="I25" s="82" t="str">
        <f>+VLOOKUP(F25,Participants!$A$1:$F$678,5,FALSE)</f>
        <v>Male</v>
      </c>
      <c r="J25" s="82">
        <f>+VLOOKUP(F25,Participants!$A$1:$F$678,3,FALSE)</f>
        <v>6</v>
      </c>
      <c r="K25" s="12" t="str">
        <f>+VLOOKUP(F25,Participants!$A$1:$G$678,7,FALSE)</f>
        <v>JV Boys</v>
      </c>
      <c r="L25" s="160">
        <f t="shared" si="0"/>
        <v>23</v>
      </c>
      <c r="M25" s="82"/>
      <c r="N25">
        <v>7</v>
      </c>
      <c r="O25">
        <v>7</v>
      </c>
    </row>
    <row r="26" spans="1:15" ht="14.25" customHeight="1" x14ac:dyDescent="0.25">
      <c r="A26" s="103"/>
      <c r="B26" s="104"/>
      <c r="C26" s="104"/>
      <c r="D26" s="105"/>
      <c r="E26" s="105"/>
      <c r="F26">
        <v>1091</v>
      </c>
      <c r="G26" s="82" t="str">
        <f>+VLOOKUP(F26,Participants!$A$1:$F$678,2,FALSE)</f>
        <v>Josh Conklin</v>
      </c>
      <c r="H26" s="82" t="str">
        <f>+VLOOKUP(F26,Participants!$A$1:$F$678,4,FALSE)</f>
        <v>KIL</v>
      </c>
      <c r="I26" s="82" t="str">
        <f>+VLOOKUP(F26,Participants!$A$1:$F$678,5,FALSE)</f>
        <v>Male</v>
      </c>
      <c r="J26" s="82">
        <f>+VLOOKUP(F26,Participants!$A$1:$F$678,3,FALSE)</f>
        <v>5</v>
      </c>
      <c r="K26" s="12" t="str">
        <f>+VLOOKUP(F26,Participants!$A$1:$G$678,7,FALSE)</f>
        <v>JV Boys</v>
      </c>
      <c r="L26" s="160">
        <f t="shared" si="0"/>
        <v>24</v>
      </c>
      <c r="M26" s="82"/>
      <c r="N26">
        <v>7</v>
      </c>
      <c r="O26">
        <v>6</v>
      </c>
    </row>
    <row r="27" spans="1:15" ht="14.25" customHeight="1" x14ac:dyDescent="0.25">
      <c r="A27" s="103"/>
      <c r="B27" s="104"/>
      <c r="C27" s="104"/>
      <c r="D27" s="105"/>
      <c r="E27" s="105"/>
      <c r="F27">
        <v>1100</v>
      </c>
      <c r="G27" s="82" t="str">
        <f>+VLOOKUP(F27,Participants!$A$1:$F$678,2,FALSE)</f>
        <v>Jesse Ronnenberg</v>
      </c>
      <c r="H27" s="82" t="str">
        <f>+VLOOKUP(F27,Participants!$A$1:$F$678,4,FALSE)</f>
        <v>KIL</v>
      </c>
      <c r="I27" s="82" t="str">
        <f>+VLOOKUP(F27,Participants!$A$1:$F$678,5,FALSE)</f>
        <v>Male</v>
      </c>
      <c r="J27" s="82">
        <f>+VLOOKUP(F27,Participants!$A$1:$F$678,3,FALSE)</f>
        <v>5</v>
      </c>
      <c r="K27" s="12" t="str">
        <f>+VLOOKUP(F27,Participants!$A$1:$G$678,7,FALSE)</f>
        <v>JV Boys</v>
      </c>
      <c r="L27" s="160">
        <f t="shared" si="0"/>
        <v>25</v>
      </c>
      <c r="M27" s="82"/>
      <c r="N27">
        <v>7</v>
      </c>
      <c r="O27">
        <v>4</v>
      </c>
    </row>
    <row r="28" spans="1:15" ht="14.25" customHeight="1" x14ac:dyDescent="0.25">
      <c r="A28" s="103"/>
      <c r="B28" s="104"/>
      <c r="C28" s="104"/>
      <c r="D28" s="105"/>
      <c r="E28" s="105"/>
      <c r="F28">
        <v>217</v>
      </c>
      <c r="G28" s="82" t="str">
        <f>+VLOOKUP(F28,Participants!$A$1:$F$678,2,FALSE)</f>
        <v>Isaac Townsend</v>
      </c>
      <c r="H28" s="82" t="str">
        <f>+VLOOKUP(F28,Participants!$A$1:$F$678,4,FALSE)</f>
        <v>MQA</v>
      </c>
      <c r="I28" s="82" t="str">
        <f>+VLOOKUP(F28,Participants!$A$1:$F$678,5,FALSE)</f>
        <v>Male</v>
      </c>
      <c r="J28" s="82">
        <f>+VLOOKUP(F28,Participants!$A$1:$F$678,3,FALSE)</f>
        <v>5</v>
      </c>
      <c r="K28" s="12" t="str">
        <f>+VLOOKUP(F28,Participants!$A$1:$G$678,7,FALSE)</f>
        <v>JV Boys</v>
      </c>
      <c r="L28" s="160">
        <f t="shared" si="0"/>
        <v>26</v>
      </c>
      <c r="M28" s="82"/>
      <c r="N28">
        <v>7</v>
      </c>
      <c r="O28">
        <v>2</v>
      </c>
    </row>
    <row r="29" spans="1:15" ht="14.25" customHeight="1" x14ac:dyDescent="0.25">
      <c r="A29" s="103"/>
      <c r="B29" s="104"/>
      <c r="C29" s="104"/>
      <c r="D29" s="105"/>
      <c r="E29" s="105"/>
      <c r="F29">
        <v>1248</v>
      </c>
      <c r="G29" s="82" t="str">
        <f>+VLOOKUP(F29,Participants!$A$1:$F$678,2,FALSE)</f>
        <v>Jake Liller</v>
      </c>
      <c r="H29" s="82" t="str">
        <f>+VLOOKUP(F29,Participants!$A$1:$F$678,4,FALSE)</f>
        <v>SSPP</v>
      </c>
      <c r="I29" s="82" t="str">
        <f>+VLOOKUP(F29,Participants!$A$1:$F$678,5,FALSE)</f>
        <v>Male</v>
      </c>
      <c r="J29" s="82">
        <f>+VLOOKUP(F29,Participants!$A$1:$F$678,3,FALSE)</f>
        <v>6</v>
      </c>
      <c r="K29" s="12" t="str">
        <f>+VLOOKUP(F29,Participants!$A$1:$G$678,7,FALSE)</f>
        <v>JV Boys</v>
      </c>
      <c r="L29" s="160">
        <f t="shared" si="0"/>
        <v>27</v>
      </c>
      <c r="M29" s="82"/>
      <c r="N29">
        <v>7</v>
      </c>
      <c r="O29">
        <v>1</v>
      </c>
    </row>
    <row r="30" spans="1:15" ht="14.25" customHeight="1" x14ac:dyDescent="0.25">
      <c r="A30" s="103"/>
      <c r="B30" s="104"/>
      <c r="C30" s="104"/>
      <c r="D30" s="105"/>
      <c r="E30" s="105"/>
      <c r="F30">
        <v>612</v>
      </c>
      <c r="G30" s="82" t="str">
        <f>+VLOOKUP(F30,Participants!$A$1:$F$678,2,FALSE)</f>
        <v>Jackson Hawes</v>
      </c>
      <c r="H30" s="82" t="str">
        <f>+VLOOKUP(F30,Participants!$A$1:$F$678,4,FALSE)</f>
        <v>BFS</v>
      </c>
      <c r="I30" s="82" t="str">
        <f>+VLOOKUP(F30,Participants!$A$1:$F$678,5,FALSE)</f>
        <v>Male</v>
      </c>
      <c r="J30" s="82">
        <f>+VLOOKUP(F30,Participants!$A$1:$F$678,3,FALSE)</f>
        <v>5</v>
      </c>
      <c r="K30" s="12" t="str">
        <f>+VLOOKUP(F30,Participants!$A$1:$G$678,7,FALSE)</f>
        <v>JV BOYS</v>
      </c>
      <c r="L30" s="160">
        <f t="shared" si="0"/>
        <v>28</v>
      </c>
      <c r="M30" s="82"/>
      <c r="N30">
        <v>7</v>
      </c>
      <c r="O30">
        <v>0</v>
      </c>
    </row>
    <row r="31" spans="1:15" ht="14.25" customHeight="1" x14ac:dyDescent="0.25">
      <c r="A31" s="103"/>
      <c r="B31" s="104"/>
      <c r="C31" s="104"/>
      <c r="D31" s="105"/>
      <c r="E31" s="105"/>
      <c r="F31">
        <v>167</v>
      </c>
      <c r="G31" s="82" t="str">
        <f>+VLOOKUP(F31,Participants!$A$1:$F$678,2,FALSE)</f>
        <v>Raymond Kelly</v>
      </c>
      <c r="H31" s="82" t="str">
        <f>+VLOOKUP(F31,Participants!$A$1:$F$678,4,FALSE)</f>
        <v>NCA</v>
      </c>
      <c r="I31" s="82" t="str">
        <f>+VLOOKUP(F31,Participants!$A$1:$F$678,5,FALSE)</f>
        <v>Male</v>
      </c>
      <c r="J31" s="82">
        <f>+VLOOKUP(F31,Participants!$A$1:$F$678,3,FALSE)</f>
        <v>6</v>
      </c>
      <c r="K31" s="12" t="str">
        <f>+VLOOKUP(F31,Participants!$A$1:$G$678,7,FALSE)</f>
        <v>JV Boys</v>
      </c>
      <c r="L31" s="160">
        <f t="shared" si="0"/>
        <v>29</v>
      </c>
      <c r="M31" s="82"/>
      <c r="N31">
        <v>6</v>
      </c>
      <c r="O31">
        <v>7</v>
      </c>
    </row>
    <row r="32" spans="1:15" ht="15" customHeight="1" x14ac:dyDescent="0.25">
      <c r="A32" s="103"/>
      <c r="B32" s="104"/>
      <c r="C32" s="104"/>
      <c r="D32" s="105"/>
      <c r="E32" s="105"/>
      <c r="F32">
        <v>624</v>
      </c>
      <c r="G32" s="82" t="str">
        <f>+VLOOKUP(F32,Participants!$A$1:$F$678,2,FALSE)</f>
        <v>Enzo Urso</v>
      </c>
      <c r="H32" s="82" t="str">
        <f>+VLOOKUP(F32,Participants!$A$1:$F$678,4,FALSE)</f>
        <v>BFS</v>
      </c>
      <c r="I32" s="82" t="str">
        <f>+VLOOKUP(F32,Participants!$A$1:$F$678,5,FALSE)</f>
        <v>Male</v>
      </c>
      <c r="J32" s="82">
        <f>+VLOOKUP(F32,Participants!$A$1:$F$678,3,FALSE)</f>
        <v>6</v>
      </c>
      <c r="K32" s="12" t="str">
        <f>+VLOOKUP(F32,Participants!$A$1:$G$678,7,FALSE)</f>
        <v>JV BOYS</v>
      </c>
      <c r="L32" s="160">
        <f t="shared" si="0"/>
        <v>30</v>
      </c>
      <c r="M32" s="82"/>
      <c r="N32">
        <v>6</v>
      </c>
      <c r="O32">
        <v>6</v>
      </c>
    </row>
    <row r="33" spans="1:15" ht="14.25" customHeight="1" x14ac:dyDescent="0.25">
      <c r="A33" s="103"/>
      <c r="B33" s="104"/>
      <c r="C33" s="104"/>
      <c r="D33" s="105"/>
      <c r="E33" s="105"/>
      <c r="F33">
        <v>615</v>
      </c>
      <c r="G33" s="82" t="str">
        <f>+VLOOKUP(F33,Participants!$A$1:$F$678,2,FALSE)</f>
        <v>Liam Patterson</v>
      </c>
      <c r="H33" s="82" t="str">
        <f>+VLOOKUP(F33,Participants!$A$1:$F$678,4,FALSE)</f>
        <v>BFS</v>
      </c>
      <c r="I33" s="82" t="str">
        <f>+VLOOKUP(F33,Participants!$A$1:$F$678,5,FALSE)</f>
        <v>Male</v>
      </c>
      <c r="J33" s="82">
        <f>+VLOOKUP(F33,Participants!$A$1:$F$678,3,FALSE)</f>
        <v>5</v>
      </c>
      <c r="K33" s="12" t="str">
        <f>+VLOOKUP(F33,Participants!$A$1:$G$678,7,FALSE)</f>
        <v>JV BOYS</v>
      </c>
      <c r="L33" s="160">
        <f t="shared" si="0"/>
        <v>31</v>
      </c>
      <c r="M33" s="82"/>
      <c r="N33">
        <v>6</v>
      </c>
      <c r="O33">
        <v>3</v>
      </c>
    </row>
    <row r="34" spans="1:15" ht="14.25" customHeight="1" x14ac:dyDescent="0.25">
      <c r="A34" s="103"/>
      <c r="B34" s="104"/>
      <c r="C34" s="104"/>
      <c r="D34" s="105"/>
      <c r="E34" s="105"/>
      <c r="F34">
        <v>623</v>
      </c>
      <c r="G34" s="82" t="str">
        <f>+VLOOKUP(F34,Participants!$A$1:$F$678,2,FALSE)</f>
        <v>Parker Skrastins</v>
      </c>
      <c r="H34" s="82" t="str">
        <f>+VLOOKUP(F34,Participants!$A$1:$F$678,4,FALSE)</f>
        <v>BFS</v>
      </c>
      <c r="I34" s="82" t="str">
        <f>+VLOOKUP(F34,Participants!$A$1:$F$678,5,FALSE)</f>
        <v>Male</v>
      </c>
      <c r="J34" s="82">
        <f>+VLOOKUP(F34,Participants!$A$1:$F$678,3,FALSE)</f>
        <v>6</v>
      </c>
      <c r="K34" s="12" t="str">
        <f>+VLOOKUP(F34,Participants!$A$1:$G$678,7,FALSE)</f>
        <v>JV BOYS</v>
      </c>
      <c r="L34" s="160">
        <f t="shared" si="0"/>
        <v>32</v>
      </c>
      <c r="M34" s="82"/>
      <c r="N34">
        <v>6</v>
      </c>
      <c r="O34">
        <v>3</v>
      </c>
    </row>
    <row r="35" spans="1:15" ht="14.25" customHeight="1" x14ac:dyDescent="0.25">
      <c r="A35" s="103"/>
      <c r="B35" s="104"/>
      <c r="C35" s="104"/>
      <c r="D35" s="105"/>
      <c r="E35" s="105"/>
      <c r="F35">
        <v>1100</v>
      </c>
      <c r="G35" s="82" t="str">
        <f>+VLOOKUP(F35,Participants!$A$1:$F$678,2,FALSE)</f>
        <v>Jesse Ronnenberg</v>
      </c>
      <c r="H35" s="82" t="str">
        <f>+VLOOKUP(F35,Participants!$A$1:$F$678,4,FALSE)</f>
        <v>KIL</v>
      </c>
      <c r="I35" s="82" t="str">
        <f>+VLOOKUP(F35,Participants!$A$1:$F$678,5,FALSE)</f>
        <v>Male</v>
      </c>
      <c r="J35" s="82">
        <f>+VLOOKUP(F35,Participants!$A$1:$F$678,3,FALSE)</f>
        <v>5</v>
      </c>
      <c r="K35" s="12" t="str">
        <f>+VLOOKUP(F35,Participants!$A$1:$G$678,7,FALSE)</f>
        <v>JV Boys</v>
      </c>
      <c r="L35" s="160">
        <f t="shared" si="0"/>
        <v>33</v>
      </c>
      <c r="M35" s="82"/>
      <c r="N35">
        <v>6</v>
      </c>
      <c r="O35">
        <v>0</v>
      </c>
    </row>
    <row r="36" spans="1:15" ht="14.25" customHeight="1" x14ac:dyDescent="0.25">
      <c r="A36" s="103"/>
      <c r="B36" s="104"/>
      <c r="C36" s="104"/>
      <c r="D36" s="105"/>
      <c r="E36" s="105"/>
      <c r="F36">
        <v>975</v>
      </c>
      <c r="G36" s="82" t="str">
        <f>+VLOOKUP(F36,Participants!$A$1:$F$678,2,FALSE)</f>
        <v>Thomas Feczko</v>
      </c>
      <c r="H36" s="82" t="str">
        <f>+VLOOKUP(F36,Participants!$A$1:$F$678,4,FALSE)</f>
        <v>SJS</v>
      </c>
      <c r="I36" s="82" t="str">
        <f>+VLOOKUP(F36,Participants!$A$1:$F$678,5,FALSE)</f>
        <v>Male</v>
      </c>
      <c r="J36" s="82">
        <f>+VLOOKUP(F36,Participants!$A$1:$F$678,3,FALSE)</f>
        <v>5</v>
      </c>
      <c r="K36" s="12" t="str">
        <f>+VLOOKUP(F36,Participants!$A$1:$G$678,7,FALSE)</f>
        <v>JV Boys</v>
      </c>
      <c r="L36" s="160">
        <f t="shared" si="0"/>
        <v>34</v>
      </c>
      <c r="M36" s="82"/>
      <c r="N36">
        <v>6</v>
      </c>
      <c r="O36">
        <v>0</v>
      </c>
    </row>
    <row r="37" spans="1:15" ht="14.25" customHeight="1" x14ac:dyDescent="0.25">
      <c r="A37" s="103"/>
      <c r="B37" s="104"/>
      <c r="C37" s="104"/>
      <c r="D37" s="105"/>
      <c r="E37" s="105"/>
      <c r="F37">
        <v>1093</v>
      </c>
      <c r="G37" s="82" t="str">
        <f>+VLOOKUP(F37,Participants!$A$1:$F$678,2,FALSE)</f>
        <v>Blake DiLoreto</v>
      </c>
      <c r="H37" s="82" t="str">
        <f>+VLOOKUP(F37,Participants!$A$1:$F$678,4,FALSE)</f>
        <v>KIL</v>
      </c>
      <c r="I37" s="82" t="str">
        <f>+VLOOKUP(F37,Participants!$A$1:$F$678,5,FALSE)</f>
        <v>Male</v>
      </c>
      <c r="J37" s="82">
        <f>+VLOOKUP(F37,Participants!$A$1:$F$678,3,FALSE)</f>
        <v>5</v>
      </c>
      <c r="K37" s="12" t="str">
        <f>+VLOOKUP(F37,Participants!$A$1:$G$678,7,FALSE)</f>
        <v>JV Boys</v>
      </c>
      <c r="L37" s="160">
        <f t="shared" si="0"/>
        <v>35</v>
      </c>
      <c r="M37" s="82"/>
      <c r="N37">
        <v>5</v>
      </c>
      <c r="O37">
        <v>7</v>
      </c>
    </row>
    <row r="38" spans="1:15" ht="14.25" customHeight="1" x14ac:dyDescent="0.25">
      <c r="A38" s="103"/>
      <c r="B38" s="104"/>
      <c r="C38" s="104"/>
      <c r="D38" s="105"/>
      <c r="E38" s="105"/>
      <c r="F38">
        <v>259</v>
      </c>
      <c r="G38" s="82" t="str">
        <f>+VLOOKUP(F38,Participants!$A$1:$F$678,2,FALSE)</f>
        <v>Nicholas Rohrdanz</v>
      </c>
      <c r="H38" s="82" t="str">
        <f>+VLOOKUP(F38,Participants!$A$1:$F$678,4,FALSE)</f>
        <v>AGS</v>
      </c>
      <c r="I38" s="82" t="str">
        <f>+VLOOKUP(F38,Participants!$A$1:$F$678,5,FALSE)</f>
        <v>Male</v>
      </c>
      <c r="J38" s="82">
        <f>+VLOOKUP(F38,Participants!$A$1:$F$678,3,FALSE)</f>
        <v>6</v>
      </c>
      <c r="K38" s="12" t="str">
        <f>+VLOOKUP(F38,Participants!$A$1:$G$678,7,FALSE)</f>
        <v>JV Boys</v>
      </c>
      <c r="L38" s="160">
        <f t="shared" si="0"/>
        <v>36</v>
      </c>
      <c r="M38" s="82"/>
      <c r="N38">
        <v>0</v>
      </c>
    </row>
    <row r="39" spans="1:15" ht="14.25" customHeight="1" x14ac:dyDescent="0.25">
      <c r="A39" s="103"/>
      <c r="B39" s="104"/>
      <c r="C39" s="104"/>
      <c r="D39" s="105"/>
      <c r="E39" s="105"/>
      <c r="F39">
        <v>256</v>
      </c>
      <c r="G39" s="82" t="str">
        <f>+VLOOKUP(F39,Participants!$A$1:$F$678,2,FALSE)</f>
        <v>CJ Kacsur</v>
      </c>
      <c r="H39" s="82" t="str">
        <f>+VLOOKUP(F39,Participants!$A$1:$F$678,4,FALSE)</f>
        <v>AGS</v>
      </c>
      <c r="I39" s="82" t="str">
        <f>+VLOOKUP(F39,Participants!$A$1:$F$678,5,FALSE)</f>
        <v>Male</v>
      </c>
      <c r="J39" s="82">
        <f>+VLOOKUP(F39,Participants!$A$1:$F$678,3,FALSE)</f>
        <v>6</v>
      </c>
      <c r="K39" s="12" t="str">
        <f>+VLOOKUP(F39,Participants!$A$1:$G$678,7,FALSE)</f>
        <v>JV Boys</v>
      </c>
      <c r="L39" s="160">
        <f t="shared" si="0"/>
        <v>37</v>
      </c>
      <c r="M39" s="82"/>
      <c r="N39">
        <v>0</v>
      </c>
    </row>
    <row r="40" spans="1:15" ht="14.25" customHeight="1" x14ac:dyDescent="0.25">
      <c r="A40" s="103"/>
      <c r="B40" s="104"/>
      <c r="C40" s="104"/>
      <c r="D40" s="105"/>
      <c r="E40" s="105"/>
      <c r="G40" s="82"/>
      <c r="H40" s="82"/>
      <c r="I40" s="82"/>
      <c r="J40" s="82"/>
      <c r="K40" s="12"/>
      <c r="L40" s="106"/>
      <c r="M40" s="82"/>
    </row>
    <row r="41" spans="1:15" ht="14.25" customHeight="1" x14ac:dyDescent="0.25">
      <c r="A41" s="103"/>
      <c r="B41" s="104"/>
      <c r="C41" s="104"/>
      <c r="D41" s="105"/>
      <c r="E41" s="105"/>
      <c r="F41">
        <v>218</v>
      </c>
      <c r="G41" s="82" t="str">
        <f>+VLOOKUP(F41,Participants!$A$1:$F$678,2,FALSE)</f>
        <v>Mara Brell</v>
      </c>
      <c r="H41" s="82" t="str">
        <f>+VLOOKUP(F41,Participants!$A$1:$F$678,4,FALSE)</f>
        <v>MQA</v>
      </c>
      <c r="I41" s="82" t="str">
        <f>+VLOOKUP(F41,Participants!$A$1:$F$678,5,FALSE)</f>
        <v>Female</v>
      </c>
      <c r="J41" s="82">
        <f>+VLOOKUP(F41,Participants!$A$1:$F$678,3,FALSE)</f>
        <v>5</v>
      </c>
      <c r="K41" s="12" t="str">
        <f>+VLOOKUP(F41,Participants!$A$1:$G$678,7,FALSE)</f>
        <v>JV Girls</v>
      </c>
      <c r="L41" s="160">
        <v>1</v>
      </c>
      <c r="M41" s="82">
        <v>10</v>
      </c>
      <c r="N41">
        <v>13</v>
      </c>
      <c r="O41">
        <v>7</v>
      </c>
    </row>
    <row r="42" spans="1:15" ht="14.25" customHeight="1" x14ac:dyDescent="0.25">
      <c r="A42" s="103"/>
      <c r="B42" s="104"/>
      <c r="C42" s="104"/>
      <c r="D42" s="105"/>
      <c r="E42" s="105"/>
      <c r="F42">
        <v>1175</v>
      </c>
      <c r="G42" s="82" t="str">
        <f>+VLOOKUP(F42,Participants!$A$1:$F$678,2,FALSE)</f>
        <v>Katie Kessler</v>
      </c>
      <c r="H42" s="82" t="str">
        <f>+VLOOKUP(F42,Participants!$A$1:$F$678,4,FALSE)</f>
        <v>DMA</v>
      </c>
      <c r="I42" s="82" t="str">
        <f>+VLOOKUP(F42,Participants!$A$1:$F$678,5,FALSE)</f>
        <v>Female</v>
      </c>
      <c r="J42" s="82">
        <f>+VLOOKUP(F42,Participants!$A$1:$F$678,3,FALSE)</f>
        <v>6</v>
      </c>
      <c r="K42" s="12" t="str">
        <f>+VLOOKUP(F42,Participants!$A$1:$G$678,7,FALSE)</f>
        <v>JV Girls</v>
      </c>
      <c r="L42" s="106">
        <f>L41+1</f>
        <v>2</v>
      </c>
      <c r="M42" s="82">
        <v>8</v>
      </c>
      <c r="N42">
        <v>12</v>
      </c>
      <c r="O42">
        <v>7</v>
      </c>
    </row>
    <row r="43" spans="1:15" ht="14.25" customHeight="1" x14ac:dyDescent="0.25">
      <c r="A43" s="103"/>
      <c r="B43" s="104"/>
      <c r="C43" s="104"/>
      <c r="D43" s="105"/>
      <c r="E43" s="105"/>
      <c r="F43">
        <v>1179</v>
      </c>
      <c r="G43" s="82" t="str">
        <f>+VLOOKUP(F43,Participants!$A$1:$F$678,2,FALSE)</f>
        <v>Chidera Gilliam</v>
      </c>
      <c r="H43" s="82" t="str">
        <f>+VLOOKUP(F43,Participants!$A$1:$F$678,4,FALSE)</f>
        <v>DMA</v>
      </c>
      <c r="I43" s="82" t="str">
        <f>+VLOOKUP(F43,Participants!$A$1:$F$678,5,FALSE)</f>
        <v>Female</v>
      </c>
      <c r="J43" s="82">
        <f>+VLOOKUP(F43,Participants!$A$1:$F$678,3,FALSE)</f>
        <v>6</v>
      </c>
      <c r="K43" s="12" t="str">
        <f>+VLOOKUP(F43,Participants!$A$1:$G$678,7,FALSE)</f>
        <v>JV Girls</v>
      </c>
      <c r="L43" s="106">
        <f t="shared" ref="L43:L80" si="1">L42+1</f>
        <v>3</v>
      </c>
      <c r="M43" s="82">
        <v>5.5</v>
      </c>
      <c r="N43">
        <v>11</v>
      </c>
      <c r="O43">
        <v>7</v>
      </c>
    </row>
    <row r="44" spans="1:15" ht="14.25" customHeight="1" x14ac:dyDescent="0.25">
      <c r="A44" s="103"/>
      <c r="B44" s="104"/>
      <c r="C44" s="104"/>
      <c r="D44" s="105"/>
      <c r="E44" s="105"/>
      <c r="F44">
        <v>606</v>
      </c>
      <c r="G44" s="82" t="str">
        <f>+VLOOKUP(F44,Participants!$A$1:$F$678,2,FALSE)</f>
        <v>Kaitlyn Lindenfelser</v>
      </c>
      <c r="H44" s="82" t="str">
        <f>+VLOOKUP(F44,Participants!$A$1:$F$678,4,FALSE)</f>
        <v>BFS</v>
      </c>
      <c r="I44" s="82" t="str">
        <f>+VLOOKUP(F44,Participants!$A$1:$F$678,5,FALSE)</f>
        <v>Female</v>
      </c>
      <c r="J44" s="82">
        <f>+VLOOKUP(F44,Participants!$A$1:$F$678,3,FALSE)</f>
        <v>6</v>
      </c>
      <c r="K44" s="12" t="str">
        <f>+VLOOKUP(F44,Participants!$A$1:$G$678,7,FALSE)</f>
        <v>JV GIRLS</v>
      </c>
      <c r="L44" s="106">
        <f t="shared" si="1"/>
        <v>4</v>
      </c>
      <c r="M44" s="82">
        <v>5.5</v>
      </c>
      <c r="N44">
        <v>11</v>
      </c>
      <c r="O44">
        <v>7</v>
      </c>
    </row>
    <row r="45" spans="1:15" ht="14.25" customHeight="1" x14ac:dyDescent="0.25">
      <c r="A45" s="103"/>
      <c r="B45" s="104"/>
      <c r="C45" s="104"/>
      <c r="D45" s="105"/>
      <c r="E45" s="105"/>
      <c r="F45">
        <v>62</v>
      </c>
      <c r="G45" s="82" t="str">
        <f>+VLOOKUP(F45,Participants!$A$1:$F$678,2,FALSE)</f>
        <v>Leah Patcher</v>
      </c>
      <c r="H45" s="82" t="str">
        <f>+VLOOKUP(F45,Participants!$A$1:$F$678,4,FALSE)</f>
        <v>AMA</v>
      </c>
      <c r="I45" s="82" t="str">
        <f>+VLOOKUP(F45,Participants!$A$1:$F$678,5,FALSE)</f>
        <v>Female</v>
      </c>
      <c r="J45" s="82">
        <f>+VLOOKUP(F45,Participants!$A$1:$F$678,3,FALSE)</f>
        <v>5</v>
      </c>
      <c r="K45" s="12" t="str">
        <f>+VLOOKUP(F45,Participants!$A$1:$G$678,7,FALSE)</f>
        <v>JV Girls</v>
      </c>
      <c r="L45" s="106">
        <f t="shared" si="1"/>
        <v>5</v>
      </c>
      <c r="M45" s="82">
        <v>3.5</v>
      </c>
      <c r="N45">
        <v>11</v>
      </c>
      <c r="O45">
        <v>4</v>
      </c>
    </row>
    <row r="46" spans="1:15" ht="14.25" customHeight="1" x14ac:dyDescent="0.25">
      <c r="A46" s="103"/>
      <c r="B46" s="104"/>
      <c r="C46" s="104"/>
      <c r="D46" s="105"/>
      <c r="E46" s="105"/>
      <c r="F46">
        <v>607</v>
      </c>
      <c r="G46" s="82" t="str">
        <f>+VLOOKUP(F46,Participants!$A$1:$F$678,2,FALSE)</f>
        <v>Jocelyn Miller</v>
      </c>
      <c r="H46" s="82" t="str">
        <f>+VLOOKUP(F46,Participants!$A$1:$F$678,4,FALSE)</f>
        <v>BFS</v>
      </c>
      <c r="I46" s="82" t="str">
        <f>+VLOOKUP(F46,Participants!$A$1:$F$678,5,FALSE)</f>
        <v>Female</v>
      </c>
      <c r="J46" s="82">
        <f>+VLOOKUP(F46,Participants!$A$1:$F$678,3,FALSE)</f>
        <v>6</v>
      </c>
      <c r="K46" s="12" t="str">
        <f>+VLOOKUP(F46,Participants!$A$1:$G$678,7,FALSE)</f>
        <v>JV GIRLS</v>
      </c>
      <c r="L46" s="106">
        <f t="shared" si="1"/>
        <v>6</v>
      </c>
      <c r="M46" s="82">
        <v>3.5</v>
      </c>
      <c r="N46">
        <v>11</v>
      </c>
      <c r="O46">
        <v>1</v>
      </c>
    </row>
    <row r="47" spans="1:15" ht="14.25" customHeight="1" x14ac:dyDescent="0.25">
      <c r="A47" s="103"/>
      <c r="B47" s="104"/>
      <c r="C47" s="104"/>
      <c r="D47" s="105"/>
      <c r="E47" s="105"/>
      <c r="F47">
        <v>1076</v>
      </c>
      <c r="G47" s="82" t="str">
        <f>+VLOOKUP(F47,Participants!$A$1:$F$678,2,FALSE)</f>
        <v>Sophia Colangelo</v>
      </c>
      <c r="H47" s="82" t="str">
        <f>+VLOOKUP(F47,Participants!$A$1:$F$678,4,FALSE)</f>
        <v>KIL</v>
      </c>
      <c r="I47" s="82" t="str">
        <f>+VLOOKUP(F47,Participants!$A$1:$F$678,5,FALSE)</f>
        <v>Female</v>
      </c>
      <c r="J47" s="82">
        <f>+VLOOKUP(F47,Participants!$A$1:$F$678,3,FALSE)</f>
        <v>6</v>
      </c>
      <c r="K47" s="12" t="str">
        <f>+VLOOKUP(F47,Participants!$A$1:$G$678,7,FALSE)</f>
        <v>JV Girls</v>
      </c>
      <c r="L47" s="106">
        <f t="shared" si="1"/>
        <v>7</v>
      </c>
      <c r="M47" s="82">
        <v>1.5</v>
      </c>
      <c r="N47">
        <v>10</v>
      </c>
      <c r="O47">
        <v>5</v>
      </c>
    </row>
    <row r="48" spans="1:15" ht="14.25" customHeight="1" x14ac:dyDescent="0.25">
      <c r="A48" s="103"/>
      <c r="B48" s="104"/>
      <c r="C48" s="104"/>
      <c r="D48" s="105"/>
      <c r="E48" s="105"/>
      <c r="F48">
        <v>265</v>
      </c>
      <c r="G48" s="82" t="str">
        <f>+VLOOKUP(F48,Participants!$A$1:$F$678,2,FALSE)</f>
        <v>Alexa Laepple</v>
      </c>
      <c r="H48" s="82" t="str">
        <f>+VLOOKUP(F48,Participants!$A$1:$F$678,4,FALSE)</f>
        <v>AGS</v>
      </c>
      <c r="I48" s="82" t="str">
        <f>+VLOOKUP(F48,Participants!$A$1:$F$678,5,FALSE)</f>
        <v>Female</v>
      </c>
      <c r="J48" s="82">
        <f>+VLOOKUP(F48,Participants!$A$1:$F$678,3,FALSE)</f>
        <v>6</v>
      </c>
      <c r="K48" s="12" t="str">
        <f>+VLOOKUP(F48,Participants!$A$1:$G$678,7,FALSE)</f>
        <v>JV Girls</v>
      </c>
      <c r="L48" s="106">
        <f t="shared" si="1"/>
        <v>8</v>
      </c>
      <c r="M48" s="82">
        <v>1.5</v>
      </c>
      <c r="N48">
        <v>10</v>
      </c>
      <c r="O48">
        <v>5</v>
      </c>
    </row>
    <row r="49" spans="1:15" ht="14.25" customHeight="1" x14ac:dyDescent="0.25">
      <c r="A49" s="103"/>
      <c r="B49" s="104"/>
      <c r="C49" s="104"/>
      <c r="D49" s="105"/>
      <c r="E49" s="105"/>
      <c r="F49">
        <v>609</v>
      </c>
      <c r="G49" s="82" t="str">
        <f>+VLOOKUP(F49,Participants!$A$1:$F$678,2,FALSE)</f>
        <v>Ella Schweikert</v>
      </c>
      <c r="H49" s="82" t="str">
        <f>+VLOOKUP(F49,Participants!$A$1:$F$678,4,FALSE)</f>
        <v>BFS</v>
      </c>
      <c r="I49" s="82" t="str">
        <f>+VLOOKUP(F49,Participants!$A$1:$F$678,5,FALSE)</f>
        <v>Female</v>
      </c>
      <c r="J49" s="82">
        <f>+VLOOKUP(F49,Participants!$A$1:$F$678,3,FALSE)</f>
        <v>6</v>
      </c>
      <c r="K49" s="12" t="str">
        <f>+VLOOKUP(F49,Participants!$A$1:$G$678,7,FALSE)</f>
        <v>JV GIRLS</v>
      </c>
      <c r="L49" s="106">
        <f t="shared" si="1"/>
        <v>9</v>
      </c>
      <c r="M49" s="82"/>
      <c r="N49">
        <v>10</v>
      </c>
      <c r="O49">
        <v>4</v>
      </c>
    </row>
    <row r="50" spans="1:15" ht="14.25" customHeight="1" x14ac:dyDescent="0.25">
      <c r="A50" s="103"/>
      <c r="B50" s="104"/>
      <c r="C50" s="104"/>
      <c r="D50" s="105"/>
      <c r="E50" s="105"/>
      <c r="F50">
        <v>1304</v>
      </c>
      <c r="G50" s="82" t="str">
        <f>+VLOOKUP(F50,Participants!$A$1:$F$678,2,FALSE)</f>
        <v>Ellen Adams</v>
      </c>
      <c r="H50" s="82" t="str">
        <f>+VLOOKUP(F50,Participants!$A$1:$F$678,4,FALSE)</f>
        <v>CDT</v>
      </c>
      <c r="I50" s="82" t="str">
        <f>+VLOOKUP(F50,Participants!$A$1:$F$678,5,FALSE)</f>
        <v>Female</v>
      </c>
      <c r="J50" s="82">
        <f>+VLOOKUP(F50,Participants!$A$1:$F$678,3,FALSE)</f>
        <v>6</v>
      </c>
      <c r="K50" s="12" t="str">
        <f>+VLOOKUP(F50,Participants!$A$1:$G$678,7,FALSE)</f>
        <v>JV Girls</v>
      </c>
      <c r="L50" s="106">
        <f t="shared" si="1"/>
        <v>10</v>
      </c>
      <c r="M50" s="82"/>
      <c r="N50">
        <v>10</v>
      </c>
      <c r="O50">
        <v>3</v>
      </c>
    </row>
    <row r="51" spans="1:15" ht="14.25" customHeight="1" x14ac:dyDescent="0.25">
      <c r="A51" s="103"/>
      <c r="B51" s="104"/>
      <c r="C51" s="104"/>
      <c r="D51" s="105"/>
      <c r="E51" s="105"/>
      <c r="F51">
        <v>1088</v>
      </c>
      <c r="G51" s="82" t="str">
        <f>+VLOOKUP(F51,Participants!$A$1:$F$678,2,FALSE)</f>
        <v>Stella Suisham</v>
      </c>
      <c r="H51" s="82" t="str">
        <f>+VLOOKUP(F51,Participants!$A$1:$F$678,4,FALSE)</f>
        <v>KIL</v>
      </c>
      <c r="I51" s="82" t="str">
        <f>+VLOOKUP(F51,Participants!$A$1:$F$678,5,FALSE)</f>
        <v>Female</v>
      </c>
      <c r="J51" s="82">
        <f>+VLOOKUP(F51,Participants!$A$1:$F$678,3,FALSE)</f>
        <v>6</v>
      </c>
      <c r="K51" s="12" t="str">
        <f>+VLOOKUP(F51,Participants!$A$1:$G$678,7,FALSE)</f>
        <v>JV Girls</v>
      </c>
      <c r="L51" s="106">
        <f t="shared" si="1"/>
        <v>11</v>
      </c>
      <c r="M51" s="82"/>
      <c r="N51">
        <v>9</v>
      </c>
      <c r="O51">
        <v>9</v>
      </c>
    </row>
    <row r="52" spans="1:15" ht="14.25" customHeight="1" x14ac:dyDescent="0.25">
      <c r="A52" s="103"/>
      <c r="B52" s="104"/>
      <c r="C52" s="104"/>
      <c r="D52" s="105"/>
      <c r="E52" s="105"/>
      <c r="F52">
        <v>79</v>
      </c>
      <c r="G52" s="82" t="str">
        <f>+VLOOKUP(F52,Participants!$A$1:$F$678,2,FALSE)</f>
        <v>Nora Silvis</v>
      </c>
      <c r="H52" s="82" t="str">
        <f>+VLOOKUP(F52,Participants!$A$1:$F$678,4,FALSE)</f>
        <v>AMA</v>
      </c>
      <c r="I52" s="82" t="str">
        <f>+VLOOKUP(F52,Participants!$A$1:$F$678,5,FALSE)</f>
        <v>Female</v>
      </c>
      <c r="J52" s="82">
        <f>+VLOOKUP(F52,Participants!$A$1:$F$678,3,FALSE)</f>
        <v>6</v>
      </c>
      <c r="K52" s="12" t="str">
        <f>+VLOOKUP(F52,Participants!$A$1:$G$678,7,FALSE)</f>
        <v>JV Girls</v>
      </c>
      <c r="L52" s="106">
        <f t="shared" si="1"/>
        <v>12</v>
      </c>
      <c r="M52" s="82"/>
      <c r="N52">
        <v>9</v>
      </c>
      <c r="O52">
        <v>9</v>
      </c>
    </row>
    <row r="53" spans="1:15" ht="14.25" customHeight="1" x14ac:dyDescent="0.25">
      <c r="A53" s="103"/>
      <c r="B53" s="104"/>
      <c r="C53" s="104"/>
      <c r="D53" s="105"/>
      <c r="E53" s="105"/>
      <c r="F53">
        <v>608</v>
      </c>
      <c r="G53" s="82" t="str">
        <f>+VLOOKUP(F53,Participants!$A$1:$F$678,2,FALSE)</f>
        <v>Lexie Miller</v>
      </c>
      <c r="H53" s="82" t="str">
        <f>+VLOOKUP(F53,Participants!$A$1:$F$678,4,FALSE)</f>
        <v>BFS</v>
      </c>
      <c r="I53" s="82" t="str">
        <f>+VLOOKUP(F53,Participants!$A$1:$F$678,5,FALSE)</f>
        <v>Female</v>
      </c>
      <c r="J53" s="82">
        <f>+VLOOKUP(F53,Participants!$A$1:$F$678,3,FALSE)</f>
        <v>6</v>
      </c>
      <c r="K53" s="12" t="str">
        <f>+VLOOKUP(F53,Participants!$A$1:$G$678,7,FALSE)</f>
        <v>JV GIRLS</v>
      </c>
      <c r="L53" s="106">
        <f t="shared" si="1"/>
        <v>13</v>
      </c>
      <c r="M53" s="82"/>
      <c r="N53">
        <v>9</v>
      </c>
      <c r="O53">
        <v>8</v>
      </c>
    </row>
    <row r="54" spans="1:15" ht="14.25" customHeight="1" x14ac:dyDescent="0.25">
      <c r="A54" s="103"/>
      <c r="B54" s="104"/>
      <c r="C54" s="104"/>
      <c r="D54" s="105"/>
      <c r="E54" s="105"/>
      <c r="F54">
        <v>1075</v>
      </c>
      <c r="G54" s="82" t="str">
        <f>+VLOOKUP(F54,Participants!$A$1:$F$678,2,FALSE)</f>
        <v>Olivia Colangelo</v>
      </c>
      <c r="H54" s="82" t="str">
        <f>+VLOOKUP(F54,Participants!$A$1:$F$678,4,FALSE)</f>
        <v>KIL</v>
      </c>
      <c r="I54" s="82" t="str">
        <f>+VLOOKUP(F54,Participants!$A$1:$F$678,5,FALSE)</f>
        <v>Female</v>
      </c>
      <c r="J54" s="82">
        <f>+VLOOKUP(F54,Participants!$A$1:$F$678,3,FALSE)</f>
        <v>6</v>
      </c>
      <c r="K54" s="12" t="str">
        <f>+VLOOKUP(F54,Participants!$A$1:$G$678,7,FALSE)</f>
        <v>JV Girls</v>
      </c>
      <c r="L54" s="106">
        <f t="shared" si="1"/>
        <v>14</v>
      </c>
      <c r="M54" s="82"/>
      <c r="N54">
        <v>9</v>
      </c>
      <c r="O54">
        <v>8</v>
      </c>
    </row>
    <row r="55" spans="1:15" ht="14.25" customHeight="1" x14ac:dyDescent="0.25">
      <c r="A55" s="103"/>
      <c r="B55" s="104"/>
      <c r="C55" s="104"/>
      <c r="D55" s="105"/>
      <c r="E55" s="105"/>
      <c r="F55">
        <v>1573</v>
      </c>
      <c r="G55" s="82" t="str">
        <f>+VLOOKUP(F55,Participants!$A$1:$F$678,2,FALSE)</f>
        <v>Sierra Viehmann</v>
      </c>
      <c r="H55" s="82" t="str">
        <f>+VLOOKUP(F55,Participants!$A$1:$F$678,4,FALSE)</f>
        <v>BCS</v>
      </c>
      <c r="I55" s="82" t="str">
        <f>+VLOOKUP(F55,Participants!$A$1:$F$678,5,FALSE)</f>
        <v>Female</v>
      </c>
      <c r="J55" s="82">
        <f>+VLOOKUP(F55,Participants!$A$1:$F$678,3,FALSE)</f>
        <v>6</v>
      </c>
      <c r="K55" s="12" t="str">
        <f>+VLOOKUP(F55,Participants!$A$1:$G$678,7,FALSE)</f>
        <v>jv girls</v>
      </c>
      <c r="L55" s="106">
        <f t="shared" si="1"/>
        <v>15</v>
      </c>
      <c r="M55" s="82"/>
      <c r="N55">
        <v>9</v>
      </c>
      <c r="O55">
        <v>5</v>
      </c>
    </row>
    <row r="56" spans="1:15" ht="14.25" customHeight="1" x14ac:dyDescent="0.25">
      <c r="A56" s="103"/>
      <c r="B56" s="104"/>
      <c r="C56" s="104"/>
      <c r="D56" s="105"/>
      <c r="E56" s="105"/>
      <c r="F56">
        <v>264</v>
      </c>
      <c r="G56" s="82" t="str">
        <f>+VLOOKUP(F56,Participants!$A$1:$F$678,2,FALSE)</f>
        <v>Mia Gaffney</v>
      </c>
      <c r="H56" s="82" t="str">
        <f>+VLOOKUP(F56,Participants!$A$1:$F$678,4,FALSE)</f>
        <v>AGS</v>
      </c>
      <c r="I56" s="82" t="str">
        <f>+VLOOKUP(F56,Participants!$A$1:$F$678,5,FALSE)</f>
        <v>Female</v>
      </c>
      <c r="J56" s="82">
        <f>+VLOOKUP(F56,Participants!$A$1:$F$678,3,FALSE)</f>
        <v>6</v>
      </c>
      <c r="K56" s="12" t="str">
        <f>+VLOOKUP(F56,Participants!$A$1:$G$678,7,FALSE)</f>
        <v>JV Girls</v>
      </c>
      <c r="L56" s="106">
        <f t="shared" si="1"/>
        <v>16</v>
      </c>
      <c r="M56" s="82"/>
      <c r="N56">
        <v>9</v>
      </c>
      <c r="O56">
        <v>5</v>
      </c>
    </row>
    <row r="57" spans="1:15" ht="14.25" customHeight="1" x14ac:dyDescent="0.25">
      <c r="A57" s="103"/>
      <c r="B57" s="104"/>
      <c r="C57" s="104"/>
      <c r="D57" s="105"/>
      <c r="E57" s="105"/>
      <c r="F57">
        <v>1073</v>
      </c>
      <c r="G57" s="82" t="str">
        <f>+VLOOKUP(F57,Participants!$A$1:$F$678,2,FALSE)</f>
        <v>Brigid Baker</v>
      </c>
      <c r="H57" s="82" t="str">
        <f>+VLOOKUP(F57,Participants!$A$1:$F$678,4,FALSE)</f>
        <v>KIL</v>
      </c>
      <c r="I57" s="82" t="str">
        <f>+VLOOKUP(F57,Participants!$A$1:$F$678,5,FALSE)</f>
        <v>Female</v>
      </c>
      <c r="J57" s="82">
        <f>+VLOOKUP(F57,Participants!$A$1:$F$678,3,FALSE)</f>
        <v>5</v>
      </c>
      <c r="K57" s="12" t="str">
        <f>+VLOOKUP(F57,Participants!$A$1:$G$678,7,FALSE)</f>
        <v>JV Girls</v>
      </c>
      <c r="L57" s="106">
        <f t="shared" si="1"/>
        <v>17</v>
      </c>
      <c r="M57" s="82"/>
      <c r="N57">
        <v>9</v>
      </c>
      <c r="O57">
        <v>3</v>
      </c>
    </row>
    <row r="58" spans="1:15" ht="14.25" customHeight="1" x14ac:dyDescent="0.25">
      <c r="A58" s="103"/>
      <c r="B58" s="104"/>
      <c r="C58" s="104"/>
      <c r="D58" s="105"/>
      <c r="E58" s="105"/>
      <c r="F58">
        <v>1177</v>
      </c>
      <c r="G58" s="82" t="str">
        <f>+VLOOKUP(F58,Participants!$A$1:$F$678,2,FALSE)</f>
        <v>Pippa Larmi</v>
      </c>
      <c r="H58" s="82" t="str">
        <f>+VLOOKUP(F58,Participants!$A$1:$F$678,4,FALSE)</f>
        <v>DMA</v>
      </c>
      <c r="I58" s="82" t="str">
        <f>+VLOOKUP(F58,Participants!$A$1:$F$678,5,FALSE)</f>
        <v>Female</v>
      </c>
      <c r="J58" s="82">
        <f>+VLOOKUP(F58,Participants!$A$1:$F$678,3,FALSE)</f>
        <v>6</v>
      </c>
      <c r="K58" s="12" t="str">
        <f>+VLOOKUP(F58,Participants!$A$1:$G$678,7,FALSE)</f>
        <v>JV Girls</v>
      </c>
      <c r="L58" s="106">
        <f t="shared" si="1"/>
        <v>18</v>
      </c>
      <c r="M58" s="82"/>
      <c r="N58">
        <v>9</v>
      </c>
      <c r="O58">
        <v>2</v>
      </c>
    </row>
    <row r="59" spans="1:15" ht="14.25" customHeight="1" x14ac:dyDescent="0.25">
      <c r="A59" s="103"/>
      <c r="B59" s="104"/>
      <c r="C59" s="104"/>
      <c r="D59" s="105"/>
      <c r="E59" s="105"/>
      <c r="F59">
        <v>601</v>
      </c>
      <c r="G59" s="82" t="str">
        <f>+VLOOKUP(F59,Participants!$A$1:$F$678,2,FALSE)</f>
        <v>Bridie Straub</v>
      </c>
      <c r="H59" s="82" t="str">
        <f>+VLOOKUP(F59,Participants!$A$1:$F$678,4,FALSE)</f>
        <v>BFS</v>
      </c>
      <c r="I59" s="82" t="str">
        <f>+VLOOKUP(F59,Participants!$A$1:$F$678,5,FALSE)</f>
        <v>Female</v>
      </c>
      <c r="J59" s="82">
        <f>+VLOOKUP(F59,Participants!$A$1:$F$678,3,FALSE)</f>
        <v>5</v>
      </c>
      <c r="K59" s="12" t="str">
        <f>+VLOOKUP(F59,Participants!$A$1:$G$678,7,FALSE)</f>
        <v>JV GIRLS</v>
      </c>
      <c r="L59" s="106">
        <f t="shared" si="1"/>
        <v>19</v>
      </c>
      <c r="M59" s="82"/>
      <c r="N59">
        <v>9</v>
      </c>
      <c r="O59">
        <v>0</v>
      </c>
    </row>
    <row r="60" spans="1:15" ht="14.25" customHeight="1" x14ac:dyDescent="0.25">
      <c r="A60" s="103"/>
      <c r="B60" s="104"/>
      <c r="C60" s="104"/>
      <c r="D60" s="105"/>
      <c r="E60" s="105"/>
      <c r="F60">
        <v>599</v>
      </c>
      <c r="G60" s="82" t="str">
        <f>+VLOOKUP(F60,Participants!$A$1:$F$678,2,FALSE)</f>
        <v>Ella Notte</v>
      </c>
      <c r="H60" s="82" t="str">
        <f>+VLOOKUP(F60,Participants!$A$1:$F$678,4,FALSE)</f>
        <v>BFS</v>
      </c>
      <c r="I60" s="82" t="str">
        <f>+VLOOKUP(F60,Participants!$A$1:$F$678,5,FALSE)</f>
        <v>Female</v>
      </c>
      <c r="J60" s="82">
        <f>+VLOOKUP(F60,Participants!$A$1:$F$678,3,FALSE)</f>
        <v>5</v>
      </c>
      <c r="K60" s="12" t="str">
        <f>+VLOOKUP(F60,Participants!$A$1:$G$678,7,FALSE)</f>
        <v>JV GIRLS</v>
      </c>
      <c r="L60" s="106">
        <f t="shared" si="1"/>
        <v>20</v>
      </c>
      <c r="M60" s="82"/>
      <c r="N60">
        <v>9</v>
      </c>
      <c r="O60">
        <v>0</v>
      </c>
    </row>
    <row r="61" spans="1:15" ht="14.25" customHeight="1" x14ac:dyDescent="0.25">
      <c r="A61" s="103"/>
      <c r="B61" s="104"/>
      <c r="C61" s="104"/>
      <c r="D61" s="105"/>
      <c r="E61" s="105"/>
      <c r="F61">
        <v>1080</v>
      </c>
      <c r="G61" s="82" t="str">
        <f>+VLOOKUP(F61,Participants!$A$1:$F$678,2,FALSE)</f>
        <v>Avery Hunt</v>
      </c>
      <c r="H61" s="82" t="str">
        <f>+VLOOKUP(F61,Participants!$A$1:$F$678,4,FALSE)</f>
        <v>KIL</v>
      </c>
      <c r="I61" s="82" t="str">
        <f>+VLOOKUP(F61,Participants!$A$1:$F$678,5,FALSE)</f>
        <v>Female</v>
      </c>
      <c r="J61" s="82">
        <f>+VLOOKUP(F61,Participants!$A$1:$F$678,3,FALSE)</f>
        <v>6</v>
      </c>
      <c r="K61" s="12" t="str">
        <f>+VLOOKUP(F61,Participants!$A$1:$G$678,7,FALSE)</f>
        <v>JV Girls</v>
      </c>
      <c r="L61" s="106">
        <f t="shared" si="1"/>
        <v>21</v>
      </c>
      <c r="M61" s="82"/>
      <c r="N61">
        <v>8</v>
      </c>
      <c r="O61">
        <v>11</v>
      </c>
    </row>
    <row r="62" spans="1:15" ht="14.25" customHeight="1" x14ac:dyDescent="0.25">
      <c r="A62" s="103"/>
      <c r="B62" s="104"/>
      <c r="C62" s="104"/>
      <c r="D62" s="105"/>
      <c r="E62" s="105"/>
      <c r="F62">
        <v>1302</v>
      </c>
      <c r="G62" s="82" t="str">
        <f>+VLOOKUP(F62,Participants!$A$1:$F$678,2,FALSE)</f>
        <v>Amelia LoPresti</v>
      </c>
      <c r="H62" s="82" t="str">
        <f>+VLOOKUP(F62,Participants!$A$1:$F$678,4,FALSE)</f>
        <v>CDT</v>
      </c>
      <c r="I62" s="82" t="str">
        <f>+VLOOKUP(F62,Participants!$A$1:$F$678,5,FALSE)</f>
        <v>Female</v>
      </c>
      <c r="J62" s="82">
        <f>+VLOOKUP(F62,Participants!$A$1:$F$678,3,FALSE)</f>
        <v>6</v>
      </c>
      <c r="K62" s="12" t="str">
        <f>+VLOOKUP(F62,Participants!$A$1:$G$678,7,FALSE)</f>
        <v>JV Girls</v>
      </c>
      <c r="L62" s="106">
        <f t="shared" si="1"/>
        <v>22</v>
      </c>
      <c r="M62" s="82"/>
      <c r="N62">
        <v>8</v>
      </c>
      <c r="O62">
        <v>6</v>
      </c>
    </row>
    <row r="63" spans="1:15" ht="14.25" customHeight="1" x14ac:dyDescent="0.25">
      <c r="A63" s="103"/>
      <c r="B63" s="104"/>
      <c r="C63" s="104"/>
      <c r="D63" s="105"/>
      <c r="E63" s="105"/>
      <c r="F63">
        <v>595</v>
      </c>
      <c r="G63" s="82" t="str">
        <f>+VLOOKUP(F63,Participants!$A$1:$F$678,2,FALSE)</f>
        <v>Avery Holtzman</v>
      </c>
      <c r="H63" s="82" t="str">
        <f>+VLOOKUP(F63,Participants!$A$1:$F$678,4,FALSE)</f>
        <v>BFS</v>
      </c>
      <c r="I63" s="82" t="str">
        <f>+VLOOKUP(F63,Participants!$A$1:$F$678,5,FALSE)</f>
        <v>Female</v>
      </c>
      <c r="J63" s="82">
        <f>+VLOOKUP(F63,Participants!$A$1:$F$678,3,FALSE)</f>
        <v>5</v>
      </c>
      <c r="K63" s="12" t="str">
        <f>+VLOOKUP(F63,Participants!$A$1:$G$678,7,FALSE)</f>
        <v>JV GIRLS</v>
      </c>
      <c r="L63" s="106">
        <f t="shared" si="1"/>
        <v>23</v>
      </c>
      <c r="M63" s="82"/>
      <c r="N63">
        <v>8</v>
      </c>
      <c r="O63">
        <v>5</v>
      </c>
    </row>
    <row r="64" spans="1:15" ht="14.25" customHeight="1" x14ac:dyDescent="0.25">
      <c r="A64" s="103"/>
      <c r="B64" s="104"/>
      <c r="C64" s="104"/>
      <c r="D64" s="105"/>
      <c r="E64" s="105"/>
      <c r="F64">
        <v>596</v>
      </c>
      <c r="G64" s="82" t="str">
        <f>+VLOOKUP(F64,Participants!$A$1:$F$678,2,FALSE)</f>
        <v>Arianna Lheureau</v>
      </c>
      <c r="H64" s="82" t="str">
        <f>+VLOOKUP(F64,Participants!$A$1:$F$678,4,FALSE)</f>
        <v>BFS</v>
      </c>
      <c r="I64" s="82" t="str">
        <f>+VLOOKUP(F64,Participants!$A$1:$F$678,5,FALSE)</f>
        <v>Female</v>
      </c>
      <c r="J64" s="82">
        <f>+VLOOKUP(F64,Participants!$A$1:$F$678,3,FALSE)</f>
        <v>5</v>
      </c>
      <c r="K64" s="12" t="str">
        <f>+VLOOKUP(F64,Participants!$A$1:$G$678,7,FALSE)</f>
        <v>JV GIRLS</v>
      </c>
      <c r="L64" s="106">
        <f t="shared" si="1"/>
        <v>24</v>
      </c>
      <c r="M64" s="82"/>
      <c r="N64">
        <v>8</v>
      </c>
      <c r="O64">
        <v>4</v>
      </c>
    </row>
    <row r="65" spans="1:15" ht="14.25" customHeight="1" x14ac:dyDescent="0.25">
      <c r="A65" s="103"/>
      <c r="B65" s="104"/>
      <c r="C65" s="104"/>
      <c r="D65" s="105"/>
      <c r="E65" s="105"/>
      <c r="F65">
        <v>1273</v>
      </c>
      <c r="G65" s="82" t="str">
        <f>+VLOOKUP(F65,Participants!$A$1:$F$678,2,FALSE)</f>
        <v>Zienna Berarducci</v>
      </c>
      <c r="H65" s="82" t="str">
        <f>+VLOOKUP(F65,Participants!$A$1:$F$678,4,FALSE)</f>
        <v>SSPP</v>
      </c>
      <c r="I65" s="82" t="str">
        <f>+VLOOKUP(F65,Participants!$A$1:$F$678,5,FALSE)</f>
        <v>Female</v>
      </c>
      <c r="J65" s="82">
        <f>+VLOOKUP(F65,Participants!$A$1:$F$678,3,FALSE)</f>
        <v>6</v>
      </c>
      <c r="K65" s="12" t="str">
        <f>+VLOOKUP(F65,Participants!$A$1:$G$678,7,FALSE)</f>
        <v>JV Girls</v>
      </c>
      <c r="L65" s="106">
        <f t="shared" si="1"/>
        <v>25</v>
      </c>
      <c r="M65" s="82"/>
      <c r="N65">
        <v>8</v>
      </c>
      <c r="O65">
        <v>3</v>
      </c>
    </row>
    <row r="66" spans="1:15" ht="14.25" customHeight="1" x14ac:dyDescent="0.25">
      <c r="A66" s="103"/>
      <c r="B66" s="104"/>
      <c r="C66" s="104"/>
      <c r="D66" s="105"/>
      <c r="E66" s="105"/>
      <c r="F66">
        <v>1085</v>
      </c>
      <c r="G66" s="82" t="str">
        <f>+VLOOKUP(F66,Participants!$A$1:$F$678,2,FALSE)</f>
        <v>Nora Narwold</v>
      </c>
      <c r="H66" s="82" t="str">
        <f>+VLOOKUP(F66,Participants!$A$1:$F$678,4,FALSE)</f>
        <v>KIL</v>
      </c>
      <c r="I66" s="82" t="str">
        <f>+VLOOKUP(F66,Participants!$A$1:$F$678,5,FALSE)</f>
        <v>Female</v>
      </c>
      <c r="J66" s="82">
        <f>+VLOOKUP(F66,Participants!$A$1:$F$678,3,FALSE)</f>
        <v>6</v>
      </c>
      <c r="K66" s="12" t="str">
        <f>+VLOOKUP(F66,Participants!$A$1:$G$678,7,FALSE)</f>
        <v>JV Girls</v>
      </c>
      <c r="L66" s="106">
        <f t="shared" si="1"/>
        <v>26</v>
      </c>
      <c r="M66" s="82"/>
      <c r="N66">
        <v>8</v>
      </c>
      <c r="O66">
        <v>2</v>
      </c>
    </row>
    <row r="67" spans="1:15" ht="14.25" customHeight="1" x14ac:dyDescent="0.25">
      <c r="A67" s="103"/>
      <c r="B67" s="104"/>
      <c r="C67" s="104"/>
      <c r="D67" s="105"/>
      <c r="E67" s="105"/>
      <c r="F67">
        <v>1584</v>
      </c>
      <c r="G67" s="82" t="str">
        <f>+VLOOKUP(F67,Participants!$A$1:$F$678,2,FALSE)</f>
        <v>Madelyn Miklavic</v>
      </c>
      <c r="H67" s="82" t="str">
        <f>+VLOOKUP(F67,Participants!$A$1:$F$678,4,FALSE)</f>
        <v>BCS</v>
      </c>
      <c r="I67" s="82" t="str">
        <f>+VLOOKUP(F67,Participants!$A$1:$F$678,5,FALSE)</f>
        <v>Female</v>
      </c>
      <c r="J67" s="82">
        <f>+VLOOKUP(F67,Participants!$A$1:$F$678,3,FALSE)</f>
        <v>5</v>
      </c>
      <c r="K67" s="12" t="str">
        <f>+VLOOKUP(F67,Participants!$A$1:$G$678,7,FALSE)</f>
        <v>JV Girls</v>
      </c>
      <c r="L67" s="106">
        <f t="shared" si="1"/>
        <v>27</v>
      </c>
      <c r="M67" s="82"/>
      <c r="N67">
        <v>8</v>
      </c>
      <c r="O67">
        <v>1</v>
      </c>
    </row>
    <row r="68" spans="1:15" ht="14.25" customHeight="1" x14ac:dyDescent="0.25">
      <c r="A68" s="103"/>
      <c r="B68" s="104"/>
      <c r="C68" s="104"/>
      <c r="D68" s="105"/>
      <c r="E68" s="105"/>
      <c r="F68">
        <v>64</v>
      </c>
      <c r="G68" s="82" t="str">
        <f>+VLOOKUP(F68,Participants!$A$1:$F$678,2,FALSE)</f>
        <v>Nicole Paschke</v>
      </c>
      <c r="H68" s="82" t="str">
        <f>+VLOOKUP(F68,Participants!$A$1:$F$678,4,FALSE)</f>
        <v>AMA</v>
      </c>
      <c r="I68" s="82" t="str">
        <f>+VLOOKUP(F68,Participants!$A$1:$F$678,5,FALSE)</f>
        <v>Female</v>
      </c>
      <c r="J68" s="82">
        <f>+VLOOKUP(F68,Participants!$A$1:$F$678,3,FALSE)</f>
        <v>5</v>
      </c>
      <c r="K68" s="12" t="str">
        <f>+VLOOKUP(F68,Participants!$A$1:$G$678,7,FALSE)</f>
        <v>JV Girls</v>
      </c>
      <c r="L68" s="106">
        <f t="shared" si="1"/>
        <v>28</v>
      </c>
      <c r="M68" s="82"/>
      <c r="N68">
        <v>8</v>
      </c>
      <c r="O68">
        <v>1</v>
      </c>
    </row>
    <row r="69" spans="1:15" ht="14.25" customHeight="1" x14ac:dyDescent="0.25">
      <c r="A69" s="103"/>
      <c r="B69" s="104"/>
      <c r="C69" s="104"/>
      <c r="D69" s="105"/>
      <c r="E69" s="105"/>
      <c r="F69">
        <v>600</v>
      </c>
      <c r="G69" s="82" t="str">
        <f>+VLOOKUP(F69,Participants!$A$1:$F$678,2,FALSE)</f>
        <v>Adrianna Sartori</v>
      </c>
      <c r="H69" s="82" t="str">
        <f>+VLOOKUP(F69,Participants!$A$1:$F$678,4,FALSE)</f>
        <v>BFS</v>
      </c>
      <c r="I69" s="82" t="str">
        <f>+VLOOKUP(F69,Participants!$A$1:$F$678,5,FALSE)</f>
        <v>Female</v>
      </c>
      <c r="J69" s="82">
        <f>+VLOOKUP(F69,Participants!$A$1:$F$678,3,FALSE)</f>
        <v>5</v>
      </c>
      <c r="K69" s="12" t="str">
        <f>+VLOOKUP(F69,Participants!$A$1:$G$678,7,FALSE)</f>
        <v>JV GIRLS</v>
      </c>
      <c r="L69" s="106">
        <f t="shared" si="1"/>
        <v>29</v>
      </c>
      <c r="M69" s="82"/>
      <c r="N69">
        <v>8</v>
      </c>
      <c r="O69">
        <v>1</v>
      </c>
    </row>
    <row r="70" spans="1:15" ht="14.25" customHeight="1" x14ac:dyDescent="0.25">
      <c r="A70" s="103"/>
      <c r="B70" s="104"/>
      <c r="C70" s="104"/>
      <c r="D70" s="105"/>
      <c r="E70" s="105"/>
      <c r="F70">
        <v>1086</v>
      </c>
      <c r="G70" s="82" t="str">
        <f>+VLOOKUP(F70,Participants!$A$1:$F$678,2,FALSE)</f>
        <v>Ella Scaltz</v>
      </c>
      <c r="H70" s="82" t="str">
        <f>+VLOOKUP(F70,Participants!$A$1:$F$678,4,FALSE)</f>
        <v>KIL</v>
      </c>
      <c r="I70" s="82" t="str">
        <f>+VLOOKUP(F70,Participants!$A$1:$F$678,5,FALSE)</f>
        <v>Female</v>
      </c>
      <c r="J70" s="82">
        <f>+VLOOKUP(F70,Participants!$A$1:$F$678,3,FALSE)</f>
        <v>5</v>
      </c>
      <c r="K70" s="12" t="str">
        <f>+VLOOKUP(F70,Participants!$A$1:$G$678,7,FALSE)</f>
        <v>JV Girls</v>
      </c>
      <c r="L70" s="106">
        <f t="shared" si="1"/>
        <v>30</v>
      </c>
      <c r="M70" s="82"/>
      <c r="N70">
        <v>8</v>
      </c>
      <c r="O70">
        <v>1</v>
      </c>
    </row>
    <row r="71" spans="1:15" ht="14.25" customHeight="1" x14ac:dyDescent="0.25">
      <c r="A71" s="103"/>
      <c r="B71" s="104"/>
      <c r="C71" s="104"/>
      <c r="D71" s="105"/>
      <c r="E71" s="105"/>
      <c r="F71">
        <v>273</v>
      </c>
      <c r="G71" s="82" t="str">
        <f>+VLOOKUP(F71,Participants!$A$1:$F$678,2,FALSE)</f>
        <v>Michaela Lucas</v>
      </c>
      <c r="H71" s="82" t="str">
        <f>+VLOOKUP(F71,Participants!$A$1:$F$678,4,FALSE)</f>
        <v>AGS</v>
      </c>
      <c r="I71" s="82" t="str">
        <f>+VLOOKUP(F71,Participants!$A$1:$F$678,5,FALSE)</f>
        <v>Female</v>
      </c>
      <c r="J71" s="82">
        <f>+VLOOKUP(F71,Participants!$A$1:$F$678,3,FALSE)</f>
        <v>5</v>
      </c>
      <c r="K71" s="12" t="str">
        <f>+VLOOKUP(F71,Participants!$A$1:$G$678,7,FALSE)</f>
        <v>JV Girls</v>
      </c>
      <c r="L71" s="106">
        <f t="shared" si="1"/>
        <v>31</v>
      </c>
      <c r="M71" s="82"/>
      <c r="N71">
        <v>8</v>
      </c>
      <c r="O71">
        <v>1</v>
      </c>
    </row>
    <row r="72" spans="1:15" ht="14.25" customHeight="1" x14ac:dyDescent="0.25">
      <c r="A72" s="103"/>
      <c r="B72" s="104"/>
      <c r="C72" s="104"/>
      <c r="D72" s="105"/>
      <c r="E72" s="105"/>
      <c r="F72">
        <v>1167</v>
      </c>
      <c r="G72" s="82" t="str">
        <f>+VLOOKUP(F72,Participants!$A$1:$F$678,2,FALSE)</f>
        <v>Ella Rembert</v>
      </c>
      <c r="H72" s="82" t="str">
        <f>+VLOOKUP(F72,Participants!$A$1:$F$678,4,FALSE)</f>
        <v>DMA</v>
      </c>
      <c r="I72" s="82" t="str">
        <f>+VLOOKUP(F72,Participants!$A$1:$F$678,5,FALSE)</f>
        <v>Female</v>
      </c>
      <c r="J72" s="82">
        <f>+VLOOKUP(F72,Participants!$A$1:$F$678,3,FALSE)</f>
        <v>5</v>
      </c>
      <c r="K72" s="12" t="str">
        <f>+VLOOKUP(F72,Participants!$A$1:$G$678,7,FALSE)</f>
        <v>JV Girls</v>
      </c>
      <c r="L72" s="106">
        <f t="shared" si="1"/>
        <v>32</v>
      </c>
      <c r="M72" s="82"/>
      <c r="N72">
        <v>7</v>
      </c>
      <c r="O72">
        <v>10</v>
      </c>
    </row>
    <row r="73" spans="1:15" ht="14.25" customHeight="1" x14ac:dyDescent="0.25">
      <c r="A73" s="103"/>
      <c r="B73" s="104"/>
      <c r="C73" s="104"/>
      <c r="D73" s="105"/>
      <c r="E73" s="105"/>
      <c r="F73">
        <v>1083</v>
      </c>
      <c r="G73" s="82" t="str">
        <f>+VLOOKUP(F73,Participants!$A$1:$F$678,2,FALSE)</f>
        <v>Olivia Menz</v>
      </c>
      <c r="H73" s="82" t="str">
        <f>+VLOOKUP(F73,Participants!$A$1:$F$678,4,FALSE)</f>
        <v>KIL</v>
      </c>
      <c r="I73" s="82" t="str">
        <f>+VLOOKUP(F73,Participants!$A$1:$F$678,5,FALSE)</f>
        <v>Female</v>
      </c>
      <c r="J73" s="82">
        <f>+VLOOKUP(F73,Participants!$A$1:$F$678,3,FALSE)</f>
        <v>6</v>
      </c>
      <c r="K73" s="12" t="str">
        <f>+VLOOKUP(F73,Participants!$A$1:$G$678,7,FALSE)</f>
        <v>JV Girls</v>
      </c>
      <c r="L73" s="106">
        <f t="shared" si="1"/>
        <v>33</v>
      </c>
      <c r="M73" s="82"/>
      <c r="N73">
        <v>7</v>
      </c>
      <c r="O73">
        <v>7</v>
      </c>
    </row>
    <row r="74" spans="1:15" ht="14.25" customHeight="1" x14ac:dyDescent="0.25">
      <c r="A74" s="103"/>
      <c r="B74" s="104"/>
      <c r="C74" s="104"/>
      <c r="D74" s="105"/>
      <c r="E74" s="105"/>
      <c r="F74">
        <v>1305</v>
      </c>
      <c r="G74" s="82" t="str">
        <f>+VLOOKUP(F74,Participants!$A$1:$F$678,2,FALSE)</f>
        <v>Rainey Redd</v>
      </c>
      <c r="H74" s="82" t="str">
        <f>+VLOOKUP(F74,Participants!$A$1:$F$678,4,FALSE)</f>
        <v>CDT</v>
      </c>
      <c r="I74" s="82" t="str">
        <f>+VLOOKUP(F74,Participants!$A$1:$F$678,5,FALSE)</f>
        <v>Female</v>
      </c>
      <c r="J74" s="82">
        <f>+VLOOKUP(F74,Participants!$A$1:$F$678,3,FALSE)</f>
        <v>6</v>
      </c>
      <c r="K74" s="12" t="str">
        <f>+VLOOKUP(F74,Participants!$A$1:$G$678,7,FALSE)</f>
        <v>JV Girls</v>
      </c>
      <c r="L74" s="106">
        <f t="shared" si="1"/>
        <v>34</v>
      </c>
      <c r="M74" s="82"/>
      <c r="N74">
        <v>7</v>
      </c>
      <c r="O74">
        <v>3</v>
      </c>
    </row>
    <row r="75" spans="1:15" ht="14.25" customHeight="1" x14ac:dyDescent="0.25">
      <c r="A75" s="103"/>
      <c r="B75" s="104"/>
      <c r="C75" s="104"/>
      <c r="D75" s="105"/>
      <c r="E75" s="105"/>
      <c r="F75">
        <v>1077</v>
      </c>
      <c r="G75" s="82" t="str">
        <f>+VLOOKUP(F75,Participants!$A$1:$F$678,2,FALSE)</f>
        <v>Cora Cole</v>
      </c>
      <c r="H75" s="82" t="str">
        <f>+VLOOKUP(F75,Participants!$A$1:$F$678,4,FALSE)</f>
        <v>KIL</v>
      </c>
      <c r="I75" s="82" t="str">
        <f>+VLOOKUP(F75,Participants!$A$1:$F$678,5,FALSE)</f>
        <v>Female</v>
      </c>
      <c r="J75" s="82">
        <f>+VLOOKUP(F75,Participants!$A$1:$F$678,3,FALSE)</f>
        <v>5</v>
      </c>
      <c r="K75" s="12" t="str">
        <f>+VLOOKUP(F75,Participants!$A$1:$G$678,7,FALSE)</f>
        <v>JV Girls</v>
      </c>
      <c r="L75" s="106">
        <f t="shared" si="1"/>
        <v>35</v>
      </c>
      <c r="M75" s="82"/>
      <c r="N75">
        <v>5</v>
      </c>
      <c r="O75">
        <v>8</v>
      </c>
    </row>
    <row r="76" spans="1:15" ht="14.25" customHeight="1" x14ac:dyDescent="0.25">
      <c r="A76" s="103"/>
      <c r="B76" s="104"/>
      <c r="C76" s="104"/>
      <c r="D76" s="105"/>
      <c r="E76" s="105"/>
      <c r="F76">
        <v>66</v>
      </c>
      <c r="G76" s="82" t="str">
        <f>+VLOOKUP(F76,Participants!$A$1:$F$678,2,FALSE)</f>
        <v>Noelle Berquist</v>
      </c>
      <c r="H76" s="82" t="str">
        <f>+VLOOKUP(F76,Participants!$A$1:$F$678,4,FALSE)</f>
        <v>AMA</v>
      </c>
      <c r="I76" s="82" t="str">
        <f>+VLOOKUP(F76,Participants!$A$1:$F$678,5,FALSE)</f>
        <v>Female</v>
      </c>
      <c r="J76" s="82">
        <f>+VLOOKUP(F76,Participants!$A$1:$F$678,3,FALSE)</f>
        <v>5</v>
      </c>
      <c r="K76" s="12" t="str">
        <f>+VLOOKUP(F76,Participants!$A$1:$G$678,7,FALSE)</f>
        <v>JV Girls</v>
      </c>
      <c r="L76" s="106">
        <f t="shared" si="1"/>
        <v>36</v>
      </c>
      <c r="M76" s="82"/>
      <c r="N76">
        <v>5</v>
      </c>
      <c r="O76">
        <v>3</v>
      </c>
    </row>
    <row r="77" spans="1:15" ht="14.25" customHeight="1" x14ac:dyDescent="0.25">
      <c r="A77" s="103"/>
      <c r="B77" s="104"/>
      <c r="C77" s="104"/>
      <c r="D77" s="105"/>
      <c r="E77" s="105"/>
      <c r="F77">
        <v>68</v>
      </c>
      <c r="G77" s="82" t="str">
        <f>+VLOOKUP(F77,Participants!$A$1:$F$678,2,FALSE)</f>
        <v>Gia Baldonieri</v>
      </c>
      <c r="H77" s="82" t="str">
        <f>+VLOOKUP(F77,Participants!$A$1:$F$678,4,FALSE)</f>
        <v>AMA</v>
      </c>
      <c r="I77" s="82" t="str">
        <f>+VLOOKUP(F77,Participants!$A$1:$F$678,5,FALSE)</f>
        <v>Female</v>
      </c>
      <c r="J77" s="82">
        <f>+VLOOKUP(F77,Participants!$A$1:$F$678,3,FALSE)</f>
        <v>5</v>
      </c>
      <c r="K77" s="12" t="str">
        <f>+VLOOKUP(F77,Participants!$A$1:$G$678,7,FALSE)</f>
        <v>JV Girls</v>
      </c>
      <c r="L77" s="106">
        <f t="shared" si="1"/>
        <v>37</v>
      </c>
      <c r="M77" s="82"/>
      <c r="N77">
        <v>4</v>
      </c>
      <c r="O77">
        <v>8</v>
      </c>
    </row>
    <row r="78" spans="1:15" ht="14.25" customHeight="1" x14ac:dyDescent="0.25">
      <c r="A78" s="103"/>
      <c r="B78" s="104"/>
      <c r="C78" s="104"/>
      <c r="D78" s="105"/>
      <c r="E78" s="105"/>
      <c r="F78">
        <v>1303</v>
      </c>
      <c r="G78" s="82" t="str">
        <f>+VLOOKUP(F78,Participants!$A$1:$F$678,2,FALSE)</f>
        <v>Madison Abbett</v>
      </c>
      <c r="H78" s="82" t="str">
        <f>+VLOOKUP(F78,Participants!$A$1:$F$678,4,FALSE)</f>
        <v>CDT</v>
      </c>
      <c r="I78" s="82" t="str">
        <f>+VLOOKUP(F78,Participants!$A$1:$F$678,5,FALSE)</f>
        <v>Female</v>
      </c>
      <c r="J78" s="82">
        <f>+VLOOKUP(F78,Participants!$A$1:$F$678,3,FALSE)</f>
        <v>6</v>
      </c>
      <c r="K78" s="12" t="str">
        <f>+VLOOKUP(F78,Participants!$A$1:$G$678,7,FALSE)</f>
        <v>JV Girls</v>
      </c>
      <c r="L78" s="106">
        <f t="shared" si="1"/>
        <v>38</v>
      </c>
      <c r="M78" s="82"/>
      <c r="N78">
        <v>4</v>
      </c>
      <c r="O78">
        <v>7</v>
      </c>
    </row>
    <row r="79" spans="1:15" ht="14.25" customHeight="1" x14ac:dyDescent="0.25">
      <c r="A79" s="103"/>
      <c r="B79" s="104"/>
      <c r="C79" s="104"/>
      <c r="D79" s="105"/>
      <c r="E79" s="105"/>
      <c r="F79">
        <v>1089</v>
      </c>
      <c r="G79" s="82" t="str">
        <f>+VLOOKUP(F79,Participants!$A$1:$F$678,2,FALSE)</f>
        <v>Annalise Wyant</v>
      </c>
      <c r="H79" s="82" t="str">
        <f>+VLOOKUP(F79,Participants!$A$1:$F$678,4,FALSE)</f>
        <v>KIL</v>
      </c>
      <c r="I79" s="82" t="str">
        <f>+VLOOKUP(F79,Participants!$A$1:$F$678,5,FALSE)</f>
        <v>Female</v>
      </c>
      <c r="J79" s="82">
        <f>+VLOOKUP(F79,Participants!$A$1:$F$678,3,FALSE)</f>
        <v>6</v>
      </c>
      <c r="K79" s="12" t="str">
        <f>+VLOOKUP(F79,Participants!$A$1:$G$678,7,FALSE)</f>
        <v>JV Girls</v>
      </c>
      <c r="L79" s="106">
        <f t="shared" si="1"/>
        <v>39</v>
      </c>
      <c r="M79" s="82"/>
      <c r="N79">
        <v>4</v>
      </c>
      <c r="O79">
        <v>7</v>
      </c>
    </row>
    <row r="80" spans="1:15" ht="14.25" customHeight="1" x14ac:dyDescent="0.25">
      <c r="A80" s="103"/>
      <c r="B80" s="104"/>
      <c r="C80" s="104"/>
      <c r="D80" s="105"/>
      <c r="E80" s="105"/>
      <c r="F80">
        <v>1074</v>
      </c>
      <c r="G80" s="82" t="str">
        <f>+VLOOKUP(F80,Participants!$A$1:$F$678,2,FALSE)</f>
        <v>Morgan Blevins</v>
      </c>
      <c r="H80" s="82" t="str">
        <f>+VLOOKUP(F80,Participants!$A$1:$F$678,4,FALSE)</f>
        <v>KIL</v>
      </c>
      <c r="I80" s="82" t="str">
        <f>+VLOOKUP(F80,Participants!$A$1:$F$678,5,FALSE)</f>
        <v>Female</v>
      </c>
      <c r="J80" s="82">
        <f>+VLOOKUP(F80,Participants!$A$1:$F$678,3,FALSE)</f>
        <v>5</v>
      </c>
      <c r="K80" s="12" t="str">
        <f>+VLOOKUP(F80,Participants!$A$1:$G$678,7,FALSE)</f>
        <v>JV Girls</v>
      </c>
      <c r="L80" s="106">
        <f t="shared" si="1"/>
        <v>40</v>
      </c>
      <c r="M80" s="82"/>
      <c r="N80">
        <v>2</v>
      </c>
      <c r="O80">
        <v>6</v>
      </c>
    </row>
    <row r="81" spans="1:15" ht="14.25" customHeight="1" x14ac:dyDescent="0.25">
      <c r="A81" s="103"/>
      <c r="B81" s="104"/>
      <c r="C81" s="104"/>
      <c r="D81" s="105"/>
      <c r="E81" s="105"/>
      <c r="G81" s="82"/>
      <c r="H81" s="82"/>
      <c r="I81" s="82"/>
      <c r="J81" s="82"/>
      <c r="K81" s="12"/>
      <c r="L81" s="106"/>
      <c r="M81" s="82"/>
    </row>
    <row r="82" spans="1:15" ht="14.25" customHeight="1" x14ac:dyDescent="0.25">
      <c r="A82" s="103"/>
      <c r="B82" s="104"/>
      <c r="C82" s="104"/>
      <c r="D82" s="105"/>
      <c r="E82" s="105"/>
      <c r="F82">
        <v>670</v>
      </c>
      <c r="G82" s="82" t="str">
        <f>+VLOOKUP(F82,Participants!$A$1:$F$678,2,FALSE)</f>
        <v>Michael Pierro</v>
      </c>
      <c r="H82" s="82" t="str">
        <f>+VLOOKUP(F82,Participants!$A$1:$F$678,4,FALSE)</f>
        <v>BFS</v>
      </c>
      <c r="I82" s="82" t="str">
        <f>+VLOOKUP(F82,Participants!$A$1:$F$678,5,FALSE)</f>
        <v>Male</v>
      </c>
      <c r="J82" s="82">
        <f>+VLOOKUP(F82,Participants!$A$1:$F$678,3,FALSE)</f>
        <v>8</v>
      </c>
      <c r="K82" s="12" t="str">
        <f>+VLOOKUP(F82,Participants!$A$1:$G$678,7,FALSE)</f>
        <v>VARSITY Boys</v>
      </c>
      <c r="L82" s="160">
        <f>L81+1</f>
        <v>1</v>
      </c>
      <c r="M82" s="82">
        <v>10</v>
      </c>
      <c r="N82">
        <v>15</v>
      </c>
      <c r="O82">
        <v>2</v>
      </c>
    </row>
    <row r="83" spans="1:15" ht="14.25" customHeight="1" x14ac:dyDescent="0.25">
      <c r="A83" s="103"/>
      <c r="B83" s="104"/>
      <c r="C83" s="104"/>
      <c r="D83" s="105"/>
      <c r="E83" s="105"/>
      <c r="F83">
        <v>1133</v>
      </c>
      <c r="G83" s="82" t="str">
        <f>+VLOOKUP(F83,Participants!$A$1:$F$678,2,FALSE)</f>
        <v>Quinn O’Hara</v>
      </c>
      <c r="H83" s="82" t="str">
        <f>+VLOOKUP(F83,Participants!$A$1:$F$678,4,FALSE)</f>
        <v>KIL</v>
      </c>
      <c r="I83" s="82" t="str">
        <f>+VLOOKUP(F83,Participants!$A$1:$F$678,5,FALSE)</f>
        <v>Male</v>
      </c>
      <c r="J83" s="82">
        <f>+VLOOKUP(F83,Participants!$A$1:$F$678,3,FALSE)</f>
        <v>8</v>
      </c>
      <c r="K83" s="12" t="str">
        <f>+VLOOKUP(F83,Participants!$A$1:$G$678,7,FALSE)</f>
        <v>VARSITY Boys</v>
      </c>
      <c r="L83" s="160">
        <f t="shared" ref="L83:L106" si="2">L82+1</f>
        <v>2</v>
      </c>
      <c r="M83" s="82">
        <v>8</v>
      </c>
      <c r="N83">
        <v>14</v>
      </c>
      <c r="O83">
        <v>11</v>
      </c>
    </row>
    <row r="84" spans="1:15" ht="14.25" customHeight="1" x14ac:dyDescent="0.25">
      <c r="A84" s="103"/>
      <c r="B84" s="104"/>
      <c r="C84" s="104"/>
      <c r="D84" s="105"/>
      <c r="E84" s="105"/>
      <c r="F84">
        <v>1127</v>
      </c>
      <c r="G84" s="82" t="str">
        <f>+VLOOKUP(F84,Participants!$A$1:$F$678,2,FALSE)</f>
        <v>Jack Croft</v>
      </c>
      <c r="H84" s="82" t="str">
        <f>+VLOOKUP(F84,Participants!$A$1:$F$678,4,FALSE)</f>
        <v>KIL</v>
      </c>
      <c r="I84" s="82" t="str">
        <f>+VLOOKUP(F84,Participants!$A$1:$F$678,5,FALSE)</f>
        <v>Male</v>
      </c>
      <c r="J84" s="82">
        <f>+VLOOKUP(F84,Participants!$A$1:$F$678,3,FALSE)</f>
        <v>7</v>
      </c>
      <c r="K84" s="12" t="str">
        <f>+VLOOKUP(F84,Participants!$A$1:$G$678,7,FALSE)</f>
        <v>VARSITY Boys</v>
      </c>
      <c r="L84" s="160">
        <f t="shared" si="2"/>
        <v>3</v>
      </c>
      <c r="M84" s="82">
        <v>5.5</v>
      </c>
      <c r="N84">
        <v>14</v>
      </c>
      <c r="O84">
        <v>2</v>
      </c>
    </row>
    <row r="85" spans="1:15" ht="14.25" customHeight="1" x14ac:dyDescent="0.25">
      <c r="A85" s="103"/>
      <c r="B85" s="104"/>
      <c r="C85" s="104"/>
      <c r="D85" s="105"/>
      <c r="E85" s="105"/>
      <c r="F85">
        <v>669</v>
      </c>
      <c r="G85" s="82" t="str">
        <f>+VLOOKUP(F85,Participants!$A$1:$F$678,2,FALSE)</f>
        <v>Xiah Ninehouser</v>
      </c>
      <c r="H85" s="82" t="str">
        <f>+VLOOKUP(F85,Participants!$A$1:$F$678,4,FALSE)</f>
        <v>BFS</v>
      </c>
      <c r="I85" s="82" t="str">
        <f>+VLOOKUP(F85,Participants!$A$1:$F$678,5,FALSE)</f>
        <v>Male</v>
      </c>
      <c r="J85" s="82">
        <f>+VLOOKUP(F85,Participants!$A$1:$F$678,3,FALSE)</f>
        <v>8</v>
      </c>
      <c r="K85" s="12" t="str">
        <f>+VLOOKUP(F85,Participants!$A$1:$G$678,7,FALSE)</f>
        <v>VARSITY Boys</v>
      </c>
      <c r="L85" s="160">
        <f t="shared" si="2"/>
        <v>4</v>
      </c>
      <c r="M85" s="82">
        <v>5.5</v>
      </c>
      <c r="N85">
        <v>14</v>
      </c>
      <c r="O85">
        <v>2</v>
      </c>
    </row>
    <row r="86" spans="1:15" ht="14.25" customHeight="1" x14ac:dyDescent="0.25">
      <c r="A86" s="103"/>
      <c r="B86" s="104"/>
      <c r="C86" s="104"/>
      <c r="D86" s="105"/>
      <c r="E86" s="105"/>
      <c r="F86">
        <v>1125</v>
      </c>
      <c r="G86" s="82" t="str">
        <f>+VLOOKUP(F86,Participants!$A$1:$F$678,2,FALSE)</f>
        <v>Gavin Bartus</v>
      </c>
      <c r="H86" s="82" t="str">
        <f>+VLOOKUP(F86,Participants!$A$1:$F$678,4,FALSE)</f>
        <v>KIL</v>
      </c>
      <c r="I86" s="82" t="str">
        <f>+VLOOKUP(F86,Participants!$A$1:$F$678,5,FALSE)</f>
        <v>Male</v>
      </c>
      <c r="J86" s="82">
        <f>+VLOOKUP(F86,Participants!$A$1:$F$678,3,FALSE)</f>
        <v>8</v>
      </c>
      <c r="K86" s="12" t="str">
        <f>+VLOOKUP(F86,Participants!$A$1:$G$678,7,FALSE)</f>
        <v>VARSITY Boys</v>
      </c>
      <c r="L86" s="160">
        <f t="shared" si="2"/>
        <v>5</v>
      </c>
      <c r="M86" s="82">
        <v>4</v>
      </c>
      <c r="N86">
        <v>13</v>
      </c>
      <c r="O86">
        <v>1</v>
      </c>
    </row>
    <row r="87" spans="1:15" ht="14.25" customHeight="1" x14ac:dyDescent="0.25">
      <c r="A87" s="103"/>
      <c r="B87" s="104"/>
      <c r="C87" s="104"/>
      <c r="D87" s="105"/>
      <c r="E87" s="105"/>
      <c r="F87">
        <v>661</v>
      </c>
      <c r="G87" s="82" t="str">
        <f>+VLOOKUP(F87,Participants!$A$1:$F$678,2,FALSE)</f>
        <v>Enzo Pecoraro</v>
      </c>
      <c r="H87" s="82" t="str">
        <f>+VLOOKUP(F87,Participants!$A$1:$F$678,4,FALSE)</f>
        <v>BFS</v>
      </c>
      <c r="I87" s="82" t="str">
        <f>+VLOOKUP(F87,Participants!$A$1:$F$678,5,FALSE)</f>
        <v>Male</v>
      </c>
      <c r="J87" s="82">
        <f>+VLOOKUP(F87,Participants!$A$1:$F$678,3,FALSE)</f>
        <v>7</v>
      </c>
      <c r="K87" s="12" t="str">
        <f>+VLOOKUP(F87,Participants!$A$1:$G$678,7,FALSE)</f>
        <v>VARSITY Boys</v>
      </c>
      <c r="L87" s="160">
        <f t="shared" si="2"/>
        <v>6</v>
      </c>
      <c r="M87" s="82">
        <v>3</v>
      </c>
      <c r="N87">
        <v>12</v>
      </c>
      <c r="O87">
        <v>10</v>
      </c>
    </row>
    <row r="88" spans="1:15" ht="14.25" customHeight="1" x14ac:dyDescent="0.25">
      <c r="A88" s="103"/>
      <c r="B88" s="104"/>
      <c r="C88" s="104"/>
      <c r="D88" s="105"/>
      <c r="E88" s="105"/>
      <c r="F88">
        <v>1129</v>
      </c>
      <c r="G88" s="82" t="str">
        <f>+VLOOKUP(F88,Participants!$A$1:$F$678,2,FALSE)</f>
        <v>Shaun Guyton Jr</v>
      </c>
      <c r="H88" s="82" t="str">
        <f>+VLOOKUP(F88,Participants!$A$1:$F$678,4,FALSE)</f>
        <v>KIL</v>
      </c>
      <c r="I88" s="82" t="str">
        <f>+VLOOKUP(F88,Participants!$A$1:$F$678,5,FALSE)</f>
        <v>Male</v>
      </c>
      <c r="J88" s="82">
        <f>+VLOOKUP(F88,Participants!$A$1:$F$678,3,FALSE)</f>
        <v>7</v>
      </c>
      <c r="K88" s="12" t="str">
        <f>+VLOOKUP(F88,Participants!$A$1:$G$678,7,FALSE)</f>
        <v>VARSITY Boys</v>
      </c>
      <c r="L88" s="160">
        <f t="shared" si="2"/>
        <v>7</v>
      </c>
      <c r="M88" s="82">
        <v>2</v>
      </c>
      <c r="N88">
        <v>12</v>
      </c>
      <c r="O88">
        <v>7</v>
      </c>
    </row>
    <row r="89" spans="1:15" ht="14.25" customHeight="1" x14ac:dyDescent="0.25">
      <c r="A89" s="103"/>
      <c r="B89" s="104"/>
      <c r="C89" s="104"/>
      <c r="D89" s="105"/>
      <c r="E89" s="105"/>
      <c r="F89">
        <v>1124</v>
      </c>
      <c r="G89" s="82" t="str">
        <f>+VLOOKUP(F89,Participants!$A$1:$F$678,2,FALSE)</f>
        <v>Thomas Baier</v>
      </c>
      <c r="H89" s="82" t="str">
        <f>+VLOOKUP(F89,Participants!$A$1:$F$678,4,FALSE)</f>
        <v>KIL</v>
      </c>
      <c r="I89" s="82" t="str">
        <f>+VLOOKUP(F89,Participants!$A$1:$F$678,5,FALSE)</f>
        <v>Male</v>
      </c>
      <c r="J89" s="82">
        <f>+VLOOKUP(F89,Participants!$A$1:$F$678,3,FALSE)</f>
        <v>7</v>
      </c>
      <c r="K89" s="12" t="str">
        <f>+VLOOKUP(F89,Participants!$A$1:$G$678,7,FALSE)</f>
        <v>VARSITY Boys</v>
      </c>
      <c r="L89" s="160">
        <f t="shared" si="2"/>
        <v>8</v>
      </c>
      <c r="M89" s="82">
        <v>1</v>
      </c>
      <c r="N89">
        <v>12</v>
      </c>
      <c r="O89">
        <v>6</v>
      </c>
    </row>
    <row r="90" spans="1:15" ht="14.25" customHeight="1" x14ac:dyDescent="0.25">
      <c r="A90" s="103"/>
      <c r="B90" s="104"/>
      <c r="C90" s="104"/>
      <c r="D90" s="105"/>
      <c r="E90" s="105"/>
      <c r="F90">
        <v>665</v>
      </c>
      <c r="G90" s="82" t="str">
        <f>+VLOOKUP(F90,Participants!$A$1:$F$678,2,FALSE)</f>
        <v>Jack Davison</v>
      </c>
      <c r="H90" s="82" t="str">
        <f>+VLOOKUP(F90,Participants!$A$1:$F$678,4,FALSE)</f>
        <v>BFS</v>
      </c>
      <c r="I90" s="82" t="str">
        <f>+VLOOKUP(F90,Participants!$A$1:$F$678,5,FALSE)</f>
        <v>Male</v>
      </c>
      <c r="J90" s="82">
        <f>+VLOOKUP(F90,Participants!$A$1:$F$678,3,FALSE)</f>
        <v>8</v>
      </c>
      <c r="K90" s="12" t="str">
        <f>+VLOOKUP(F90,Participants!$A$1:$G$678,7,FALSE)</f>
        <v>VARSITY Boys</v>
      </c>
      <c r="L90" s="160">
        <f t="shared" si="2"/>
        <v>9</v>
      </c>
      <c r="M90" s="82"/>
      <c r="N90">
        <v>12</v>
      </c>
      <c r="O90">
        <v>5</v>
      </c>
    </row>
    <row r="91" spans="1:15" ht="14.25" customHeight="1" x14ac:dyDescent="0.25">
      <c r="A91" s="103"/>
      <c r="B91" s="104"/>
      <c r="C91" s="104"/>
      <c r="D91" s="105"/>
      <c r="E91" s="105"/>
      <c r="F91">
        <v>979</v>
      </c>
      <c r="G91" s="82" t="str">
        <f>+VLOOKUP(F91,Participants!$A$1:$F$678,2,FALSE)</f>
        <v>Declan McCullough</v>
      </c>
      <c r="H91" s="82" t="str">
        <f>+VLOOKUP(F91,Participants!$A$1:$F$678,4,FALSE)</f>
        <v>SJS</v>
      </c>
      <c r="I91" s="82" t="str">
        <f>+VLOOKUP(F91,Participants!$A$1:$F$678,5,FALSE)</f>
        <v>Male</v>
      </c>
      <c r="J91" s="82">
        <f>+VLOOKUP(F91,Participants!$A$1:$F$678,3,FALSE)</f>
        <v>7</v>
      </c>
      <c r="K91" s="12" t="str">
        <f>+VLOOKUP(F91,Participants!$A$1:$G$678,7,FALSE)</f>
        <v>VARSITY Boys</v>
      </c>
      <c r="L91" s="160">
        <f t="shared" si="2"/>
        <v>10</v>
      </c>
      <c r="M91" s="82"/>
      <c r="N91">
        <v>11</v>
      </c>
      <c r="O91">
        <v>11</v>
      </c>
    </row>
    <row r="92" spans="1:15" ht="14.25" customHeight="1" x14ac:dyDescent="0.25">
      <c r="A92" s="103"/>
      <c r="B92" s="104"/>
      <c r="C92" s="104"/>
      <c r="D92" s="105"/>
      <c r="E92" s="105"/>
      <c r="F92">
        <v>1136</v>
      </c>
      <c r="G92" s="82" t="str">
        <f>+VLOOKUP(F92,Participants!$A$1:$F$678,2,FALSE)</f>
        <v>Dominic Verdi</v>
      </c>
      <c r="H92" s="82" t="str">
        <f>+VLOOKUP(F92,Participants!$A$1:$F$678,4,FALSE)</f>
        <v>KIL</v>
      </c>
      <c r="I92" s="82" t="str">
        <f>+VLOOKUP(F92,Participants!$A$1:$F$678,5,FALSE)</f>
        <v>Male</v>
      </c>
      <c r="J92" s="82">
        <f>+VLOOKUP(F92,Participants!$A$1:$F$678,3,FALSE)</f>
        <v>8</v>
      </c>
      <c r="K92" s="12" t="str">
        <f>+VLOOKUP(F92,Participants!$A$1:$G$678,7,FALSE)</f>
        <v>VARSITY Boys</v>
      </c>
      <c r="L92" s="160">
        <f t="shared" si="2"/>
        <v>11</v>
      </c>
      <c r="M92" s="82"/>
      <c r="N92">
        <v>11</v>
      </c>
      <c r="O92">
        <v>10</v>
      </c>
    </row>
    <row r="93" spans="1:15" ht="14.25" customHeight="1" x14ac:dyDescent="0.25">
      <c r="A93" s="103"/>
      <c r="B93" s="104"/>
      <c r="C93" s="104"/>
      <c r="D93" s="105"/>
      <c r="E93" s="105"/>
      <c r="F93">
        <v>911</v>
      </c>
      <c r="G93" s="82" t="str">
        <f>+VLOOKUP(F93,Participants!$A$1:$F$678,2,FALSE)</f>
        <v>Garet Gizler</v>
      </c>
      <c r="H93" s="82" t="str">
        <f>+VLOOKUP(F93,Participants!$A$1:$F$678,4,FALSE)</f>
        <v>MOSS</v>
      </c>
      <c r="I93" s="82" t="str">
        <f>+VLOOKUP(F93,Participants!$A$1:$F$678,5,FALSE)</f>
        <v>Male</v>
      </c>
      <c r="J93" s="82">
        <f>+VLOOKUP(F93,Participants!$A$1:$F$678,3,FALSE)</f>
        <v>7</v>
      </c>
      <c r="K93" s="12" t="str">
        <f>+VLOOKUP(F93,Participants!$A$1:$G$678,7,FALSE)</f>
        <v>VARSITY Boys</v>
      </c>
      <c r="L93" s="160">
        <f t="shared" si="2"/>
        <v>12</v>
      </c>
      <c r="M93" s="82"/>
      <c r="N93">
        <v>11</v>
      </c>
      <c r="O93">
        <v>9</v>
      </c>
    </row>
    <row r="94" spans="1:15" ht="14.25" customHeight="1" x14ac:dyDescent="0.25">
      <c r="A94" s="103"/>
      <c r="B94" s="104"/>
      <c r="C94" s="104"/>
      <c r="D94" s="105"/>
      <c r="E94" s="105"/>
      <c r="F94">
        <v>132</v>
      </c>
      <c r="G94" s="82" t="str">
        <f>+VLOOKUP(F94,Participants!$A$1:$F$678,2,FALSE)</f>
        <v>Nathan Hannan</v>
      </c>
      <c r="H94" s="82" t="str">
        <f>+VLOOKUP(F94,Participants!$A$1:$F$678,4,FALSE)</f>
        <v>AMA</v>
      </c>
      <c r="I94" s="82" t="str">
        <f>+VLOOKUP(F94,Participants!$A$1:$F$678,5,FALSE)</f>
        <v>Male</v>
      </c>
      <c r="J94" s="82">
        <f>+VLOOKUP(F94,Participants!$A$1:$F$678,3,FALSE)</f>
        <v>8</v>
      </c>
      <c r="K94" s="12" t="str">
        <f>+VLOOKUP(F94,Participants!$A$1:$G$678,7,FALSE)</f>
        <v>VARSITY Boys</v>
      </c>
      <c r="L94" s="160">
        <f t="shared" si="2"/>
        <v>13</v>
      </c>
      <c r="M94" s="82"/>
      <c r="N94">
        <v>11</v>
      </c>
      <c r="O94">
        <v>8</v>
      </c>
    </row>
    <row r="95" spans="1:15" ht="14.25" customHeight="1" x14ac:dyDescent="0.25">
      <c r="A95" s="103"/>
      <c r="B95" s="104"/>
      <c r="C95" s="104"/>
      <c r="D95" s="105"/>
      <c r="E95" s="105"/>
      <c r="F95">
        <v>921</v>
      </c>
      <c r="G95" s="82" t="str">
        <f>+VLOOKUP(F95,Participants!$A$1:$F$678,2,FALSE)</f>
        <v>Rizalino Domasig</v>
      </c>
      <c r="H95" s="82" t="str">
        <f>+VLOOKUP(F95,Participants!$A$1:$F$678,4,FALSE)</f>
        <v>HFS</v>
      </c>
      <c r="I95" s="82" t="str">
        <f>+VLOOKUP(F95,Participants!$A$1:$F$678,5,FALSE)</f>
        <v>Male</v>
      </c>
      <c r="J95" s="82">
        <f>+VLOOKUP(F95,Participants!$A$1:$F$678,3,FALSE)</f>
        <v>7</v>
      </c>
      <c r="K95" s="12" t="str">
        <f>+VLOOKUP(F95,Participants!$A$1:$G$678,7,FALSE)</f>
        <v>VARSITY Boys</v>
      </c>
      <c r="L95" s="160">
        <f t="shared" si="2"/>
        <v>14</v>
      </c>
      <c r="M95" s="82"/>
      <c r="N95">
        <v>10</v>
      </c>
      <c r="O95">
        <v>11</v>
      </c>
    </row>
    <row r="96" spans="1:15" ht="14.25" customHeight="1" x14ac:dyDescent="0.25">
      <c r="A96" s="103"/>
      <c r="B96" s="104"/>
      <c r="C96" s="104"/>
      <c r="D96" s="105"/>
      <c r="E96" s="105"/>
      <c r="F96">
        <v>660</v>
      </c>
      <c r="G96" s="82" t="str">
        <f>+VLOOKUP(F96,Participants!$A$1:$F$678,2,FALSE)</f>
        <v>Zachary Lehman</v>
      </c>
      <c r="H96" s="82" t="str">
        <f>+VLOOKUP(F96,Participants!$A$1:$F$678,4,FALSE)</f>
        <v>BFS</v>
      </c>
      <c r="I96" s="82" t="str">
        <f>+VLOOKUP(F96,Participants!$A$1:$F$678,5,FALSE)</f>
        <v>Male</v>
      </c>
      <c r="J96" s="82">
        <f>+VLOOKUP(F96,Participants!$A$1:$F$678,3,FALSE)</f>
        <v>7</v>
      </c>
      <c r="K96" s="12" t="str">
        <f>+VLOOKUP(F96,Participants!$A$1:$G$678,7,FALSE)</f>
        <v>VARSITY Boys</v>
      </c>
      <c r="L96" s="160">
        <f t="shared" si="2"/>
        <v>15</v>
      </c>
      <c r="M96" s="82"/>
      <c r="N96">
        <v>10</v>
      </c>
      <c r="O96">
        <v>7</v>
      </c>
    </row>
    <row r="97" spans="1:15" ht="14.25" customHeight="1" x14ac:dyDescent="0.25">
      <c r="A97" s="103"/>
      <c r="B97" s="104"/>
      <c r="C97" s="104"/>
      <c r="D97" s="105"/>
      <c r="E97" s="105"/>
      <c r="F97">
        <v>1130</v>
      </c>
      <c r="G97" s="82" t="str">
        <f>+VLOOKUP(F97,Participants!$A$1:$F$678,2,FALSE)</f>
        <v>Luke Harper</v>
      </c>
      <c r="H97" s="82" t="str">
        <f>+VLOOKUP(F97,Participants!$A$1:$F$678,4,FALSE)</f>
        <v>KIL</v>
      </c>
      <c r="I97" s="82" t="str">
        <f>+VLOOKUP(F97,Participants!$A$1:$F$678,5,FALSE)</f>
        <v>Male</v>
      </c>
      <c r="J97" s="82">
        <f>+VLOOKUP(F97,Participants!$A$1:$F$678,3,FALSE)</f>
        <v>8</v>
      </c>
      <c r="K97" s="12" t="str">
        <f>+VLOOKUP(F97,Participants!$A$1:$G$678,7,FALSE)</f>
        <v>VARSITY Boys</v>
      </c>
      <c r="L97" s="160">
        <f t="shared" si="2"/>
        <v>16</v>
      </c>
      <c r="M97" s="82"/>
      <c r="N97">
        <v>10</v>
      </c>
      <c r="O97">
        <v>7</v>
      </c>
    </row>
    <row r="98" spans="1:15" ht="14.25" customHeight="1" x14ac:dyDescent="0.25">
      <c r="A98" s="103"/>
      <c r="B98" s="104"/>
      <c r="C98" s="104"/>
      <c r="D98" s="105"/>
      <c r="E98" s="105"/>
      <c r="F98">
        <v>664</v>
      </c>
      <c r="G98" s="82" t="str">
        <f>+VLOOKUP(F98,Participants!$A$1:$F$678,2,FALSE)</f>
        <v>Eric Wheeler</v>
      </c>
      <c r="H98" s="82" t="str">
        <f>+VLOOKUP(F98,Participants!$A$1:$F$678,4,FALSE)</f>
        <v>BFS</v>
      </c>
      <c r="I98" s="82" t="str">
        <f>+VLOOKUP(F98,Participants!$A$1:$F$678,5,FALSE)</f>
        <v>Male</v>
      </c>
      <c r="J98" s="82">
        <f>+VLOOKUP(F98,Participants!$A$1:$F$678,3,FALSE)</f>
        <v>7</v>
      </c>
      <c r="K98" s="12" t="str">
        <f>+VLOOKUP(F98,Participants!$A$1:$G$678,7,FALSE)</f>
        <v>VARSITY Boys</v>
      </c>
      <c r="L98" s="160">
        <f t="shared" si="2"/>
        <v>17</v>
      </c>
      <c r="M98" s="82"/>
      <c r="N98">
        <v>10</v>
      </c>
      <c r="O98">
        <v>5</v>
      </c>
    </row>
    <row r="99" spans="1:15" ht="14.25" customHeight="1" x14ac:dyDescent="0.25">
      <c r="A99" s="103"/>
      <c r="B99" s="104"/>
      <c r="C99" s="104"/>
      <c r="D99" s="105"/>
      <c r="E99" s="105"/>
      <c r="F99">
        <v>986</v>
      </c>
      <c r="G99" s="82" t="str">
        <f>+VLOOKUP(F99,Participants!$A$1:$F$678,2,FALSE)</f>
        <v>Leo Mosca</v>
      </c>
      <c r="H99" s="82" t="str">
        <f>+VLOOKUP(F99,Participants!$A$1:$F$678,4,FALSE)</f>
        <v>SJS</v>
      </c>
      <c r="I99" s="82" t="str">
        <f>+VLOOKUP(F99,Participants!$A$1:$F$678,5,FALSE)</f>
        <v>Male</v>
      </c>
      <c r="J99" s="82">
        <f>+VLOOKUP(F99,Participants!$A$1:$F$678,3,FALSE)</f>
        <v>8</v>
      </c>
      <c r="K99" s="12" t="str">
        <f>+VLOOKUP(F99,Participants!$A$1:$G$678,7,FALSE)</f>
        <v>VARSITY Boys</v>
      </c>
      <c r="L99" s="160">
        <f t="shared" si="2"/>
        <v>18</v>
      </c>
      <c r="M99" s="82"/>
      <c r="N99">
        <v>10</v>
      </c>
      <c r="O99">
        <v>4</v>
      </c>
    </row>
    <row r="100" spans="1:15" ht="14.25" customHeight="1" x14ac:dyDescent="0.25">
      <c r="A100" s="103"/>
      <c r="B100" s="104"/>
      <c r="C100" s="104"/>
      <c r="D100" s="105"/>
      <c r="E100" s="105"/>
      <c r="F100">
        <v>110</v>
      </c>
      <c r="G100" s="82" t="str">
        <f>+VLOOKUP(F100,Participants!$A$1:$F$678,2,FALSE)</f>
        <v>William Yester</v>
      </c>
      <c r="H100" s="82" t="str">
        <f>+VLOOKUP(F100,Participants!$A$1:$F$678,4,FALSE)</f>
        <v>AMA</v>
      </c>
      <c r="I100" s="82" t="str">
        <f>+VLOOKUP(F100,Participants!$A$1:$F$678,5,FALSE)</f>
        <v>Male</v>
      </c>
      <c r="J100" s="82">
        <f>+VLOOKUP(F100,Participants!$A$1:$F$678,3,FALSE)</f>
        <v>7</v>
      </c>
      <c r="K100" s="12" t="str">
        <f>+VLOOKUP(F100,Participants!$A$1:$G$678,7,FALSE)</f>
        <v>VARSITY Boys</v>
      </c>
      <c r="L100" s="160">
        <f t="shared" si="2"/>
        <v>19</v>
      </c>
      <c r="M100" s="82"/>
      <c r="N100">
        <v>9</v>
      </c>
      <c r="O100">
        <v>11</v>
      </c>
    </row>
    <row r="101" spans="1:15" ht="14.25" customHeight="1" x14ac:dyDescent="0.25">
      <c r="A101" s="103"/>
      <c r="B101" s="104"/>
      <c r="C101" s="104"/>
      <c r="D101" s="105"/>
      <c r="E101" s="105"/>
      <c r="F101">
        <v>1255</v>
      </c>
      <c r="G101" s="82" t="str">
        <f>+VLOOKUP(F101,Participants!$A$1:$F$678,2,FALSE)</f>
        <v>Levi Soriano-Clark</v>
      </c>
      <c r="H101" s="82" t="str">
        <f>+VLOOKUP(F101,Participants!$A$1:$F$678,4,FALSE)</f>
        <v>SSPP</v>
      </c>
      <c r="I101" s="82" t="str">
        <f>+VLOOKUP(F101,Participants!$A$1:$F$678,5,FALSE)</f>
        <v>Male</v>
      </c>
      <c r="J101" s="82">
        <f>+VLOOKUP(F101,Participants!$A$1:$F$678,3,FALSE)</f>
        <v>7</v>
      </c>
      <c r="K101" s="12" t="str">
        <f>+VLOOKUP(F101,Participants!$A$1:$G$678,7,FALSE)</f>
        <v>VARSITY Boys</v>
      </c>
      <c r="L101" s="160">
        <f t="shared" si="2"/>
        <v>20</v>
      </c>
      <c r="M101" s="82"/>
      <c r="N101">
        <v>9</v>
      </c>
      <c r="O101">
        <v>10</v>
      </c>
    </row>
    <row r="102" spans="1:15" ht="14.25" customHeight="1" x14ac:dyDescent="0.25">
      <c r="A102" s="103"/>
      <c r="B102" s="104"/>
      <c r="C102" s="104"/>
      <c r="D102" s="105"/>
      <c r="E102" s="105"/>
      <c r="F102">
        <v>114</v>
      </c>
      <c r="G102" s="82" t="str">
        <f>+VLOOKUP(F102,Participants!$A$1:$F$678,2,FALSE)</f>
        <v>Colton Nanz</v>
      </c>
      <c r="H102" s="82" t="str">
        <f>+VLOOKUP(F102,Participants!$A$1:$F$678,4,FALSE)</f>
        <v>AMA</v>
      </c>
      <c r="I102" s="82" t="str">
        <f>+VLOOKUP(F102,Participants!$A$1:$F$678,5,FALSE)</f>
        <v>Male</v>
      </c>
      <c r="J102" s="82">
        <f>+VLOOKUP(F102,Participants!$A$1:$F$678,3,FALSE)</f>
        <v>7</v>
      </c>
      <c r="K102" s="12" t="str">
        <f>+VLOOKUP(F102,Participants!$A$1:$G$678,7,FALSE)</f>
        <v>VARSITY Boys</v>
      </c>
      <c r="L102" s="160">
        <f t="shared" si="2"/>
        <v>21</v>
      </c>
      <c r="M102" s="82"/>
      <c r="N102">
        <v>9</v>
      </c>
      <c r="O102">
        <v>7</v>
      </c>
    </row>
    <row r="103" spans="1:15" ht="14.25" customHeight="1" x14ac:dyDescent="0.25">
      <c r="A103" s="103"/>
      <c r="B103" s="104"/>
      <c r="C103" s="104"/>
      <c r="D103" s="105"/>
      <c r="E103" s="105"/>
      <c r="F103">
        <v>115</v>
      </c>
      <c r="G103" s="82" t="str">
        <f>+VLOOKUP(F103,Participants!$A$1:$F$678,2,FALSE)</f>
        <v>Jack Conquest</v>
      </c>
      <c r="H103" s="82" t="str">
        <f>+VLOOKUP(F103,Participants!$A$1:$F$678,4,FALSE)</f>
        <v>AMA</v>
      </c>
      <c r="I103" s="82" t="str">
        <f>+VLOOKUP(F103,Participants!$A$1:$F$678,5,FALSE)</f>
        <v>Male</v>
      </c>
      <c r="J103" s="82">
        <f>+VLOOKUP(F103,Participants!$A$1:$F$678,3,FALSE)</f>
        <v>7</v>
      </c>
      <c r="K103" s="12" t="str">
        <f>+VLOOKUP(F103,Participants!$A$1:$G$678,7,FALSE)</f>
        <v>VARSITY Boys</v>
      </c>
      <c r="L103" s="160">
        <f t="shared" si="2"/>
        <v>22</v>
      </c>
      <c r="M103" s="82"/>
      <c r="N103">
        <v>8</v>
      </c>
      <c r="O103">
        <v>7</v>
      </c>
    </row>
    <row r="104" spans="1:15" ht="14.25" customHeight="1" x14ac:dyDescent="0.25">
      <c r="A104" s="103"/>
      <c r="B104" s="104"/>
      <c r="C104" s="104"/>
      <c r="D104" s="105"/>
      <c r="E104" s="105"/>
      <c r="F104">
        <v>1570</v>
      </c>
      <c r="G104" s="82" t="str">
        <f>+VLOOKUP(F104,Participants!$A$1:$F$678,2,FALSE)</f>
        <v>Derek Ricciardella</v>
      </c>
      <c r="H104" s="82" t="str">
        <f>+VLOOKUP(F104,Participants!$A$1:$F$678,4,FALSE)</f>
        <v>BCS</v>
      </c>
      <c r="I104" s="82" t="str">
        <f>+VLOOKUP(F104,Participants!$A$1:$F$678,5,FALSE)</f>
        <v>Male</v>
      </c>
      <c r="J104" s="82">
        <f>+VLOOKUP(F104,Participants!$A$1:$F$678,3,FALSE)</f>
        <v>7</v>
      </c>
      <c r="K104" s="12" t="str">
        <f>+VLOOKUP(F104,Participants!$A$1:$G$678,7,FALSE)</f>
        <v>Varsity Boys</v>
      </c>
      <c r="L104" s="160">
        <f t="shared" si="2"/>
        <v>23</v>
      </c>
      <c r="M104" s="82"/>
      <c r="N104">
        <v>8</v>
      </c>
      <c r="O104">
        <v>1</v>
      </c>
    </row>
    <row r="105" spans="1:15" ht="14.25" customHeight="1" x14ac:dyDescent="0.25">
      <c r="A105" s="103"/>
      <c r="B105" s="104"/>
      <c r="C105" s="104"/>
      <c r="D105" s="105"/>
      <c r="E105" s="105"/>
      <c r="F105">
        <v>109</v>
      </c>
      <c r="G105" s="82" t="str">
        <f>+VLOOKUP(F105,Participants!$A$1:$F$678,2,FALSE)</f>
        <v>Miracle Onyiriamoi</v>
      </c>
      <c r="H105" s="82" t="str">
        <f>+VLOOKUP(F105,Participants!$A$1:$F$678,4,FALSE)</f>
        <v>AMA</v>
      </c>
      <c r="I105" s="82" t="str">
        <f>+VLOOKUP(F105,Participants!$A$1:$F$678,5,FALSE)</f>
        <v>Male</v>
      </c>
      <c r="J105" s="82">
        <f>+VLOOKUP(F105,Participants!$A$1:$F$678,3,FALSE)</f>
        <v>7</v>
      </c>
      <c r="K105" s="12" t="str">
        <f>+VLOOKUP(F105,Participants!$A$1:$G$678,7,FALSE)</f>
        <v>VARSITY Boys</v>
      </c>
      <c r="L105" s="160">
        <f t="shared" si="2"/>
        <v>24</v>
      </c>
      <c r="M105" s="82"/>
      <c r="N105">
        <v>7</v>
      </c>
      <c r="O105">
        <v>11</v>
      </c>
    </row>
    <row r="106" spans="1:15" ht="14.25" customHeight="1" x14ac:dyDescent="0.25">
      <c r="A106" s="103"/>
      <c r="B106" s="104"/>
      <c r="C106" s="104"/>
      <c r="D106" s="105"/>
      <c r="E106" s="105"/>
      <c r="F106">
        <v>133</v>
      </c>
      <c r="G106" s="82" t="str">
        <f>+VLOOKUP(F106,Participants!$A$1:$F$678,2,FALSE)</f>
        <v>William Brown</v>
      </c>
      <c r="H106" s="82" t="str">
        <f>+VLOOKUP(F106,Participants!$A$1:$F$678,4,FALSE)</f>
        <v>AMA</v>
      </c>
      <c r="I106" s="82" t="str">
        <f>+VLOOKUP(F106,Participants!$A$1:$F$678,5,FALSE)</f>
        <v>Male</v>
      </c>
      <c r="J106" s="82">
        <f>+VLOOKUP(F106,Participants!$A$1:$F$678,3,FALSE)</f>
        <v>8</v>
      </c>
      <c r="K106" s="12" t="str">
        <f>+VLOOKUP(F106,Participants!$A$1:$G$678,7,FALSE)</f>
        <v>VARSITY Boys</v>
      </c>
      <c r="L106" s="160">
        <f t="shared" si="2"/>
        <v>25</v>
      </c>
      <c r="M106" s="82"/>
      <c r="N106">
        <v>0</v>
      </c>
      <c r="O106">
        <v>0</v>
      </c>
    </row>
    <row r="107" spans="1:15" ht="14.25" customHeight="1" x14ac:dyDescent="0.25">
      <c r="A107" s="103"/>
      <c r="B107" s="104"/>
      <c r="C107" s="104"/>
      <c r="D107" s="105"/>
      <c r="E107" s="105"/>
      <c r="G107" s="82"/>
      <c r="H107" s="82"/>
      <c r="I107" s="82"/>
      <c r="J107" s="82"/>
      <c r="K107" s="12"/>
      <c r="L107" s="106"/>
      <c r="M107" s="82"/>
    </row>
    <row r="108" spans="1:15" ht="14.25" customHeight="1" x14ac:dyDescent="0.25">
      <c r="A108" s="103"/>
      <c r="B108" s="104"/>
      <c r="C108" s="104"/>
      <c r="D108" s="105"/>
      <c r="E108" s="105"/>
      <c r="F108">
        <v>654</v>
      </c>
      <c r="G108" s="82" t="str">
        <f>+VLOOKUP(F108,Participants!$A$1:$F$678,2,FALSE)</f>
        <v>Caroline Sell</v>
      </c>
      <c r="H108" s="82" t="str">
        <f>+VLOOKUP(F108,Participants!$A$1:$F$678,4,FALSE)</f>
        <v>BFS</v>
      </c>
      <c r="I108" s="82" t="str">
        <f>+VLOOKUP(F108,Participants!$A$1:$F$678,5,FALSE)</f>
        <v>Female</v>
      </c>
      <c r="J108" s="82">
        <f>+VLOOKUP(F108,Participants!$A$1:$F$678,3,FALSE)</f>
        <v>8</v>
      </c>
      <c r="K108" s="12" t="str">
        <f>+VLOOKUP(F108,Participants!$A$1:$G$678,7,FALSE)</f>
        <v>VARSITY GIRLS</v>
      </c>
      <c r="L108" s="106">
        <v>1</v>
      </c>
      <c r="M108" s="82">
        <v>10</v>
      </c>
      <c r="N108">
        <v>14</v>
      </c>
      <c r="O108">
        <v>0</v>
      </c>
    </row>
    <row r="109" spans="1:15" ht="14.25" customHeight="1" x14ac:dyDescent="0.25">
      <c r="A109" s="103"/>
      <c r="B109" s="104"/>
      <c r="C109" s="104"/>
      <c r="D109" s="105"/>
      <c r="E109" s="105"/>
      <c r="F109">
        <v>226</v>
      </c>
      <c r="G109" s="82" t="str">
        <f>+VLOOKUP(F109,Participants!$A$1:$F$678,2,FALSE)</f>
        <v>Ava Shumaker</v>
      </c>
      <c r="H109" s="82" t="str">
        <f>+VLOOKUP(F109,Participants!$A$1:$F$678,4,FALSE)</f>
        <v>MQA</v>
      </c>
      <c r="I109" s="82" t="str">
        <f>+VLOOKUP(F109,Participants!$A$1:$F$678,5,FALSE)</f>
        <v>Female</v>
      </c>
      <c r="J109" s="82">
        <f>+VLOOKUP(F109,Participants!$A$1:$F$678,3,FALSE)</f>
        <v>8</v>
      </c>
      <c r="K109" s="12" t="str">
        <f>+VLOOKUP(F109,Participants!$A$1:$G$678,7,FALSE)</f>
        <v>VARSITY Girls</v>
      </c>
      <c r="L109" s="160">
        <f>L108+1</f>
        <v>2</v>
      </c>
      <c r="M109" s="82">
        <v>8</v>
      </c>
      <c r="N109">
        <v>13</v>
      </c>
      <c r="O109">
        <v>7</v>
      </c>
    </row>
    <row r="110" spans="1:15" ht="14.25" customHeight="1" x14ac:dyDescent="0.25">
      <c r="A110" s="103"/>
      <c r="B110" s="104"/>
      <c r="C110" s="104"/>
      <c r="D110" s="105"/>
      <c r="E110" s="105"/>
      <c r="F110">
        <v>1188</v>
      </c>
      <c r="G110" s="82" t="str">
        <f>+VLOOKUP(F110,Participants!$A$1:$F$678,2,FALSE)</f>
        <v>Jordyn Cienik</v>
      </c>
      <c r="H110" s="82" t="str">
        <f>+VLOOKUP(F110,Participants!$A$1:$F$678,4,FALSE)</f>
        <v>DMA</v>
      </c>
      <c r="I110" s="82" t="str">
        <f>+VLOOKUP(F110,Participants!$A$1:$F$678,5,FALSE)</f>
        <v>Female</v>
      </c>
      <c r="J110" s="82">
        <f>+VLOOKUP(F110,Participants!$A$1:$F$678,3,FALSE)</f>
        <v>8</v>
      </c>
      <c r="K110" s="12" t="str">
        <f>+VLOOKUP(F110,Participants!$A$1:$G$678,7,FALSE)</f>
        <v>Varsity Girls</v>
      </c>
      <c r="L110" s="160">
        <f t="shared" ref="L110:L138" si="3">L109+1</f>
        <v>3</v>
      </c>
      <c r="M110" s="82">
        <v>6</v>
      </c>
      <c r="N110">
        <v>13</v>
      </c>
      <c r="O110">
        <v>4</v>
      </c>
    </row>
    <row r="111" spans="1:15" ht="14.25" customHeight="1" x14ac:dyDescent="0.25">
      <c r="A111" s="103"/>
      <c r="B111" s="104"/>
      <c r="C111" s="104"/>
      <c r="D111" s="105"/>
      <c r="E111" s="105"/>
      <c r="F111">
        <v>286</v>
      </c>
      <c r="G111" s="82" t="str">
        <f>+VLOOKUP(F111,Participants!$A$1:$F$678,2,FALSE)</f>
        <v>Eva Crofford</v>
      </c>
      <c r="H111" s="82" t="str">
        <f>+VLOOKUP(F111,Participants!$A$1:$F$678,4,FALSE)</f>
        <v>AGS</v>
      </c>
      <c r="I111" s="82" t="str">
        <f>+VLOOKUP(F111,Participants!$A$1:$F$678,5,FALSE)</f>
        <v>Female</v>
      </c>
      <c r="J111" s="82">
        <f>+VLOOKUP(F111,Participants!$A$1:$F$678,3,FALSE)</f>
        <v>8</v>
      </c>
      <c r="K111" s="12" t="str">
        <f>+VLOOKUP(F111,Participants!$A$1:$G$678,7,FALSE)</f>
        <v>VARSITY Girls</v>
      </c>
      <c r="L111" s="160">
        <f t="shared" si="3"/>
        <v>4</v>
      </c>
      <c r="M111" s="82">
        <v>5</v>
      </c>
      <c r="N111">
        <v>13</v>
      </c>
      <c r="O111">
        <v>2</v>
      </c>
    </row>
    <row r="112" spans="1:15" ht="14.25" customHeight="1" x14ac:dyDescent="0.25">
      <c r="A112" s="103"/>
      <c r="B112" s="104"/>
      <c r="C112" s="104"/>
      <c r="D112" s="105"/>
      <c r="E112" s="105"/>
      <c r="F112">
        <v>1190</v>
      </c>
      <c r="G112" s="82" t="str">
        <f>+VLOOKUP(F112,Participants!$A$1:$F$678,2,FALSE)</f>
        <v>Brianna Watkins</v>
      </c>
      <c r="H112" s="82" t="str">
        <f>+VLOOKUP(F112,Participants!$A$1:$F$678,4,FALSE)</f>
        <v>DMA</v>
      </c>
      <c r="I112" s="82" t="str">
        <f>+VLOOKUP(F112,Participants!$A$1:$F$678,5,FALSE)</f>
        <v>Female</v>
      </c>
      <c r="J112" s="82">
        <f>+VLOOKUP(F112,Participants!$A$1:$F$678,3,FALSE)</f>
        <v>8</v>
      </c>
      <c r="K112" s="12" t="str">
        <f>+VLOOKUP(F112,Participants!$A$1:$G$678,7,FALSE)</f>
        <v>Varsity Girls</v>
      </c>
      <c r="L112" s="160">
        <f t="shared" si="3"/>
        <v>5</v>
      </c>
      <c r="M112" s="82">
        <v>4</v>
      </c>
      <c r="N112">
        <v>13</v>
      </c>
      <c r="O112">
        <v>0</v>
      </c>
    </row>
    <row r="113" spans="1:15" ht="14.25" customHeight="1" x14ac:dyDescent="0.25">
      <c r="A113" s="103"/>
      <c r="B113" s="104"/>
      <c r="C113" s="104"/>
      <c r="D113" s="105"/>
      <c r="E113" s="105"/>
      <c r="F113">
        <v>637</v>
      </c>
      <c r="G113" s="82" t="str">
        <f>+VLOOKUP(F113,Participants!$A$1:$F$678,2,FALSE)</f>
        <v>Kate Mulzet</v>
      </c>
      <c r="H113" s="82" t="str">
        <f>+VLOOKUP(F113,Participants!$A$1:$F$678,4,FALSE)</f>
        <v>BFS</v>
      </c>
      <c r="I113" s="82" t="str">
        <f>+VLOOKUP(F113,Participants!$A$1:$F$678,5,FALSE)</f>
        <v>Female</v>
      </c>
      <c r="J113" s="82">
        <f>+VLOOKUP(F113,Participants!$A$1:$F$678,3,FALSE)</f>
        <v>7</v>
      </c>
      <c r="K113" s="12" t="str">
        <f>+VLOOKUP(F113,Participants!$A$1:$G$678,7,FALSE)</f>
        <v>VARSITY GIRLS</v>
      </c>
      <c r="L113" s="160">
        <f t="shared" si="3"/>
        <v>6</v>
      </c>
      <c r="M113" s="82">
        <v>3</v>
      </c>
      <c r="N113">
        <v>12</v>
      </c>
      <c r="O113">
        <v>7</v>
      </c>
    </row>
    <row r="114" spans="1:15" ht="14.25" customHeight="1" x14ac:dyDescent="0.25">
      <c r="A114" s="103"/>
      <c r="B114" s="104"/>
      <c r="C114" s="104"/>
      <c r="D114" s="105"/>
      <c r="E114" s="105"/>
      <c r="F114">
        <v>655</v>
      </c>
      <c r="G114" s="82" t="str">
        <f>+VLOOKUP(F114,Participants!$A$1:$F$678,2,FALSE)</f>
        <v>Madeline Sell</v>
      </c>
      <c r="H114" s="82" t="str">
        <f>+VLOOKUP(F114,Participants!$A$1:$F$678,4,FALSE)</f>
        <v>BFS</v>
      </c>
      <c r="I114" s="82" t="str">
        <f>+VLOOKUP(F114,Participants!$A$1:$F$678,5,FALSE)</f>
        <v>Female</v>
      </c>
      <c r="J114" s="82">
        <f>+VLOOKUP(F114,Participants!$A$1:$F$678,3,FALSE)</f>
        <v>8</v>
      </c>
      <c r="K114" s="12" t="str">
        <f>+VLOOKUP(F114,Participants!$A$1:$G$678,7,FALSE)</f>
        <v>VARSITY GIRLS</v>
      </c>
      <c r="L114" s="160">
        <f t="shared" si="3"/>
        <v>7</v>
      </c>
      <c r="M114" s="82">
        <v>1</v>
      </c>
      <c r="N114">
        <v>12</v>
      </c>
      <c r="O114">
        <v>4</v>
      </c>
    </row>
    <row r="115" spans="1:15" ht="14.25" customHeight="1" x14ac:dyDescent="0.25">
      <c r="A115" s="103"/>
      <c r="B115" s="104"/>
      <c r="C115" s="104"/>
      <c r="D115" s="105"/>
      <c r="E115" s="105"/>
      <c r="F115">
        <v>642</v>
      </c>
      <c r="G115" s="82" t="str">
        <f>+VLOOKUP(F115,Participants!$A$1:$F$678,2,FALSE)</f>
        <v>Isla Buccigrossi</v>
      </c>
      <c r="H115" s="82" t="str">
        <f>+VLOOKUP(F115,Participants!$A$1:$F$678,4,FALSE)</f>
        <v>BFS</v>
      </c>
      <c r="I115" s="82" t="str">
        <f>+VLOOKUP(F115,Participants!$A$1:$F$678,5,FALSE)</f>
        <v>Female</v>
      </c>
      <c r="J115" s="82">
        <f>+VLOOKUP(F115,Participants!$A$1:$F$678,3,FALSE)</f>
        <v>8</v>
      </c>
      <c r="K115" s="12" t="str">
        <f>+VLOOKUP(F115,Participants!$A$1:$G$678,7,FALSE)</f>
        <v>VARSITY GIRLS</v>
      </c>
      <c r="L115" s="160">
        <f t="shared" si="3"/>
        <v>8</v>
      </c>
      <c r="M115" s="82">
        <v>1</v>
      </c>
      <c r="N115">
        <v>12</v>
      </c>
      <c r="O115">
        <v>4</v>
      </c>
    </row>
    <row r="116" spans="1:15" ht="14.25" customHeight="1" x14ac:dyDescent="0.25">
      <c r="A116" s="103"/>
      <c r="B116" s="104"/>
      <c r="C116" s="104"/>
      <c r="D116" s="105"/>
      <c r="E116" s="105"/>
      <c r="F116">
        <v>125</v>
      </c>
      <c r="G116" s="82" t="str">
        <f>+VLOOKUP(F116,Participants!$A$1:$F$678,2,FALSE)</f>
        <v>Fiona O'Neill</v>
      </c>
      <c r="H116" s="82" t="str">
        <f>+VLOOKUP(F116,Participants!$A$1:$F$678,4,FALSE)</f>
        <v>AMA</v>
      </c>
      <c r="I116" s="82" t="str">
        <f>+VLOOKUP(F116,Participants!$A$1:$F$678,5,FALSE)</f>
        <v>Female</v>
      </c>
      <c r="J116" s="82">
        <f>+VLOOKUP(F116,Participants!$A$1:$F$678,3,FALSE)</f>
        <v>8</v>
      </c>
      <c r="K116" s="12" t="str">
        <f>+VLOOKUP(F116,Participants!$A$1:$G$678,7,FALSE)</f>
        <v>VARSITY Girls</v>
      </c>
      <c r="L116" s="160">
        <f t="shared" si="3"/>
        <v>9</v>
      </c>
      <c r="M116" s="82">
        <v>1</v>
      </c>
      <c r="N116">
        <v>12</v>
      </c>
      <c r="O116">
        <v>4</v>
      </c>
    </row>
    <row r="117" spans="1:15" ht="14.25" customHeight="1" x14ac:dyDescent="0.25">
      <c r="A117" s="103"/>
      <c r="B117" s="104"/>
      <c r="C117" s="104"/>
      <c r="D117" s="105"/>
      <c r="E117" s="105"/>
      <c r="F117">
        <v>891</v>
      </c>
      <c r="G117" s="82" t="str">
        <f>+VLOOKUP(F117,Participants!$A$1:$F$678,2,FALSE)</f>
        <v>Sabrina Donald</v>
      </c>
      <c r="H117" s="82" t="str">
        <f>+VLOOKUP(F117,Participants!$A$1:$F$678,4,FALSE)</f>
        <v>MOSS</v>
      </c>
      <c r="I117" s="82" t="str">
        <f>+VLOOKUP(F117,Participants!$A$1:$F$678,5,FALSE)</f>
        <v>Female</v>
      </c>
      <c r="J117" s="82">
        <f>+VLOOKUP(F117,Participants!$A$1:$F$678,3,FALSE)</f>
        <v>7</v>
      </c>
      <c r="K117" s="12" t="str">
        <f>+VLOOKUP(F117,Participants!$A$1:$G$678,7,FALSE)</f>
        <v>VARSITY Girls</v>
      </c>
      <c r="L117" s="160">
        <f t="shared" si="3"/>
        <v>10</v>
      </c>
      <c r="M117" s="82"/>
      <c r="N117">
        <v>12</v>
      </c>
      <c r="O117">
        <v>2</v>
      </c>
    </row>
    <row r="118" spans="1:15" ht="14.25" customHeight="1" x14ac:dyDescent="0.25">
      <c r="A118" s="103"/>
      <c r="B118" s="104"/>
      <c r="C118" s="104"/>
      <c r="D118" s="105"/>
      <c r="E118" s="105"/>
      <c r="F118">
        <v>1183</v>
      </c>
      <c r="G118" s="82" t="str">
        <f>+VLOOKUP(F118,Participants!$A$1:$F$678,2,FALSE)</f>
        <v>Lexi Pearce</v>
      </c>
      <c r="H118" s="82" t="str">
        <f>+VLOOKUP(F118,Participants!$A$1:$F$678,4,FALSE)</f>
        <v>DMA</v>
      </c>
      <c r="I118" s="82" t="str">
        <f>+VLOOKUP(F118,Participants!$A$1:$F$678,5,FALSE)</f>
        <v>Female</v>
      </c>
      <c r="J118" s="82">
        <f>+VLOOKUP(F118,Participants!$A$1:$F$678,3,FALSE)</f>
        <v>7</v>
      </c>
      <c r="K118" s="12" t="str">
        <f>+VLOOKUP(F118,Participants!$A$1:$G$678,7,FALSE)</f>
        <v>Varsity Girls</v>
      </c>
      <c r="L118" s="160">
        <f t="shared" si="3"/>
        <v>11</v>
      </c>
      <c r="M118" s="82"/>
      <c r="N118">
        <v>11</v>
      </c>
      <c r="O118">
        <v>11</v>
      </c>
    </row>
    <row r="119" spans="1:15" ht="14.25" customHeight="1" x14ac:dyDescent="0.25">
      <c r="A119" s="103"/>
      <c r="B119" s="104"/>
      <c r="C119" s="104"/>
      <c r="D119" s="105"/>
      <c r="E119" s="105"/>
      <c r="F119">
        <v>628</v>
      </c>
      <c r="G119" s="82" t="str">
        <f>+VLOOKUP(F119,Participants!$A$1:$F$678,2,FALSE)</f>
        <v>Elena Farrah</v>
      </c>
      <c r="H119" s="82" t="str">
        <f>+VLOOKUP(F119,Participants!$A$1:$F$678,4,FALSE)</f>
        <v>BFS</v>
      </c>
      <c r="I119" s="82" t="str">
        <f>+VLOOKUP(F119,Participants!$A$1:$F$678,5,FALSE)</f>
        <v>Female</v>
      </c>
      <c r="J119" s="82">
        <f>+VLOOKUP(F119,Participants!$A$1:$F$678,3,FALSE)</f>
        <v>7</v>
      </c>
      <c r="K119" s="12" t="str">
        <f>+VLOOKUP(F119,Participants!$A$1:$G$678,7,FALSE)</f>
        <v>VARSITY GIRLS</v>
      </c>
      <c r="L119" s="160">
        <f t="shared" si="3"/>
        <v>12</v>
      </c>
      <c r="M119" s="82"/>
      <c r="N119">
        <v>11</v>
      </c>
      <c r="O119">
        <v>8</v>
      </c>
    </row>
    <row r="120" spans="1:15" ht="14.25" customHeight="1" x14ac:dyDescent="0.25">
      <c r="A120" s="103"/>
      <c r="B120" s="104"/>
      <c r="C120" s="104"/>
      <c r="D120" s="105"/>
      <c r="E120" s="105"/>
      <c r="F120">
        <v>653</v>
      </c>
      <c r="G120" s="82" t="str">
        <f>+VLOOKUP(F120,Participants!$A$1:$F$678,2,FALSE)</f>
        <v>Carolyn Sarknas</v>
      </c>
      <c r="H120" s="82" t="str">
        <f>+VLOOKUP(F120,Participants!$A$1:$F$678,4,FALSE)</f>
        <v>BFS</v>
      </c>
      <c r="I120" s="82" t="str">
        <f>+VLOOKUP(F120,Participants!$A$1:$F$678,5,FALSE)</f>
        <v>Female</v>
      </c>
      <c r="J120" s="82">
        <f>+VLOOKUP(F120,Participants!$A$1:$F$678,3,FALSE)</f>
        <v>8</v>
      </c>
      <c r="K120" s="12" t="str">
        <f>+VLOOKUP(F120,Participants!$A$1:$G$678,7,FALSE)</f>
        <v>VARSITY GIRLS</v>
      </c>
      <c r="L120" s="160">
        <f t="shared" si="3"/>
        <v>13</v>
      </c>
      <c r="M120" s="82"/>
      <c r="N120">
        <v>11</v>
      </c>
      <c r="O120">
        <v>1</v>
      </c>
    </row>
    <row r="121" spans="1:15" ht="14.25" customHeight="1" x14ac:dyDescent="0.25">
      <c r="A121" s="103"/>
      <c r="B121" s="104"/>
      <c r="C121" s="104"/>
      <c r="D121" s="105"/>
      <c r="E121" s="105"/>
      <c r="F121">
        <v>126</v>
      </c>
      <c r="G121" s="82" t="str">
        <f>+VLOOKUP(F121,Participants!$A$1:$F$678,2,FALSE)</f>
        <v>Faith Simon</v>
      </c>
      <c r="H121" s="82" t="str">
        <f>+VLOOKUP(F121,Participants!$A$1:$F$678,4,FALSE)</f>
        <v>AMA</v>
      </c>
      <c r="I121" s="82" t="str">
        <f>+VLOOKUP(F121,Participants!$A$1:$F$678,5,FALSE)</f>
        <v>Female</v>
      </c>
      <c r="J121" s="82">
        <f>+VLOOKUP(F121,Participants!$A$1:$F$678,3,FALSE)</f>
        <v>8</v>
      </c>
      <c r="K121" s="12" t="str">
        <f>+VLOOKUP(F121,Participants!$A$1:$G$678,7,FALSE)</f>
        <v>VARSITY Girls</v>
      </c>
      <c r="L121" s="160">
        <f t="shared" si="3"/>
        <v>14</v>
      </c>
      <c r="M121" s="82"/>
      <c r="N121">
        <v>10</v>
      </c>
      <c r="O121">
        <v>5</v>
      </c>
    </row>
    <row r="122" spans="1:15" ht="14.25" customHeight="1" x14ac:dyDescent="0.25">
      <c r="A122" s="103"/>
      <c r="B122" s="104"/>
      <c r="C122" s="104"/>
      <c r="D122" s="105"/>
      <c r="E122" s="105"/>
      <c r="F122">
        <v>1122</v>
      </c>
      <c r="G122" s="82" t="str">
        <f>+VLOOKUP(F122,Participants!$A$1:$F$678,2,FALSE)</f>
        <v>Isabella Windfelder</v>
      </c>
      <c r="H122" s="82" t="str">
        <f>+VLOOKUP(F122,Participants!$A$1:$F$678,4,FALSE)</f>
        <v>KIL</v>
      </c>
      <c r="I122" s="82" t="str">
        <f>+VLOOKUP(F122,Participants!$A$1:$F$678,5,FALSE)</f>
        <v>Female</v>
      </c>
      <c r="J122" s="82">
        <f>+VLOOKUP(F122,Participants!$A$1:$F$678,3,FALSE)</f>
        <v>8</v>
      </c>
      <c r="K122" s="12" t="str">
        <f>+VLOOKUP(F122,Participants!$A$1:$G$678,7,FALSE)</f>
        <v>Varsity Girls</v>
      </c>
      <c r="L122" s="160">
        <f t="shared" si="3"/>
        <v>15</v>
      </c>
      <c r="M122" s="82"/>
      <c r="N122">
        <v>10</v>
      </c>
      <c r="O122">
        <v>2</v>
      </c>
    </row>
    <row r="123" spans="1:15" ht="14.25" customHeight="1" x14ac:dyDescent="0.25">
      <c r="A123" s="103"/>
      <c r="B123" s="104"/>
      <c r="C123" s="104"/>
      <c r="D123" s="105"/>
      <c r="E123" s="105"/>
      <c r="F123">
        <v>890</v>
      </c>
      <c r="G123" s="82" t="str">
        <f>+VLOOKUP(F123,Participants!$A$1:$F$678,2,FALSE)</f>
        <v>Macie Dobrinski</v>
      </c>
      <c r="H123" s="82" t="str">
        <f>+VLOOKUP(F123,Participants!$A$1:$F$678,4,FALSE)</f>
        <v>MOSS</v>
      </c>
      <c r="I123" s="82" t="str">
        <f>+VLOOKUP(F123,Participants!$A$1:$F$678,5,FALSE)</f>
        <v>Female</v>
      </c>
      <c r="J123" s="82">
        <f>+VLOOKUP(F123,Participants!$A$1:$F$678,3,FALSE)</f>
        <v>7</v>
      </c>
      <c r="K123" s="12" t="str">
        <f>+VLOOKUP(F123,Participants!$A$1:$G$678,7,FALSE)</f>
        <v>VARSITY Girls</v>
      </c>
      <c r="L123" s="160">
        <f t="shared" si="3"/>
        <v>16</v>
      </c>
      <c r="M123" s="82"/>
      <c r="N123">
        <v>10</v>
      </c>
      <c r="O123">
        <v>2</v>
      </c>
    </row>
    <row r="124" spans="1:15" ht="14.25" customHeight="1" x14ac:dyDescent="0.25">
      <c r="A124" s="103"/>
      <c r="B124" s="104"/>
      <c r="C124" s="104"/>
      <c r="D124" s="105"/>
      <c r="E124" s="105"/>
      <c r="F124">
        <v>635</v>
      </c>
      <c r="G124" s="82" t="str">
        <f>+VLOOKUP(F124,Participants!$A$1:$F$678,2,FALSE)</f>
        <v>Katie Miller</v>
      </c>
      <c r="H124" s="82" t="str">
        <f>+VLOOKUP(F124,Participants!$A$1:$F$678,4,FALSE)</f>
        <v>BFS</v>
      </c>
      <c r="I124" s="82" t="str">
        <f>+VLOOKUP(F124,Participants!$A$1:$F$678,5,FALSE)</f>
        <v>Female</v>
      </c>
      <c r="J124" s="82">
        <f>+VLOOKUP(F124,Participants!$A$1:$F$678,3,FALSE)</f>
        <v>7</v>
      </c>
      <c r="K124" s="12" t="str">
        <f>+VLOOKUP(F124,Participants!$A$1:$G$678,7,FALSE)</f>
        <v>VARSITY GIRLS</v>
      </c>
      <c r="L124" s="160">
        <f t="shared" si="3"/>
        <v>17</v>
      </c>
      <c r="M124" s="82"/>
      <c r="N124">
        <v>10</v>
      </c>
      <c r="O124">
        <v>1</v>
      </c>
    </row>
    <row r="125" spans="1:15" ht="14.25" customHeight="1" x14ac:dyDescent="0.25">
      <c r="A125" s="103"/>
      <c r="B125" s="104"/>
      <c r="C125" s="104"/>
      <c r="D125" s="105"/>
      <c r="E125" s="105"/>
      <c r="F125">
        <v>657</v>
      </c>
      <c r="G125" s="82" t="str">
        <f>+VLOOKUP(F125,Participants!$A$1:$F$678,2,FALSE)</f>
        <v>Addison Thiel</v>
      </c>
      <c r="H125" s="82" t="str">
        <f>+VLOOKUP(F125,Participants!$A$1:$F$678,4,FALSE)</f>
        <v>BFS</v>
      </c>
      <c r="I125" s="82" t="str">
        <f>+VLOOKUP(F125,Participants!$A$1:$F$678,5,FALSE)</f>
        <v>Female</v>
      </c>
      <c r="J125" s="82">
        <f>+VLOOKUP(F125,Participants!$A$1:$F$678,3,FALSE)</f>
        <v>8</v>
      </c>
      <c r="K125" s="12" t="str">
        <f>+VLOOKUP(F125,Participants!$A$1:$G$678,7,FALSE)</f>
        <v>VARSITY GIRLS</v>
      </c>
      <c r="L125" s="160">
        <f t="shared" si="3"/>
        <v>18</v>
      </c>
      <c r="M125" s="82"/>
      <c r="N125">
        <v>10</v>
      </c>
      <c r="O125">
        <v>0</v>
      </c>
    </row>
    <row r="126" spans="1:15" ht="14.25" customHeight="1" x14ac:dyDescent="0.25">
      <c r="A126" s="103"/>
      <c r="B126" s="104"/>
      <c r="C126" s="104"/>
      <c r="D126" s="105"/>
      <c r="E126" s="105"/>
      <c r="F126">
        <v>91</v>
      </c>
      <c r="G126" s="82" t="str">
        <f>+VLOOKUP(F126,Participants!$A$1:$F$678,2,FALSE)</f>
        <v>Katherine Pisani</v>
      </c>
      <c r="H126" s="82" t="str">
        <f>+VLOOKUP(F126,Participants!$A$1:$F$678,4,FALSE)</f>
        <v>AMA</v>
      </c>
      <c r="I126" s="82" t="str">
        <f>+VLOOKUP(F126,Participants!$A$1:$F$678,5,FALSE)</f>
        <v>Female</v>
      </c>
      <c r="J126" s="82">
        <f>+VLOOKUP(F126,Participants!$A$1:$F$678,3,FALSE)</f>
        <v>7</v>
      </c>
      <c r="K126" s="12" t="str">
        <f>+VLOOKUP(F126,Participants!$A$1:$G$678,7,FALSE)</f>
        <v>VARSITY Girls</v>
      </c>
      <c r="L126" s="160">
        <f t="shared" si="3"/>
        <v>19</v>
      </c>
      <c r="M126" s="82"/>
      <c r="N126">
        <v>9</v>
      </c>
      <c r="O126">
        <v>6</v>
      </c>
    </row>
    <row r="127" spans="1:15" ht="14.25" customHeight="1" x14ac:dyDescent="0.25">
      <c r="A127" s="103"/>
      <c r="B127" s="104"/>
      <c r="C127" s="104"/>
      <c r="D127" s="105"/>
      <c r="E127" s="105"/>
      <c r="F127">
        <v>634</v>
      </c>
      <c r="G127" s="82" t="str">
        <f>+VLOOKUP(F127,Participants!$A$1:$F$678,2,FALSE)</f>
        <v>Tessa Liberati</v>
      </c>
      <c r="H127" s="82" t="str">
        <f>+VLOOKUP(F127,Participants!$A$1:$F$678,4,FALSE)</f>
        <v>BFS</v>
      </c>
      <c r="I127" s="82" t="str">
        <f>+VLOOKUP(F127,Participants!$A$1:$F$678,5,FALSE)</f>
        <v>Female</v>
      </c>
      <c r="J127" s="82">
        <f>+VLOOKUP(F127,Participants!$A$1:$F$678,3,FALSE)</f>
        <v>7</v>
      </c>
      <c r="K127" s="12" t="str">
        <f>+VLOOKUP(F127,Participants!$A$1:$G$678,7,FALSE)</f>
        <v>VARSITY GIRLS</v>
      </c>
      <c r="L127" s="160">
        <f t="shared" si="3"/>
        <v>20</v>
      </c>
      <c r="M127" s="82"/>
      <c r="N127">
        <v>9</v>
      </c>
      <c r="O127">
        <v>3</v>
      </c>
    </row>
    <row r="128" spans="1:15" ht="14.25" customHeight="1" x14ac:dyDescent="0.25">
      <c r="A128" s="103"/>
      <c r="B128" s="104"/>
      <c r="C128" s="104"/>
      <c r="D128" s="105"/>
      <c r="E128" s="105"/>
      <c r="F128">
        <v>942</v>
      </c>
      <c r="G128" s="82" t="str">
        <f>+VLOOKUP(F128,Participants!$A$1:$F$678,2,FALSE)</f>
        <v>Kiley Fettis</v>
      </c>
      <c r="H128" s="82" t="str">
        <f>+VLOOKUP(F128,Participants!$A$1:$F$678,4,FALSE)</f>
        <v>HFS</v>
      </c>
      <c r="I128" s="82" t="str">
        <f>+VLOOKUP(F128,Participants!$A$1:$F$678,5,FALSE)</f>
        <v>Female</v>
      </c>
      <c r="J128" s="82">
        <f>+VLOOKUP(F128,Participants!$A$1:$F$678,3,FALSE)</f>
        <v>8</v>
      </c>
      <c r="K128" s="12" t="str">
        <f>+VLOOKUP(F128,Participants!$A$1:$G$678,7,FALSE)</f>
        <v>Varsity Girls</v>
      </c>
      <c r="L128" s="160">
        <f t="shared" si="3"/>
        <v>21</v>
      </c>
      <c r="M128" s="82"/>
      <c r="N128">
        <v>8</v>
      </c>
      <c r="O128">
        <v>8</v>
      </c>
    </row>
    <row r="129" spans="1:26" ht="14.25" customHeight="1" x14ac:dyDescent="0.25">
      <c r="A129" s="103"/>
      <c r="B129" s="104"/>
      <c r="C129" s="104"/>
      <c r="D129" s="105"/>
      <c r="E129" s="105"/>
      <c r="F129">
        <v>127</v>
      </c>
      <c r="G129" s="82" t="str">
        <f>+VLOOKUP(F129,Participants!$A$1:$F$678,2,FALSE)</f>
        <v>Jennifer Wilson</v>
      </c>
      <c r="H129" s="82" t="str">
        <f>+VLOOKUP(F129,Participants!$A$1:$F$678,4,FALSE)</f>
        <v>AMA</v>
      </c>
      <c r="I129" s="82" t="str">
        <f>+VLOOKUP(F129,Participants!$A$1:$F$678,5,FALSE)</f>
        <v>Female</v>
      </c>
      <c r="J129" s="82">
        <f>+VLOOKUP(F129,Participants!$A$1:$F$678,3,FALSE)</f>
        <v>8</v>
      </c>
      <c r="K129" s="12" t="str">
        <f>+VLOOKUP(F129,Participants!$A$1:$G$678,7,FALSE)</f>
        <v>VARSITY Girls</v>
      </c>
      <c r="L129" s="160">
        <f t="shared" si="3"/>
        <v>22</v>
      </c>
      <c r="M129" s="82"/>
      <c r="N129">
        <v>8</v>
      </c>
      <c r="O129">
        <v>8</v>
      </c>
    </row>
    <row r="130" spans="1:26" ht="14.25" customHeight="1" x14ac:dyDescent="0.25">
      <c r="A130" s="103"/>
      <c r="B130" s="104"/>
      <c r="C130" s="104"/>
      <c r="D130" s="105"/>
      <c r="E130" s="105"/>
      <c r="F130">
        <v>1309</v>
      </c>
      <c r="G130" s="82" t="str">
        <f>+VLOOKUP(F130,Participants!$A$1:$F$678,2,FALSE)</f>
        <v>Rhodora Redd</v>
      </c>
      <c r="H130" s="82" t="str">
        <f>+VLOOKUP(F130,Participants!$A$1:$F$678,4,FALSE)</f>
        <v>CDT</v>
      </c>
      <c r="I130" s="82" t="str">
        <f>+VLOOKUP(F130,Participants!$A$1:$F$678,5,FALSE)</f>
        <v>Female</v>
      </c>
      <c r="J130" s="82">
        <f>+VLOOKUP(F130,Participants!$A$1:$F$678,3,FALSE)</f>
        <v>7</v>
      </c>
      <c r="K130" s="12" t="str">
        <f>+VLOOKUP(F130,Participants!$A$1:$G$678,7,FALSE)</f>
        <v>Varsity Girls</v>
      </c>
      <c r="L130" s="160">
        <f t="shared" si="3"/>
        <v>23</v>
      </c>
      <c r="M130" s="82"/>
      <c r="N130">
        <v>8</v>
      </c>
      <c r="O130">
        <v>4</v>
      </c>
    </row>
    <row r="131" spans="1:26" ht="14.25" customHeight="1" x14ac:dyDescent="0.25">
      <c r="A131" s="103"/>
      <c r="B131" s="104"/>
      <c r="C131" s="104"/>
      <c r="D131" s="105"/>
      <c r="E131" s="105"/>
      <c r="F131">
        <v>94</v>
      </c>
      <c r="G131" s="82" t="str">
        <f>+VLOOKUP(F131,Participants!$A$1:$F$678,2,FALSE)</f>
        <v>Elizabeth Delach</v>
      </c>
      <c r="H131" s="82" t="str">
        <f>+VLOOKUP(F131,Participants!$A$1:$F$678,4,FALSE)</f>
        <v>AMA</v>
      </c>
      <c r="I131" s="82" t="str">
        <f>+VLOOKUP(F131,Participants!$A$1:$F$678,5,FALSE)</f>
        <v>Female</v>
      </c>
      <c r="J131" s="82">
        <f>+VLOOKUP(F131,Participants!$A$1:$F$678,3,FALSE)</f>
        <v>7</v>
      </c>
      <c r="K131" s="12" t="str">
        <f>+VLOOKUP(F131,Participants!$A$1:$G$678,7,FALSE)</f>
        <v>VARSITY Girls</v>
      </c>
      <c r="L131" s="160">
        <f t="shared" si="3"/>
        <v>24</v>
      </c>
      <c r="M131" s="82"/>
      <c r="N131">
        <v>7</v>
      </c>
      <c r="O131">
        <v>10</v>
      </c>
    </row>
    <row r="132" spans="1:26" ht="14.25" customHeight="1" x14ac:dyDescent="0.25">
      <c r="A132" s="103"/>
      <c r="B132" s="104"/>
      <c r="C132" s="104"/>
      <c r="D132" s="105"/>
      <c r="E132" s="105"/>
      <c r="F132">
        <v>97</v>
      </c>
      <c r="G132" s="82" t="str">
        <f>+VLOOKUP(F132,Participants!$A$1:$F$678,2,FALSE)</f>
        <v>Caroline Howell</v>
      </c>
      <c r="H132" s="82" t="str">
        <f>+VLOOKUP(F132,Participants!$A$1:$F$678,4,FALSE)</f>
        <v>AMA</v>
      </c>
      <c r="I132" s="82" t="str">
        <f>+VLOOKUP(F132,Participants!$A$1:$F$678,5,FALSE)</f>
        <v>Female</v>
      </c>
      <c r="J132" s="82">
        <f>+VLOOKUP(F132,Participants!$A$1:$F$678,3,FALSE)</f>
        <v>7</v>
      </c>
      <c r="K132" s="12" t="str">
        <f>+VLOOKUP(F132,Participants!$A$1:$G$678,7,FALSE)</f>
        <v>VARSITY Girls</v>
      </c>
      <c r="L132" s="160">
        <f t="shared" si="3"/>
        <v>25</v>
      </c>
      <c r="M132" s="82"/>
      <c r="N132">
        <v>7</v>
      </c>
      <c r="O132">
        <v>8</v>
      </c>
    </row>
    <row r="133" spans="1:26" ht="14.25" customHeight="1" x14ac:dyDescent="0.25">
      <c r="A133" s="103"/>
      <c r="B133" s="104"/>
      <c r="C133" s="104"/>
      <c r="D133" s="105"/>
      <c r="E133" s="105"/>
      <c r="F133">
        <v>124</v>
      </c>
      <c r="G133" s="82" t="str">
        <f>+VLOOKUP(F133,Participants!$A$1:$F$678,2,FALSE)</f>
        <v>Liliana Silvis</v>
      </c>
      <c r="H133" s="82" t="str">
        <f>+VLOOKUP(F133,Participants!$A$1:$F$678,4,FALSE)</f>
        <v>AMA</v>
      </c>
      <c r="I133" s="82" t="str">
        <f>+VLOOKUP(F133,Participants!$A$1:$F$678,5,FALSE)</f>
        <v>Female</v>
      </c>
      <c r="J133" s="82">
        <f>+VLOOKUP(F133,Participants!$A$1:$F$678,3,FALSE)</f>
        <v>8</v>
      </c>
      <c r="K133" s="12" t="str">
        <f>+VLOOKUP(F133,Participants!$A$1:$G$678,7,FALSE)</f>
        <v>VARSITY Girls</v>
      </c>
      <c r="L133" s="160">
        <f t="shared" si="3"/>
        <v>26</v>
      </c>
      <c r="M133" s="82"/>
      <c r="N133">
        <v>7</v>
      </c>
      <c r="O133">
        <v>8</v>
      </c>
    </row>
    <row r="134" spans="1:26" ht="14.25" customHeight="1" x14ac:dyDescent="0.25">
      <c r="A134" s="103"/>
      <c r="B134" s="104"/>
      <c r="C134" s="104"/>
      <c r="D134" s="105"/>
      <c r="E134" s="105"/>
      <c r="F134">
        <v>1308</v>
      </c>
      <c r="G134" s="82" t="str">
        <f>+VLOOKUP(F134,Participants!$A$1:$F$678,2,FALSE)</f>
        <v>McKenzie Grissom</v>
      </c>
      <c r="H134" s="82" t="str">
        <f>+VLOOKUP(F134,Participants!$A$1:$F$678,4,FALSE)</f>
        <v>CDT</v>
      </c>
      <c r="I134" s="82" t="str">
        <f>+VLOOKUP(F134,Participants!$A$1:$F$678,5,FALSE)</f>
        <v>Female</v>
      </c>
      <c r="J134" s="82">
        <f>+VLOOKUP(F134,Participants!$A$1:$F$678,3,FALSE)</f>
        <v>7</v>
      </c>
      <c r="K134" s="12" t="str">
        <f>+VLOOKUP(F134,Participants!$A$1:$G$678,7,FALSE)</f>
        <v>Varsity Girls</v>
      </c>
      <c r="L134" s="160">
        <f t="shared" si="3"/>
        <v>27</v>
      </c>
      <c r="M134" s="82"/>
      <c r="N134">
        <v>6</v>
      </c>
      <c r="O134">
        <v>11</v>
      </c>
    </row>
    <row r="135" spans="1:26" ht="14.25" customHeight="1" x14ac:dyDescent="0.25">
      <c r="A135" s="103"/>
      <c r="B135" s="104"/>
      <c r="C135" s="104"/>
      <c r="D135" s="105"/>
      <c r="E135" s="105"/>
      <c r="F135">
        <v>980</v>
      </c>
      <c r="G135" s="82" t="str">
        <f>+VLOOKUP(F135,Participants!$A$1:$F$678,2,FALSE)</f>
        <v>Adelaide Delaney</v>
      </c>
      <c r="H135" s="82" t="str">
        <f>+VLOOKUP(F135,Participants!$A$1:$F$678,4,FALSE)</f>
        <v>SJS</v>
      </c>
      <c r="I135" s="82" t="str">
        <f>+VLOOKUP(F135,Participants!$A$1:$F$678,5,FALSE)</f>
        <v>Female</v>
      </c>
      <c r="J135" s="82">
        <f>+VLOOKUP(F135,Participants!$A$1:$F$678,3,FALSE)</f>
        <v>8</v>
      </c>
      <c r="K135" s="12" t="str">
        <f>+VLOOKUP(F135,Participants!$A$1:$G$678,7,FALSE)</f>
        <v>Varsity Girls</v>
      </c>
      <c r="L135" s="160">
        <f t="shared" si="3"/>
        <v>28</v>
      </c>
      <c r="M135" s="82"/>
      <c r="N135">
        <v>6</v>
      </c>
      <c r="O135">
        <v>11</v>
      </c>
    </row>
    <row r="136" spans="1:26" ht="14.25" customHeight="1" x14ac:dyDescent="0.25">
      <c r="A136" s="103"/>
      <c r="B136" s="104"/>
      <c r="C136" s="104"/>
      <c r="D136" s="105"/>
      <c r="E136" s="105"/>
      <c r="F136">
        <v>106</v>
      </c>
      <c r="G136" s="82" t="str">
        <f>+VLOOKUP(F136,Participants!$A$1:$F$678,2,FALSE)</f>
        <v>Isabella Smith</v>
      </c>
      <c r="H136" s="82" t="str">
        <f>+VLOOKUP(F136,Participants!$A$1:$F$678,4,FALSE)</f>
        <v>AMA</v>
      </c>
      <c r="I136" s="82" t="str">
        <f>+VLOOKUP(F136,Participants!$A$1:$F$678,5,FALSE)</f>
        <v>Female</v>
      </c>
      <c r="J136" s="82">
        <f>+VLOOKUP(F136,Participants!$A$1:$F$678,3,FALSE)</f>
        <v>7</v>
      </c>
      <c r="K136" s="12" t="str">
        <f>+VLOOKUP(F136,Participants!$A$1:$G$678,7,FALSE)</f>
        <v>VARSITY Girls</v>
      </c>
      <c r="L136" s="160">
        <f t="shared" si="3"/>
        <v>29</v>
      </c>
      <c r="M136" s="82"/>
      <c r="N136">
        <v>6</v>
      </c>
      <c r="O136">
        <v>10</v>
      </c>
    </row>
    <row r="137" spans="1:26" ht="14.25" customHeight="1" x14ac:dyDescent="0.25">
      <c r="A137" s="103"/>
      <c r="B137" s="104"/>
      <c r="C137" s="104"/>
      <c r="D137" s="105"/>
      <c r="E137" s="105"/>
      <c r="F137">
        <v>120</v>
      </c>
      <c r="G137" s="82" t="str">
        <f>+VLOOKUP(F137,Participants!$A$1:$F$678,2,FALSE)</f>
        <v>Grace Billick</v>
      </c>
      <c r="H137" s="82" t="str">
        <f>+VLOOKUP(F137,Participants!$A$1:$F$678,4,FALSE)</f>
        <v>AMA</v>
      </c>
      <c r="I137" s="82" t="str">
        <f>+VLOOKUP(F137,Participants!$A$1:$F$678,5,FALSE)</f>
        <v>Female</v>
      </c>
      <c r="J137" s="82">
        <f>+VLOOKUP(F137,Participants!$A$1:$F$678,3,FALSE)</f>
        <v>8</v>
      </c>
      <c r="K137" s="12" t="str">
        <f>+VLOOKUP(F137,Participants!$A$1:$G$678,7,FALSE)</f>
        <v>VARSITY Girls</v>
      </c>
      <c r="L137" s="160">
        <f t="shared" si="3"/>
        <v>30</v>
      </c>
      <c r="M137" s="82"/>
      <c r="N137">
        <v>3</v>
      </c>
      <c r="O137">
        <v>8</v>
      </c>
    </row>
    <row r="138" spans="1:26" ht="14.25" customHeight="1" x14ac:dyDescent="0.25">
      <c r="A138" s="103"/>
      <c r="B138" s="104"/>
      <c r="C138" s="104"/>
      <c r="D138" s="105"/>
      <c r="E138" s="105"/>
      <c r="F138">
        <v>105</v>
      </c>
      <c r="G138" s="82" t="str">
        <f>+VLOOKUP(F138,Participants!$A$1:$F$678,2,FALSE)</f>
        <v>Anne Farnan</v>
      </c>
      <c r="H138" s="82" t="str">
        <f>+VLOOKUP(F138,Participants!$A$1:$F$678,4,FALSE)</f>
        <v>AMA</v>
      </c>
      <c r="I138" s="82" t="str">
        <f>+VLOOKUP(F138,Participants!$A$1:$F$678,5,FALSE)</f>
        <v>Female</v>
      </c>
      <c r="J138" s="82">
        <f>+VLOOKUP(F138,Participants!$A$1:$F$678,3,FALSE)</f>
        <v>7</v>
      </c>
      <c r="K138" s="12" t="str">
        <f>+VLOOKUP(F138,Participants!$A$1:$G$678,7,FALSE)</f>
        <v>VARSITY Girls</v>
      </c>
      <c r="L138" s="160">
        <f t="shared" si="3"/>
        <v>31</v>
      </c>
      <c r="M138" s="82"/>
      <c r="N138">
        <v>1</v>
      </c>
      <c r="O138">
        <v>0</v>
      </c>
    </row>
    <row r="139" spans="1:26" ht="14.25" customHeight="1" x14ac:dyDescent="0.25">
      <c r="A139" s="107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</row>
    <row r="140" spans="1:26" ht="14.25" customHeight="1" x14ac:dyDescent="0.25">
      <c r="A140" s="107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</row>
    <row r="141" spans="1:26" ht="14.25" customHeight="1" x14ac:dyDescent="0.25">
      <c r="A141" s="107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</row>
    <row r="142" spans="1:26" ht="14.25" customHeight="1" x14ac:dyDescent="0.25">
      <c r="A142" s="108"/>
      <c r="B142" s="63" t="s">
        <v>8</v>
      </c>
      <c r="C142" s="63" t="s">
        <v>15</v>
      </c>
      <c r="D142" s="63" t="s">
        <v>10</v>
      </c>
      <c r="E142" s="63" t="s">
        <v>20</v>
      </c>
      <c r="F142" s="63" t="s">
        <v>23</v>
      </c>
      <c r="G142" s="63" t="s">
        <v>26</v>
      </c>
      <c r="H142" s="63" t="s">
        <v>29</v>
      </c>
      <c r="I142" s="63" t="s">
        <v>32</v>
      </c>
      <c r="J142" s="63" t="s">
        <v>35</v>
      </c>
      <c r="K142" s="63" t="s">
        <v>38</v>
      </c>
      <c r="L142" s="63" t="s">
        <v>41</v>
      </c>
      <c r="M142" s="63" t="s">
        <v>44</v>
      </c>
      <c r="N142" s="63" t="s">
        <v>49</v>
      </c>
      <c r="O142" s="63" t="s">
        <v>52</v>
      </c>
      <c r="P142" s="63" t="s">
        <v>55</v>
      </c>
      <c r="Q142" s="63" t="s">
        <v>58</v>
      </c>
      <c r="R142" s="63" t="s">
        <v>61</v>
      </c>
      <c r="S142" s="63" t="s">
        <v>64</v>
      </c>
      <c r="T142" s="63" t="s">
        <v>67</v>
      </c>
      <c r="U142" s="63" t="s">
        <v>70</v>
      </c>
      <c r="V142" s="63" t="s">
        <v>73</v>
      </c>
      <c r="W142" s="63" t="s">
        <v>76</v>
      </c>
      <c r="X142" s="63" t="s">
        <v>79</v>
      </c>
      <c r="Y142" s="63" t="s">
        <v>152</v>
      </c>
      <c r="Z142" s="64" t="s">
        <v>496</v>
      </c>
    </row>
    <row r="143" spans="1:26" ht="14.25" customHeight="1" x14ac:dyDescent="0.25">
      <c r="A143" s="108"/>
    </row>
    <row r="144" spans="1:26" ht="14.25" customHeight="1" x14ac:dyDescent="0.25">
      <c r="A144" s="108" t="s">
        <v>118</v>
      </c>
      <c r="B144" s="7">
        <f t="shared" ref="B144:K147" si="4">+SUMIFS($M$2:$M$138,$K$2:$K$138,$A144,$H$2:$H$138,B$142)</f>
        <v>0</v>
      </c>
      <c r="C144" s="7">
        <f t="shared" si="4"/>
        <v>1.5</v>
      </c>
      <c r="D144" s="7">
        <f t="shared" si="4"/>
        <v>3.5</v>
      </c>
      <c r="E144" s="7">
        <f t="shared" si="4"/>
        <v>0</v>
      </c>
      <c r="F144" s="7">
        <f t="shared" si="4"/>
        <v>9</v>
      </c>
      <c r="G144" s="7">
        <f t="shared" si="4"/>
        <v>0</v>
      </c>
      <c r="H144" s="7">
        <f t="shared" si="4"/>
        <v>0</v>
      </c>
      <c r="I144" s="7">
        <f t="shared" si="4"/>
        <v>13.5</v>
      </c>
      <c r="J144" s="7">
        <f t="shared" si="4"/>
        <v>0</v>
      </c>
      <c r="K144" s="7">
        <f t="shared" si="4"/>
        <v>0</v>
      </c>
      <c r="L144" s="7">
        <f t="shared" ref="L144:Y147" si="5">+SUMIFS($M$2:$M$138,$K$2:$K$138,$A144,$H$2:$H$138,L$142)</f>
        <v>0</v>
      </c>
      <c r="M144" s="7">
        <f t="shared" si="5"/>
        <v>0</v>
      </c>
      <c r="N144" s="7">
        <f t="shared" si="5"/>
        <v>0</v>
      </c>
      <c r="O144" s="7">
        <f t="shared" si="5"/>
        <v>1.5</v>
      </c>
      <c r="P144" s="7">
        <f t="shared" si="5"/>
        <v>0</v>
      </c>
      <c r="Q144" s="7">
        <f t="shared" si="5"/>
        <v>0</v>
      </c>
      <c r="R144" s="7">
        <f t="shared" si="5"/>
        <v>0</v>
      </c>
      <c r="S144" s="7">
        <f t="shared" si="5"/>
        <v>10</v>
      </c>
      <c r="T144" s="7">
        <f t="shared" si="5"/>
        <v>0</v>
      </c>
      <c r="U144" s="7">
        <f t="shared" si="5"/>
        <v>0</v>
      </c>
      <c r="V144" s="7">
        <f t="shared" si="5"/>
        <v>0</v>
      </c>
      <c r="W144" s="7">
        <f t="shared" si="5"/>
        <v>0</v>
      </c>
      <c r="X144" s="7">
        <f t="shared" si="5"/>
        <v>0</v>
      </c>
      <c r="Y144" s="7">
        <f t="shared" si="5"/>
        <v>0</v>
      </c>
      <c r="Z144" s="7">
        <f t="shared" ref="Z144:Z147" si="6">SUM(C144:Y144)</f>
        <v>39</v>
      </c>
    </row>
    <row r="145" spans="1:26" ht="14.25" customHeight="1" x14ac:dyDescent="0.25">
      <c r="A145" s="108" t="s">
        <v>135</v>
      </c>
      <c r="B145" s="7">
        <f t="shared" si="4"/>
        <v>0</v>
      </c>
      <c r="C145" s="7">
        <f t="shared" si="4"/>
        <v>10</v>
      </c>
      <c r="D145" s="7">
        <f t="shared" si="4"/>
        <v>0</v>
      </c>
      <c r="E145" s="7">
        <f t="shared" si="4"/>
        <v>0</v>
      </c>
      <c r="F145" s="7">
        <f t="shared" si="4"/>
        <v>8</v>
      </c>
      <c r="G145" s="7">
        <f t="shared" si="4"/>
        <v>0</v>
      </c>
      <c r="H145" s="7">
        <f t="shared" si="4"/>
        <v>0</v>
      </c>
      <c r="I145" s="7">
        <f t="shared" si="4"/>
        <v>0</v>
      </c>
      <c r="J145" s="7">
        <f t="shared" si="4"/>
        <v>0</v>
      </c>
      <c r="K145" s="7">
        <f t="shared" si="4"/>
        <v>0</v>
      </c>
      <c r="L145" s="7">
        <f t="shared" si="5"/>
        <v>0</v>
      </c>
      <c r="M145" s="7">
        <f t="shared" si="5"/>
        <v>4</v>
      </c>
      <c r="N145" s="7">
        <f t="shared" si="5"/>
        <v>0</v>
      </c>
      <c r="O145" s="7">
        <f t="shared" si="5"/>
        <v>12</v>
      </c>
      <c r="P145" s="7">
        <f t="shared" si="5"/>
        <v>0</v>
      </c>
      <c r="Q145" s="7">
        <f t="shared" si="5"/>
        <v>0</v>
      </c>
      <c r="R145" s="7">
        <f t="shared" si="5"/>
        <v>0</v>
      </c>
      <c r="S145" s="7">
        <f t="shared" si="5"/>
        <v>0</v>
      </c>
      <c r="T145" s="7">
        <f t="shared" si="5"/>
        <v>0</v>
      </c>
      <c r="U145" s="7">
        <f t="shared" si="5"/>
        <v>0</v>
      </c>
      <c r="V145" s="7">
        <f t="shared" si="5"/>
        <v>0</v>
      </c>
      <c r="W145" s="7">
        <f t="shared" si="5"/>
        <v>0</v>
      </c>
      <c r="X145" s="7">
        <f t="shared" si="5"/>
        <v>0</v>
      </c>
      <c r="Y145" s="7">
        <f t="shared" si="5"/>
        <v>5</v>
      </c>
      <c r="Z145" s="7">
        <f t="shared" si="6"/>
        <v>39</v>
      </c>
    </row>
    <row r="146" spans="1:26" ht="14.25" customHeight="1" x14ac:dyDescent="0.25">
      <c r="A146" s="108" t="s">
        <v>345</v>
      </c>
      <c r="B146" s="7">
        <f t="shared" si="4"/>
        <v>0</v>
      </c>
      <c r="C146" s="7">
        <f t="shared" si="4"/>
        <v>5</v>
      </c>
      <c r="D146" s="7">
        <f t="shared" si="4"/>
        <v>1</v>
      </c>
      <c r="E146" s="7">
        <f t="shared" si="4"/>
        <v>0</v>
      </c>
      <c r="F146" s="7">
        <f t="shared" si="4"/>
        <v>15</v>
      </c>
      <c r="G146" s="7">
        <f t="shared" si="4"/>
        <v>0</v>
      </c>
      <c r="H146" s="7">
        <f t="shared" si="4"/>
        <v>0</v>
      </c>
      <c r="I146" s="7">
        <f t="shared" si="4"/>
        <v>10</v>
      </c>
      <c r="J146" s="7">
        <f t="shared" si="4"/>
        <v>0</v>
      </c>
      <c r="K146" s="7">
        <f t="shared" si="4"/>
        <v>0</v>
      </c>
      <c r="L146" s="7">
        <f t="shared" si="5"/>
        <v>0</v>
      </c>
      <c r="M146" s="7">
        <f t="shared" si="5"/>
        <v>0</v>
      </c>
      <c r="N146" s="7">
        <f t="shared" si="5"/>
        <v>0</v>
      </c>
      <c r="O146" s="7">
        <f t="shared" si="5"/>
        <v>0</v>
      </c>
      <c r="P146" s="7">
        <f t="shared" si="5"/>
        <v>0</v>
      </c>
      <c r="Q146" s="7">
        <f t="shared" si="5"/>
        <v>0</v>
      </c>
      <c r="R146" s="7">
        <f t="shared" si="5"/>
        <v>0</v>
      </c>
      <c r="S146" s="7">
        <f t="shared" si="5"/>
        <v>8</v>
      </c>
      <c r="T146" s="7">
        <f t="shared" si="5"/>
        <v>0</v>
      </c>
      <c r="U146" s="7">
        <f t="shared" si="5"/>
        <v>0</v>
      </c>
      <c r="V146" s="7">
        <f t="shared" si="5"/>
        <v>0</v>
      </c>
      <c r="W146" s="7">
        <f t="shared" si="5"/>
        <v>0</v>
      </c>
      <c r="X146" s="7">
        <f t="shared" si="5"/>
        <v>0</v>
      </c>
      <c r="Y146" s="7">
        <f t="shared" si="5"/>
        <v>0</v>
      </c>
      <c r="Z146" s="7">
        <f t="shared" si="6"/>
        <v>39</v>
      </c>
    </row>
    <row r="147" spans="1:26" ht="14.25" customHeight="1" x14ac:dyDescent="0.25">
      <c r="A147" s="108" t="s">
        <v>497</v>
      </c>
      <c r="B147" s="7">
        <f t="shared" si="4"/>
        <v>0</v>
      </c>
      <c r="C147" s="7">
        <f t="shared" si="4"/>
        <v>0</v>
      </c>
      <c r="D147" s="7">
        <f t="shared" si="4"/>
        <v>0</v>
      </c>
      <c r="E147" s="7">
        <f t="shared" si="4"/>
        <v>0</v>
      </c>
      <c r="F147" s="7">
        <f t="shared" si="4"/>
        <v>18.5</v>
      </c>
      <c r="G147" s="7">
        <f t="shared" si="4"/>
        <v>0</v>
      </c>
      <c r="H147" s="7">
        <f t="shared" si="4"/>
        <v>0</v>
      </c>
      <c r="I147" s="7">
        <f t="shared" si="4"/>
        <v>0</v>
      </c>
      <c r="J147" s="7">
        <f t="shared" si="4"/>
        <v>0</v>
      </c>
      <c r="K147" s="7">
        <f t="shared" si="4"/>
        <v>0</v>
      </c>
      <c r="L147" s="7">
        <f t="shared" si="5"/>
        <v>0</v>
      </c>
      <c r="M147" s="7">
        <f t="shared" si="5"/>
        <v>0</v>
      </c>
      <c r="N147" s="7">
        <f t="shared" si="5"/>
        <v>0</v>
      </c>
      <c r="O147" s="7">
        <f t="shared" si="5"/>
        <v>20.5</v>
      </c>
      <c r="P147" s="7">
        <f t="shared" si="5"/>
        <v>0</v>
      </c>
      <c r="Q147" s="7">
        <f t="shared" si="5"/>
        <v>0</v>
      </c>
      <c r="R147" s="7">
        <f t="shared" si="5"/>
        <v>0</v>
      </c>
      <c r="S147" s="7">
        <f t="shared" si="5"/>
        <v>0</v>
      </c>
      <c r="T147" s="7">
        <f t="shared" si="5"/>
        <v>0</v>
      </c>
      <c r="U147" s="7">
        <f t="shared" si="5"/>
        <v>0</v>
      </c>
      <c r="V147" s="7">
        <f t="shared" si="5"/>
        <v>0</v>
      </c>
      <c r="W147" s="7">
        <f t="shared" si="5"/>
        <v>0</v>
      </c>
      <c r="X147" s="7">
        <f t="shared" si="5"/>
        <v>0</v>
      </c>
      <c r="Y147" s="7">
        <f t="shared" si="5"/>
        <v>0</v>
      </c>
      <c r="Z147" s="7">
        <f t="shared" si="6"/>
        <v>39</v>
      </c>
    </row>
    <row r="148" spans="1:26" ht="14.25" customHeight="1" x14ac:dyDescent="0.25">
      <c r="A148" s="107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</row>
    <row r="149" spans="1:26" ht="14.25" customHeight="1" x14ac:dyDescent="0.25">
      <c r="A149" s="107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</row>
    <row r="150" spans="1:26" ht="14.25" customHeight="1" x14ac:dyDescent="0.25">
      <c r="A150" s="107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</row>
    <row r="151" spans="1:26" ht="14.25" customHeight="1" x14ac:dyDescent="0.25">
      <c r="A151" s="107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</row>
    <row r="152" spans="1:26" ht="14.25" customHeight="1" x14ac:dyDescent="0.25">
      <c r="A152" s="107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</row>
    <row r="153" spans="1:26" ht="14.25" customHeight="1" x14ac:dyDescent="0.25">
      <c r="A153" s="107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</row>
    <row r="154" spans="1:26" ht="14.25" customHeight="1" x14ac:dyDescent="0.25">
      <c r="A154" s="107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</row>
    <row r="155" spans="1:26" ht="14.25" customHeight="1" x14ac:dyDescent="0.25">
      <c r="A155" s="107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</row>
    <row r="156" spans="1:26" ht="14.25" customHeight="1" x14ac:dyDescent="0.25">
      <c r="A156" s="107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</row>
    <row r="157" spans="1:26" ht="14.25" customHeight="1" x14ac:dyDescent="0.25">
      <c r="A157" s="107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</row>
    <row r="158" spans="1:26" ht="14.25" customHeight="1" x14ac:dyDescent="0.25">
      <c r="A158" s="107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</row>
    <row r="159" spans="1:26" ht="14.25" customHeight="1" x14ac:dyDescent="0.25">
      <c r="A159" s="107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</row>
    <row r="160" spans="1:26" ht="14.25" customHeight="1" x14ac:dyDescent="0.25">
      <c r="A160" s="107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</row>
    <row r="161" spans="1:13" ht="14.25" customHeight="1" x14ac:dyDescent="0.25">
      <c r="A161" s="107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</row>
    <row r="162" spans="1:13" ht="14.25" customHeight="1" x14ac:dyDescent="0.25">
      <c r="A162" s="107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</row>
    <row r="163" spans="1:13" ht="14.25" customHeight="1" x14ac:dyDescent="0.25">
      <c r="A163" s="107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</row>
    <row r="164" spans="1:13" ht="14.25" customHeight="1" x14ac:dyDescent="0.25">
      <c r="A164" s="107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</row>
    <row r="165" spans="1:13" ht="14.25" customHeight="1" x14ac:dyDescent="0.25">
      <c r="A165" s="107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</row>
    <row r="166" spans="1:13" ht="14.25" customHeight="1" x14ac:dyDescent="0.25">
      <c r="A166" s="107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</row>
    <row r="167" spans="1:13" ht="14.25" customHeight="1" x14ac:dyDescent="0.25">
      <c r="A167" s="107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</row>
    <row r="168" spans="1:13" ht="14.25" customHeight="1" x14ac:dyDescent="0.25">
      <c r="A168" s="107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</row>
    <row r="169" spans="1:13" ht="14.25" customHeight="1" x14ac:dyDescent="0.25">
      <c r="A169" s="107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</row>
    <row r="170" spans="1:13" ht="14.25" customHeight="1" x14ac:dyDescent="0.25">
      <c r="A170" s="107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</row>
    <row r="171" spans="1:13" ht="14.25" customHeight="1" x14ac:dyDescent="0.25">
      <c r="A171" s="107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</row>
    <row r="172" spans="1:13" ht="14.25" customHeight="1" x14ac:dyDescent="0.25">
      <c r="A172" s="107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</row>
    <row r="173" spans="1:13" ht="14.25" customHeight="1" x14ac:dyDescent="0.25">
      <c r="A173" s="107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</row>
    <row r="174" spans="1:13" ht="14.25" customHeight="1" x14ac:dyDescent="0.25">
      <c r="A174" s="107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</row>
    <row r="175" spans="1:13" ht="14.25" customHeight="1" x14ac:dyDescent="0.25">
      <c r="A175" s="107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</row>
    <row r="176" spans="1:13" ht="14.25" customHeight="1" x14ac:dyDescent="0.25">
      <c r="A176" s="107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</row>
    <row r="177" spans="1:13" ht="14.25" customHeight="1" x14ac:dyDescent="0.25">
      <c r="A177" s="107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</row>
    <row r="178" spans="1:13" ht="14.25" customHeight="1" x14ac:dyDescent="0.25">
      <c r="A178" s="107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</row>
    <row r="179" spans="1:13" ht="14.25" customHeight="1" x14ac:dyDescent="0.25">
      <c r="A179" s="107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</row>
    <row r="180" spans="1:13" ht="14.25" customHeight="1" x14ac:dyDescent="0.25">
      <c r="A180" s="107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</row>
    <row r="181" spans="1:13" ht="14.25" customHeight="1" x14ac:dyDescent="0.25">
      <c r="A181" s="107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</row>
    <row r="182" spans="1:13" ht="14.25" customHeight="1" x14ac:dyDescent="0.25">
      <c r="A182" s="107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</row>
    <row r="183" spans="1:13" ht="14.25" customHeight="1" x14ac:dyDescent="0.25">
      <c r="A183" s="107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</row>
    <row r="184" spans="1:13" ht="14.25" customHeight="1" x14ac:dyDescent="0.25">
      <c r="A184" s="107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</row>
    <row r="185" spans="1:13" ht="14.25" customHeight="1" x14ac:dyDescent="0.25">
      <c r="A185" s="107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</row>
    <row r="186" spans="1:13" ht="14.25" customHeight="1" x14ac:dyDescent="0.25">
      <c r="A186" s="107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</row>
    <row r="187" spans="1:13" ht="14.25" customHeight="1" x14ac:dyDescent="0.25">
      <c r="A187" s="107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</row>
    <row r="188" spans="1:13" ht="14.25" customHeight="1" x14ac:dyDescent="0.25">
      <c r="A188" s="107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</row>
    <row r="189" spans="1:13" ht="14.25" customHeight="1" x14ac:dyDescent="0.25">
      <c r="A189" s="107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</row>
    <row r="190" spans="1:13" ht="14.25" customHeight="1" x14ac:dyDescent="0.25">
      <c r="A190" s="107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</row>
    <row r="191" spans="1:13" ht="14.25" customHeight="1" x14ac:dyDescent="0.25">
      <c r="A191" s="107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</row>
    <row r="192" spans="1:13" ht="14.25" customHeight="1" x14ac:dyDescent="0.25">
      <c r="A192" s="107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</row>
    <row r="193" spans="1:13" ht="14.25" customHeight="1" x14ac:dyDescent="0.25">
      <c r="A193" s="107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</row>
    <row r="194" spans="1:13" ht="14.25" customHeight="1" x14ac:dyDescent="0.25">
      <c r="A194" s="107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</row>
    <row r="195" spans="1:13" ht="14.25" customHeight="1" x14ac:dyDescent="0.25">
      <c r="A195" s="107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</row>
    <row r="196" spans="1:13" ht="14.25" customHeight="1" x14ac:dyDescent="0.25">
      <c r="A196" s="107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</row>
    <row r="197" spans="1:13" ht="14.25" customHeight="1" x14ac:dyDescent="0.25">
      <c r="A197" s="107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</row>
    <row r="198" spans="1:13" ht="14.25" customHeight="1" x14ac:dyDescent="0.25">
      <c r="A198" s="107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</row>
    <row r="199" spans="1:13" ht="14.25" customHeight="1" x14ac:dyDescent="0.25">
      <c r="A199" s="107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</row>
    <row r="200" spans="1:13" ht="14.25" customHeight="1" x14ac:dyDescent="0.25">
      <c r="A200" s="107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</row>
    <row r="201" spans="1:13" ht="14.25" customHeight="1" x14ac:dyDescent="0.25">
      <c r="A201" s="107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</row>
    <row r="202" spans="1:13" ht="14.25" customHeight="1" x14ac:dyDescent="0.25">
      <c r="A202" s="107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</row>
    <row r="203" spans="1:13" ht="14.25" customHeight="1" x14ac:dyDescent="0.25">
      <c r="A203" s="107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</row>
    <row r="204" spans="1:13" ht="14.25" customHeight="1" x14ac:dyDescent="0.25">
      <c r="A204" s="107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</row>
    <row r="205" spans="1:13" ht="14.25" customHeight="1" x14ac:dyDescent="0.25">
      <c r="A205" s="107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</row>
    <row r="206" spans="1:13" ht="14.25" customHeight="1" x14ac:dyDescent="0.25">
      <c r="A206" s="107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</row>
    <row r="207" spans="1:13" ht="14.25" customHeight="1" x14ac:dyDescent="0.25">
      <c r="A207" s="107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</row>
    <row r="208" spans="1:13" ht="14.25" customHeight="1" x14ac:dyDescent="0.25">
      <c r="A208" s="107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</row>
    <row r="209" spans="1:13" ht="14.25" customHeight="1" x14ac:dyDescent="0.25">
      <c r="A209" s="107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</row>
    <row r="210" spans="1:13" ht="14.25" customHeight="1" x14ac:dyDescent="0.25">
      <c r="A210" s="107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</row>
    <row r="211" spans="1:13" ht="14.25" customHeight="1" x14ac:dyDescent="0.25">
      <c r="A211" s="107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</row>
    <row r="212" spans="1:13" ht="14.25" customHeight="1" x14ac:dyDescent="0.25">
      <c r="A212" s="107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</row>
    <row r="213" spans="1:13" ht="14.25" customHeight="1" x14ac:dyDescent="0.25">
      <c r="A213" s="107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</row>
    <row r="214" spans="1:13" ht="14.25" customHeight="1" x14ac:dyDescent="0.25">
      <c r="A214" s="107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</row>
    <row r="215" spans="1:13" ht="14.25" customHeight="1" x14ac:dyDescent="0.25">
      <c r="A215" s="107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</row>
    <row r="216" spans="1:13" ht="14.25" customHeight="1" x14ac:dyDescent="0.25">
      <c r="A216" s="107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</row>
    <row r="217" spans="1:13" ht="14.25" customHeight="1" x14ac:dyDescent="0.25">
      <c r="A217" s="107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</row>
    <row r="218" spans="1:13" ht="14.25" customHeight="1" x14ac:dyDescent="0.25">
      <c r="A218" s="107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</row>
    <row r="219" spans="1:13" ht="14.25" customHeight="1" x14ac:dyDescent="0.25">
      <c r="A219" s="107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</row>
    <row r="220" spans="1:13" ht="14.25" customHeight="1" x14ac:dyDescent="0.25">
      <c r="A220" s="107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</row>
    <row r="221" spans="1:13" ht="14.25" customHeight="1" x14ac:dyDescent="0.25">
      <c r="A221" s="107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</row>
    <row r="222" spans="1:13" ht="14.25" customHeight="1" x14ac:dyDescent="0.25">
      <c r="A222" s="107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</row>
    <row r="223" spans="1:13" ht="14.25" customHeight="1" x14ac:dyDescent="0.25">
      <c r="A223" s="107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</row>
    <row r="224" spans="1:13" ht="14.25" customHeight="1" x14ac:dyDescent="0.25">
      <c r="A224" s="107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</row>
    <row r="225" spans="1:13" ht="14.25" customHeight="1" x14ac:dyDescent="0.25">
      <c r="A225" s="107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</row>
    <row r="226" spans="1:13" ht="14.25" customHeight="1" x14ac:dyDescent="0.25">
      <c r="A226" s="107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</row>
    <row r="227" spans="1:13" ht="14.25" customHeight="1" x14ac:dyDescent="0.25">
      <c r="A227" s="107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</row>
    <row r="228" spans="1:13" ht="14.25" customHeight="1" x14ac:dyDescent="0.25">
      <c r="A228" s="107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</row>
    <row r="229" spans="1:13" ht="14.25" customHeight="1" x14ac:dyDescent="0.25">
      <c r="A229" s="107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</row>
    <row r="230" spans="1:13" ht="14.25" customHeight="1" x14ac:dyDescent="0.25">
      <c r="A230" s="107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</row>
    <row r="231" spans="1:13" ht="14.25" customHeight="1" x14ac:dyDescent="0.25">
      <c r="A231" s="107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</row>
    <row r="232" spans="1:13" ht="14.25" customHeight="1" x14ac:dyDescent="0.25">
      <c r="A232" s="107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</row>
    <row r="233" spans="1:13" ht="14.25" customHeight="1" x14ac:dyDescent="0.25">
      <c r="A233" s="107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</row>
    <row r="234" spans="1:13" ht="14.25" customHeight="1" x14ac:dyDescent="0.25">
      <c r="A234" s="107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</row>
    <row r="235" spans="1:13" ht="14.25" customHeight="1" x14ac:dyDescent="0.25">
      <c r="A235" s="107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</row>
    <row r="236" spans="1:13" ht="14.25" customHeight="1" x14ac:dyDescent="0.25">
      <c r="A236" s="107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</row>
    <row r="237" spans="1:13" ht="14.25" customHeight="1" x14ac:dyDescent="0.25">
      <c r="A237" s="107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</row>
    <row r="238" spans="1:13" ht="14.25" customHeight="1" x14ac:dyDescent="0.25">
      <c r="A238" s="107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</row>
    <row r="239" spans="1:13" ht="14.25" customHeight="1" x14ac:dyDescent="0.25">
      <c r="A239" s="107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</row>
    <row r="240" spans="1:13" ht="14.25" customHeight="1" x14ac:dyDescent="0.25">
      <c r="A240" s="107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</row>
    <row r="241" spans="1:13" ht="14.25" customHeight="1" x14ac:dyDescent="0.25">
      <c r="A241" s="107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</row>
    <row r="242" spans="1:13" ht="14.25" customHeight="1" x14ac:dyDescent="0.25">
      <c r="A242" s="107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</row>
    <row r="243" spans="1:13" ht="14.25" customHeight="1" x14ac:dyDescent="0.25">
      <c r="A243" s="107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</row>
    <row r="244" spans="1:13" ht="14.25" customHeight="1" x14ac:dyDescent="0.25">
      <c r="A244" s="107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</row>
    <row r="245" spans="1:13" ht="14.25" customHeight="1" x14ac:dyDescent="0.25">
      <c r="A245" s="107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</row>
    <row r="246" spans="1:13" ht="14.25" customHeight="1" x14ac:dyDescent="0.25">
      <c r="A246" s="107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</row>
    <row r="247" spans="1:13" ht="14.25" customHeight="1" x14ac:dyDescent="0.25">
      <c r="A247" s="107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</row>
    <row r="248" spans="1:13" ht="14.25" customHeight="1" x14ac:dyDescent="0.25">
      <c r="A248" s="107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</row>
    <row r="249" spans="1:13" ht="14.25" customHeight="1" x14ac:dyDescent="0.25">
      <c r="A249" s="107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</row>
    <row r="250" spans="1:13" ht="14.25" customHeight="1" x14ac:dyDescent="0.25">
      <c r="A250" s="107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</row>
    <row r="251" spans="1:13" ht="14.25" customHeight="1" x14ac:dyDescent="0.25">
      <c r="A251" s="107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</row>
    <row r="252" spans="1:13" ht="14.25" customHeight="1" x14ac:dyDescent="0.25">
      <c r="A252" s="107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</row>
    <row r="253" spans="1:13" ht="14.25" customHeight="1" x14ac:dyDescent="0.25">
      <c r="A253" s="107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</row>
    <row r="254" spans="1:13" ht="14.25" customHeight="1" x14ac:dyDescent="0.25">
      <c r="A254" s="107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</row>
    <row r="255" spans="1:13" ht="14.25" customHeight="1" x14ac:dyDescent="0.25">
      <c r="A255" s="107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</row>
    <row r="256" spans="1:13" ht="14.25" customHeight="1" x14ac:dyDescent="0.25">
      <c r="A256" s="107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</row>
    <row r="257" spans="1:13" ht="14.25" customHeight="1" x14ac:dyDescent="0.25">
      <c r="A257" s="107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</row>
    <row r="258" spans="1:13" ht="14.25" customHeight="1" x14ac:dyDescent="0.25">
      <c r="A258" s="107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</row>
    <row r="259" spans="1:13" ht="14.25" customHeight="1" x14ac:dyDescent="0.25">
      <c r="A259" s="107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</row>
    <row r="260" spans="1:13" ht="14.25" customHeight="1" x14ac:dyDescent="0.25">
      <c r="A260" s="107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</row>
    <row r="261" spans="1:13" ht="14.25" customHeight="1" x14ac:dyDescent="0.25">
      <c r="A261" s="107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</row>
    <row r="262" spans="1:13" ht="14.25" customHeight="1" x14ac:dyDescent="0.25">
      <c r="A262" s="107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</row>
    <row r="263" spans="1:13" ht="14.25" customHeight="1" x14ac:dyDescent="0.25">
      <c r="A263" s="107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</row>
    <row r="264" spans="1:13" ht="14.25" customHeight="1" x14ac:dyDescent="0.25">
      <c r="A264" s="107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</row>
    <row r="265" spans="1:13" ht="14.25" customHeight="1" x14ac:dyDescent="0.25">
      <c r="A265" s="107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</row>
    <row r="266" spans="1:13" ht="14.25" customHeight="1" x14ac:dyDescent="0.25">
      <c r="A266" s="107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</row>
    <row r="267" spans="1:13" ht="14.25" customHeight="1" x14ac:dyDescent="0.25">
      <c r="A267" s="107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</row>
    <row r="268" spans="1:13" ht="14.25" customHeight="1" x14ac:dyDescent="0.25">
      <c r="A268" s="107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</row>
    <row r="269" spans="1:13" ht="14.25" customHeight="1" x14ac:dyDescent="0.25">
      <c r="A269" s="107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</row>
    <row r="270" spans="1:13" ht="14.25" customHeight="1" x14ac:dyDescent="0.25">
      <c r="A270" s="107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</row>
    <row r="271" spans="1:13" ht="14.25" customHeight="1" x14ac:dyDescent="0.25">
      <c r="A271" s="107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</row>
    <row r="272" spans="1:13" ht="14.25" customHeight="1" x14ac:dyDescent="0.25">
      <c r="A272" s="107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</row>
    <row r="273" spans="1:13" ht="14.25" customHeight="1" x14ac:dyDescent="0.25">
      <c r="A273" s="107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</row>
    <row r="274" spans="1:13" ht="14.25" customHeight="1" x14ac:dyDescent="0.25">
      <c r="A274" s="107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</row>
    <row r="275" spans="1:13" ht="14.25" customHeight="1" x14ac:dyDescent="0.25">
      <c r="A275" s="107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</row>
    <row r="276" spans="1:13" ht="14.25" customHeight="1" x14ac:dyDescent="0.25">
      <c r="A276" s="107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</row>
    <row r="277" spans="1:13" ht="14.25" customHeight="1" x14ac:dyDescent="0.25">
      <c r="A277" s="107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</row>
    <row r="278" spans="1:13" ht="14.25" customHeight="1" x14ac:dyDescent="0.25">
      <c r="A278" s="107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</row>
    <row r="279" spans="1:13" ht="14.25" customHeight="1" x14ac:dyDescent="0.25">
      <c r="A279" s="107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</row>
    <row r="280" spans="1:13" ht="14.25" customHeight="1" x14ac:dyDescent="0.25">
      <c r="A280" s="107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</row>
    <row r="281" spans="1:13" ht="14.25" customHeight="1" x14ac:dyDescent="0.25">
      <c r="A281" s="107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</row>
    <row r="282" spans="1:13" ht="14.25" customHeight="1" x14ac:dyDescent="0.25">
      <c r="A282" s="107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</row>
    <row r="283" spans="1:13" ht="14.25" customHeight="1" x14ac:dyDescent="0.25">
      <c r="A283" s="107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</row>
    <row r="284" spans="1:13" ht="14.25" customHeight="1" x14ac:dyDescent="0.25">
      <c r="A284" s="107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</row>
    <row r="285" spans="1:13" ht="14.25" customHeight="1" x14ac:dyDescent="0.25">
      <c r="A285" s="107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</row>
    <row r="286" spans="1:13" ht="14.25" customHeight="1" x14ac:dyDescent="0.25">
      <c r="A286" s="107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</row>
    <row r="287" spans="1:13" ht="14.25" customHeight="1" x14ac:dyDescent="0.25">
      <c r="A287" s="107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</row>
    <row r="288" spans="1:13" ht="14.25" customHeight="1" x14ac:dyDescent="0.25">
      <c r="A288" s="107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</row>
    <row r="289" spans="1:13" ht="14.25" customHeight="1" x14ac:dyDescent="0.25">
      <c r="A289" s="107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</row>
    <row r="290" spans="1:13" ht="14.25" customHeight="1" x14ac:dyDescent="0.25">
      <c r="A290" s="107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</row>
    <row r="291" spans="1:13" ht="14.25" customHeight="1" x14ac:dyDescent="0.25">
      <c r="A291" s="107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</row>
    <row r="292" spans="1:13" ht="14.25" customHeight="1" x14ac:dyDescent="0.25">
      <c r="A292" s="107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</row>
    <row r="293" spans="1:13" ht="14.25" customHeight="1" x14ac:dyDescent="0.25">
      <c r="A293" s="107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</row>
    <row r="294" spans="1:13" ht="14.25" customHeight="1" x14ac:dyDescent="0.25">
      <c r="A294" s="107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</row>
    <row r="295" spans="1:13" ht="14.25" customHeight="1" x14ac:dyDescent="0.25">
      <c r="A295" s="107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</row>
    <row r="296" spans="1:13" ht="14.25" customHeight="1" x14ac:dyDescent="0.25">
      <c r="A296" s="107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</row>
    <row r="297" spans="1:13" ht="14.25" customHeight="1" x14ac:dyDescent="0.25">
      <c r="A297" s="107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</row>
    <row r="298" spans="1:13" ht="14.25" customHeight="1" x14ac:dyDescent="0.25">
      <c r="A298" s="107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</row>
    <row r="299" spans="1:13" ht="14.25" customHeight="1" x14ac:dyDescent="0.25">
      <c r="A299" s="107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</row>
    <row r="300" spans="1:13" ht="14.25" customHeight="1" x14ac:dyDescent="0.25">
      <c r="A300" s="107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</row>
    <row r="301" spans="1:13" ht="14.25" customHeight="1" x14ac:dyDescent="0.25">
      <c r="A301" s="107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</row>
    <row r="302" spans="1:13" ht="14.25" customHeight="1" x14ac:dyDescent="0.25">
      <c r="A302" s="107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</row>
    <row r="303" spans="1:13" ht="14.25" customHeight="1" x14ac:dyDescent="0.25">
      <c r="A303" s="107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</row>
    <row r="304" spans="1:13" ht="14.25" customHeight="1" x14ac:dyDescent="0.25">
      <c r="A304" s="107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</row>
    <row r="305" spans="1:13" ht="14.25" customHeight="1" x14ac:dyDescent="0.25">
      <c r="A305" s="107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</row>
    <row r="306" spans="1:13" ht="14.25" customHeight="1" x14ac:dyDescent="0.25">
      <c r="A306" s="107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</row>
    <row r="307" spans="1:13" ht="14.25" customHeight="1" x14ac:dyDescent="0.25">
      <c r="A307" s="107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</row>
    <row r="308" spans="1:13" ht="14.25" customHeight="1" x14ac:dyDescent="0.25">
      <c r="A308" s="107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</row>
    <row r="309" spans="1:13" ht="14.25" customHeight="1" x14ac:dyDescent="0.25">
      <c r="A309" s="107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</row>
    <row r="310" spans="1:13" ht="14.25" customHeight="1" x14ac:dyDescent="0.25">
      <c r="A310" s="107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</row>
    <row r="311" spans="1:13" ht="14.25" customHeight="1" x14ac:dyDescent="0.25">
      <c r="A311" s="107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</row>
    <row r="312" spans="1:13" ht="14.25" customHeight="1" x14ac:dyDescent="0.25">
      <c r="A312" s="107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</row>
    <row r="313" spans="1:13" ht="14.25" customHeight="1" x14ac:dyDescent="0.25">
      <c r="A313" s="107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</row>
    <row r="314" spans="1:13" ht="14.25" customHeight="1" x14ac:dyDescent="0.25">
      <c r="A314" s="107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</row>
    <row r="315" spans="1:13" ht="14.25" customHeight="1" x14ac:dyDescent="0.25">
      <c r="A315" s="107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</row>
    <row r="316" spans="1:13" ht="14.25" customHeight="1" x14ac:dyDescent="0.25">
      <c r="A316" s="107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</row>
    <row r="317" spans="1:13" ht="14.25" customHeight="1" x14ac:dyDescent="0.25">
      <c r="A317" s="107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</row>
    <row r="318" spans="1:13" ht="14.25" customHeight="1" x14ac:dyDescent="0.25">
      <c r="A318" s="107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</row>
    <row r="319" spans="1:13" ht="14.25" customHeight="1" x14ac:dyDescent="0.25">
      <c r="A319" s="107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</row>
    <row r="320" spans="1:13" ht="14.25" customHeight="1" x14ac:dyDescent="0.25">
      <c r="A320" s="107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</row>
    <row r="321" spans="1:13" ht="14.25" customHeight="1" x14ac:dyDescent="0.25">
      <c r="A321" s="107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</row>
    <row r="322" spans="1:13" ht="14.25" customHeight="1" x14ac:dyDescent="0.25">
      <c r="A322" s="107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</row>
    <row r="323" spans="1:13" ht="14.25" customHeight="1" x14ac:dyDescent="0.25">
      <c r="A323" s="107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</row>
    <row r="324" spans="1:13" ht="14.25" customHeight="1" x14ac:dyDescent="0.25">
      <c r="A324" s="107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</row>
    <row r="325" spans="1:13" ht="14.25" customHeight="1" x14ac:dyDescent="0.25">
      <c r="A325" s="107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</row>
    <row r="326" spans="1:13" ht="14.25" customHeight="1" x14ac:dyDescent="0.25">
      <c r="A326" s="107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</row>
    <row r="327" spans="1:13" ht="14.25" customHeight="1" x14ac:dyDescent="0.25">
      <c r="A327" s="107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</row>
    <row r="328" spans="1:13" ht="14.25" customHeight="1" x14ac:dyDescent="0.25">
      <c r="A328" s="107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</row>
    <row r="329" spans="1:13" ht="14.25" customHeight="1" x14ac:dyDescent="0.25">
      <c r="A329" s="107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</row>
    <row r="330" spans="1:13" ht="14.25" customHeight="1" x14ac:dyDescent="0.25">
      <c r="A330" s="107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</row>
    <row r="331" spans="1:13" ht="14.25" customHeight="1" x14ac:dyDescent="0.25">
      <c r="A331" s="107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</row>
    <row r="332" spans="1:13" ht="14.25" customHeight="1" x14ac:dyDescent="0.25">
      <c r="A332" s="107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</row>
    <row r="333" spans="1:13" ht="14.25" customHeight="1" x14ac:dyDescent="0.25">
      <c r="A333" s="107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</row>
    <row r="334" spans="1:13" ht="14.25" customHeight="1" x14ac:dyDescent="0.25">
      <c r="A334" s="107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</row>
    <row r="335" spans="1:13" ht="14.25" customHeight="1" x14ac:dyDescent="0.25">
      <c r="A335" s="107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</row>
    <row r="336" spans="1:13" ht="14.25" customHeight="1" x14ac:dyDescent="0.25">
      <c r="A336" s="107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</row>
    <row r="337" spans="1:13" ht="14.25" customHeight="1" x14ac:dyDescent="0.25">
      <c r="A337" s="107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</row>
    <row r="338" spans="1:13" ht="14.25" customHeight="1" x14ac:dyDescent="0.25">
      <c r="A338" s="107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</row>
    <row r="339" spans="1:13" ht="14.25" customHeight="1" x14ac:dyDescent="0.25">
      <c r="A339" s="107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</row>
    <row r="340" spans="1:13" ht="14.25" customHeight="1" x14ac:dyDescent="0.25">
      <c r="A340" s="107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</row>
    <row r="341" spans="1:13" ht="14.25" customHeight="1" x14ac:dyDescent="0.25">
      <c r="A341" s="107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</row>
    <row r="342" spans="1:13" ht="14.25" customHeight="1" x14ac:dyDescent="0.25">
      <c r="A342" s="107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</row>
    <row r="343" spans="1:13" ht="14.25" customHeight="1" x14ac:dyDescent="0.25">
      <c r="A343" s="107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</row>
    <row r="344" spans="1:13" ht="14.25" customHeight="1" x14ac:dyDescent="0.25">
      <c r="A344" s="107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</row>
    <row r="345" spans="1:13" ht="14.25" customHeight="1" x14ac:dyDescent="0.25">
      <c r="A345" s="107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</row>
    <row r="346" spans="1:13" ht="14.25" customHeight="1" x14ac:dyDescent="0.25">
      <c r="A346" s="107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</row>
    <row r="347" spans="1:13" ht="15.75" customHeight="1" x14ac:dyDescent="0.25"/>
    <row r="348" spans="1:13" ht="15.75" customHeight="1" x14ac:dyDescent="0.25"/>
    <row r="349" spans="1:13" ht="15.75" customHeight="1" x14ac:dyDescent="0.25"/>
    <row r="350" spans="1:13" ht="15.75" customHeight="1" x14ac:dyDescent="0.25"/>
    <row r="351" spans="1:13" ht="15.75" customHeight="1" x14ac:dyDescent="0.25"/>
    <row r="352" spans="1:13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</sheetData>
  <mergeCells count="1">
    <mergeCell ref="N1:O1"/>
  </mergeCells>
  <pageMargins left="0.75" right="0.75" top="1" bottom="1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1000"/>
  <sheetViews>
    <sheetView tabSelected="1" workbookViewId="0">
      <pane ySplit="1" topLeftCell="A2" activePane="bottomLeft" state="frozen"/>
      <selection pane="bottomLeft" activeCell="D68" sqref="D68"/>
    </sheetView>
  </sheetViews>
  <sheetFormatPr defaultColWidth="14.42578125" defaultRowHeight="15" customHeight="1" x14ac:dyDescent="0.25"/>
  <cols>
    <col min="1" max="1" width="20.140625" customWidth="1"/>
    <col min="2" max="24" width="6.7109375" style="134" customWidth="1"/>
    <col min="25" max="25" width="8.42578125" style="134" customWidth="1"/>
    <col min="26" max="26" width="11.42578125" style="134" customWidth="1"/>
  </cols>
  <sheetData>
    <row r="1" spans="1:27" ht="14.25" customHeight="1" x14ac:dyDescent="0.25">
      <c r="A1" s="90"/>
      <c r="B1" s="133" t="s">
        <v>8</v>
      </c>
      <c r="C1" s="133" t="s">
        <v>15</v>
      </c>
      <c r="D1" s="133" t="s">
        <v>10</v>
      </c>
      <c r="E1" s="133" t="s">
        <v>20</v>
      </c>
      <c r="F1" s="133" t="s">
        <v>23</v>
      </c>
      <c r="G1" s="133" t="s">
        <v>26</v>
      </c>
      <c r="H1" s="133" t="s">
        <v>29</v>
      </c>
      <c r="I1" s="133" t="s">
        <v>32</v>
      </c>
      <c r="J1" s="133" t="s">
        <v>35</v>
      </c>
      <c r="K1" s="133" t="s">
        <v>38</v>
      </c>
      <c r="L1" s="133" t="s">
        <v>41</v>
      </c>
      <c r="M1" s="133" t="s">
        <v>44</v>
      </c>
      <c r="N1" s="133" t="s">
        <v>49</v>
      </c>
      <c r="O1" s="133" t="s">
        <v>52</v>
      </c>
      <c r="P1" s="133" t="s">
        <v>55</v>
      </c>
      <c r="Q1" s="133" t="s">
        <v>58</v>
      </c>
      <c r="R1" s="133" t="s">
        <v>61</v>
      </c>
      <c r="S1" s="133" t="s">
        <v>64</v>
      </c>
      <c r="T1" s="133" t="s">
        <v>67</v>
      </c>
      <c r="U1" s="133" t="s">
        <v>70</v>
      </c>
      <c r="V1" s="133" t="s">
        <v>73</v>
      </c>
      <c r="W1" s="133" t="s">
        <v>76</v>
      </c>
      <c r="X1" s="133" t="s">
        <v>79</v>
      </c>
      <c r="Y1" s="133" t="s">
        <v>152</v>
      </c>
      <c r="Z1" s="161" t="s">
        <v>560</v>
      </c>
      <c r="AA1" s="128"/>
    </row>
    <row r="2" spans="1:27" ht="14.25" customHeight="1" x14ac:dyDescent="0.25">
      <c r="A2" s="62" t="s">
        <v>561</v>
      </c>
      <c r="B2" s="50">
        <f>+'100- All'!B193</f>
        <v>0</v>
      </c>
      <c r="C2" s="50">
        <f>+'100- All'!C193</f>
        <v>7</v>
      </c>
      <c r="D2" s="50">
        <f>+'100- All'!D193</f>
        <v>7</v>
      </c>
      <c r="E2" s="50">
        <f>+'100- All'!E193</f>
        <v>0</v>
      </c>
      <c r="F2" s="50">
        <f>+'100- All'!F193</f>
        <v>8</v>
      </c>
      <c r="G2" s="50">
        <f>+'100- All'!G193</f>
        <v>0</v>
      </c>
      <c r="H2" s="50">
        <f>+'100- All'!H193</f>
        <v>3</v>
      </c>
      <c r="I2" s="50">
        <f>+'100- All'!I193</f>
        <v>4</v>
      </c>
      <c r="J2" s="50">
        <f>+'100- All'!J193</f>
        <v>0</v>
      </c>
      <c r="K2" s="50">
        <f>+'100- All'!K193</f>
        <v>0</v>
      </c>
      <c r="L2" s="50">
        <f>+'100- All'!L193</f>
        <v>0</v>
      </c>
      <c r="M2" s="50">
        <f>+'100- All'!M193</f>
        <v>0</v>
      </c>
      <c r="N2" s="50">
        <f>+'100- All'!N193</f>
        <v>0</v>
      </c>
      <c r="O2" s="50">
        <f>+'100- All'!O193</f>
        <v>0</v>
      </c>
      <c r="P2" s="50">
        <f>+'100- All'!P193</f>
        <v>0</v>
      </c>
      <c r="Q2" s="50">
        <f>+'100- All'!Q193</f>
        <v>0</v>
      </c>
      <c r="R2" s="50">
        <f>+'100- All'!R193</f>
        <v>0</v>
      </c>
      <c r="S2" s="50">
        <f>+'100- All'!S193</f>
        <v>10</v>
      </c>
      <c r="T2" s="50">
        <f>+'100- All'!T193</f>
        <v>0</v>
      </c>
      <c r="U2" s="50">
        <f>+'100- All'!U193</f>
        <v>0</v>
      </c>
      <c r="V2" s="50">
        <f>+'100- All'!V193</f>
        <v>0</v>
      </c>
      <c r="W2" s="50">
        <f>+'100- All'!W193</f>
        <v>0</v>
      </c>
      <c r="X2" s="50">
        <f>+'100- All'!X193</f>
        <v>0</v>
      </c>
      <c r="Y2" s="50">
        <f>+'100- All'!Y193</f>
        <v>0</v>
      </c>
      <c r="Z2" s="93">
        <f t="shared" ref="Z2:Z15" si="0">SUM(B2:Y2)</f>
        <v>39</v>
      </c>
    </row>
    <row r="3" spans="1:27" ht="14.25" customHeight="1" x14ac:dyDescent="0.25">
      <c r="A3" s="62" t="s">
        <v>562</v>
      </c>
      <c r="B3" s="50">
        <f>'200-H'!B49</f>
        <v>0</v>
      </c>
      <c r="C3" s="50">
        <f>'200-H'!C49</f>
        <v>9</v>
      </c>
      <c r="D3" s="50">
        <f>'200-H'!D49</f>
        <v>11</v>
      </c>
      <c r="E3" s="50">
        <f>'200-H'!E49</f>
        <v>0</v>
      </c>
      <c r="F3" s="50">
        <f>'200-H'!F49</f>
        <v>8</v>
      </c>
      <c r="G3" s="50">
        <f>'200-H'!G49</f>
        <v>0</v>
      </c>
      <c r="H3" s="50">
        <f>'200-H'!H49</f>
        <v>0</v>
      </c>
      <c r="I3" s="50">
        <f>'200-H'!I49</f>
        <v>0</v>
      </c>
      <c r="J3" s="50">
        <f>'200-H'!J49</f>
        <v>0</v>
      </c>
      <c r="K3" s="50">
        <f>'200-H'!K49</f>
        <v>0</v>
      </c>
      <c r="L3" s="50">
        <f>'200-H'!L49</f>
        <v>0</v>
      </c>
      <c r="M3" s="50">
        <f>'200-H'!M49</f>
        <v>0</v>
      </c>
      <c r="N3" s="50">
        <f>'200-H'!N49</f>
        <v>0</v>
      </c>
      <c r="O3" s="50">
        <f>'200-H'!O49</f>
        <v>11</v>
      </c>
      <c r="P3" s="50">
        <f>'200-H'!P49</f>
        <v>0</v>
      </c>
      <c r="Q3" s="50">
        <f>'200-H'!Q49</f>
        <v>0</v>
      </c>
      <c r="R3" s="50">
        <f>'200-H'!R49</f>
        <v>0</v>
      </c>
      <c r="S3" s="50">
        <f>'200-H'!S49</f>
        <v>0</v>
      </c>
      <c r="T3" s="50">
        <f>'200-H'!T49</f>
        <v>0</v>
      </c>
      <c r="U3" s="50">
        <f>'200-H'!U49</f>
        <v>0</v>
      </c>
      <c r="V3" s="50">
        <f>'200-H'!V49</f>
        <v>0</v>
      </c>
      <c r="W3" s="50">
        <f>'200-H'!W49</f>
        <v>0</v>
      </c>
      <c r="X3" s="50">
        <f>'200-H'!X49</f>
        <v>0</v>
      </c>
      <c r="Y3" s="50">
        <f>'200-H'!Y49</f>
        <v>0</v>
      </c>
      <c r="Z3" s="93">
        <f t="shared" si="0"/>
        <v>39</v>
      </c>
    </row>
    <row r="4" spans="1:27" ht="14.25" customHeight="1" x14ac:dyDescent="0.25">
      <c r="A4" s="7" t="s">
        <v>563</v>
      </c>
      <c r="B4" s="50">
        <f>+'200 - All'!B145</f>
        <v>0</v>
      </c>
      <c r="C4" s="50">
        <f>+'200 - All'!C145</f>
        <v>3</v>
      </c>
      <c r="D4" s="50">
        <f>+'200 - All'!D145</f>
        <v>3</v>
      </c>
      <c r="E4" s="50">
        <f>+'200 - All'!E145</f>
        <v>0</v>
      </c>
      <c r="F4" s="50">
        <f>+'200 - All'!F145</f>
        <v>6</v>
      </c>
      <c r="G4" s="50">
        <f>+'200 - All'!G145</f>
        <v>0</v>
      </c>
      <c r="H4" s="50">
        <f>+'200 - All'!H145</f>
        <v>0</v>
      </c>
      <c r="I4" s="50">
        <f>+'200 - All'!I145</f>
        <v>17</v>
      </c>
      <c r="J4" s="50">
        <f>+'200 - All'!J145</f>
        <v>0</v>
      </c>
      <c r="K4" s="50">
        <f>+'200 - All'!K145</f>
        <v>0</v>
      </c>
      <c r="L4" s="50">
        <f>+'200 - All'!L145</f>
        <v>0</v>
      </c>
      <c r="M4" s="50">
        <f>+'200 - All'!M145</f>
        <v>0</v>
      </c>
      <c r="N4" s="50">
        <f>+'200 - All'!N145</f>
        <v>0</v>
      </c>
      <c r="O4" s="50">
        <f>+'200 - All'!O145</f>
        <v>0</v>
      </c>
      <c r="P4" s="50">
        <f>+'200 - All'!P145</f>
        <v>0</v>
      </c>
      <c r="Q4" s="50">
        <f>+'200 - All'!Q145</f>
        <v>0</v>
      </c>
      <c r="R4" s="50">
        <f>+'200 - All'!R145</f>
        <v>0</v>
      </c>
      <c r="S4" s="50">
        <f>+'200 - All'!S145</f>
        <v>10</v>
      </c>
      <c r="T4" s="50">
        <f>+'200 - All'!T145</f>
        <v>0</v>
      </c>
      <c r="U4" s="50">
        <f>+'200 - All'!U145</f>
        <v>0</v>
      </c>
      <c r="V4" s="50">
        <f>+'200 - All'!V145</f>
        <v>0</v>
      </c>
      <c r="W4" s="50">
        <f>+'200 - All'!W145</f>
        <v>0</v>
      </c>
      <c r="X4" s="50">
        <f>+'200 - All'!X145</f>
        <v>0</v>
      </c>
      <c r="Y4" s="50">
        <f>+'200 - All'!Y145</f>
        <v>0</v>
      </c>
      <c r="Z4" s="93">
        <f t="shared" si="0"/>
        <v>39</v>
      </c>
    </row>
    <row r="5" spans="1:27" ht="14.25" customHeight="1" x14ac:dyDescent="0.25">
      <c r="A5" s="7" t="s">
        <v>564</v>
      </c>
      <c r="B5" s="50">
        <f>+'400 - All'!B103</f>
        <v>0</v>
      </c>
      <c r="C5" s="50">
        <f>+'400 - All'!C103</f>
        <v>0</v>
      </c>
      <c r="D5" s="50">
        <f>+'400 - All'!D103</f>
        <v>2</v>
      </c>
      <c r="E5" s="50">
        <f>+'400 - All'!E103</f>
        <v>0</v>
      </c>
      <c r="F5" s="50">
        <f>+'400 - All'!F103</f>
        <v>4</v>
      </c>
      <c r="G5" s="50">
        <f>+'400 - All'!G103</f>
        <v>0</v>
      </c>
      <c r="H5" s="50">
        <f>+'400 - All'!H103</f>
        <v>0</v>
      </c>
      <c r="I5" s="50">
        <f>+'400 - All'!I103</f>
        <v>16</v>
      </c>
      <c r="J5" s="50">
        <f>+'400 - All'!J103</f>
        <v>0</v>
      </c>
      <c r="K5" s="50">
        <f>+'400 - All'!K103</f>
        <v>0</v>
      </c>
      <c r="L5" s="50">
        <f>+'400 - All'!L103</f>
        <v>0</v>
      </c>
      <c r="M5" s="50">
        <f>+'400 - All'!M103</f>
        <v>0</v>
      </c>
      <c r="N5" s="50">
        <f>+'400 - All'!N103</f>
        <v>0</v>
      </c>
      <c r="O5" s="50">
        <f>+'400 - All'!O103</f>
        <v>0</v>
      </c>
      <c r="P5" s="50">
        <f>+'400 - All'!P103</f>
        <v>0</v>
      </c>
      <c r="Q5" s="50">
        <f>+'400 - All'!Q103</f>
        <v>0</v>
      </c>
      <c r="R5" s="50">
        <f>+'400 - All'!R103</f>
        <v>0</v>
      </c>
      <c r="S5" s="50">
        <f>+'400 - All'!S103</f>
        <v>8</v>
      </c>
      <c r="T5" s="50">
        <f>+'400 - All'!T103</f>
        <v>6</v>
      </c>
      <c r="U5" s="50">
        <f>+'400 - All'!U103</f>
        <v>3</v>
      </c>
      <c r="V5" s="50">
        <f>+'400 - All'!V103</f>
        <v>0</v>
      </c>
      <c r="W5" s="50">
        <f>+'400 - All'!W103</f>
        <v>0</v>
      </c>
      <c r="X5" s="50">
        <f>+'400 - All'!X103</f>
        <v>0</v>
      </c>
      <c r="Y5" s="50">
        <f>+'400 - All'!Y103</f>
        <v>0</v>
      </c>
      <c r="Z5" s="93">
        <f t="shared" si="0"/>
        <v>39</v>
      </c>
    </row>
    <row r="6" spans="1:27" ht="14.25" customHeight="1" x14ac:dyDescent="0.25">
      <c r="A6" s="7" t="s">
        <v>565</v>
      </c>
      <c r="B6" s="50">
        <f>+'800 - ALL'!B57</f>
        <v>0</v>
      </c>
      <c r="C6" s="50">
        <f>+'800 - ALL'!C57</f>
        <v>6</v>
      </c>
      <c r="D6" s="50">
        <f>+'800 - ALL'!D57</f>
        <v>0</v>
      </c>
      <c r="E6" s="50">
        <f>+'800 - ALL'!E57</f>
        <v>4</v>
      </c>
      <c r="F6" s="50">
        <f>+'800 - ALL'!F57</f>
        <v>0</v>
      </c>
      <c r="G6" s="50">
        <f>+'800 - ALL'!G57</f>
        <v>0</v>
      </c>
      <c r="H6" s="50">
        <f>+'800 - ALL'!H57</f>
        <v>0</v>
      </c>
      <c r="I6" s="50">
        <f>+'800 - ALL'!I57</f>
        <v>10</v>
      </c>
      <c r="J6" s="50">
        <f>+'800 - ALL'!J57</f>
        <v>0</v>
      </c>
      <c r="K6" s="50">
        <f>+'800 - ALL'!K57</f>
        <v>0</v>
      </c>
      <c r="L6" s="50">
        <f>+'800 - ALL'!L57</f>
        <v>0</v>
      </c>
      <c r="M6" s="50">
        <f>+'800 - ALL'!M57</f>
        <v>0</v>
      </c>
      <c r="N6" s="50">
        <f>+'800 - ALL'!N57</f>
        <v>0</v>
      </c>
      <c r="O6" s="50">
        <f>+'800 - ALL'!O57</f>
        <v>1</v>
      </c>
      <c r="P6" s="50">
        <f>+'800 - ALL'!P57</f>
        <v>0</v>
      </c>
      <c r="Q6" s="50">
        <f>+'800 - ALL'!Q57</f>
        <v>0</v>
      </c>
      <c r="R6" s="50">
        <f>+'800 - ALL'!R57</f>
        <v>0</v>
      </c>
      <c r="S6" s="50">
        <f>+'800 - ALL'!S57</f>
        <v>0</v>
      </c>
      <c r="T6" s="50">
        <f>+'800 - ALL'!T57</f>
        <v>8</v>
      </c>
      <c r="U6" s="50">
        <f>+'800 - ALL'!U57</f>
        <v>2</v>
      </c>
      <c r="V6" s="50">
        <f>+'800 - ALL'!V57</f>
        <v>0</v>
      </c>
      <c r="W6" s="50">
        <f>+'800 - ALL'!W57</f>
        <v>0</v>
      </c>
      <c r="X6" s="50">
        <f>+'800 - ALL'!X57</f>
        <v>0</v>
      </c>
      <c r="Y6" s="50">
        <f>+'800 - ALL'!Y57</f>
        <v>8</v>
      </c>
      <c r="Z6" s="93">
        <f t="shared" si="0"/>
        <v>39</v>
      </c>
    </row>
    <row r="7" spans="1:27" ht="14.25" customHeight="1" x14ac:dyDescent="0.25">
      <c r="A7" s="7" t="s">
        <v>566</v>
      </c>
      <c r="B7" s="50">
        <f>+'1600mm - ALL'!B53</f>
        <v>0</v>
      </c>
      <c r="C7" s="50">
        <f>+'1600mm - ALL'!C53</f>
        <v>4</v>
      </c>
      <c r="D7" s="50">
        <f>+'1600mm - ALL'!D53</f>
        <v>10</v>
      </c>
      <c r="E7" s="50">
        <f>+'1600mm - ALL'!E53</f>
        <v>0</v>
      </c>
      <c r="F7" s="50">
        <f>+'1600mm - ALL'!F53</f>
        <v>13</v>
      </c>
      <c r="G7" s="50">
        <f>+'1600mm - ALL'!G53</f>
        <v>0</v>
      </c>
      <c r="H7" s="50">
        <f>+'1600mm - ALL'!H53</f>
        <v>0</v>
      </c>
      <c r="I7" s="50">
        <f>+'1600mm - ALL'!I53</f>
        <v>0</v>
      </c>
      <c r="J7" s="50">
        <f>+'1600mm - ALL'!J53</f>
        <v>0</v>
      </c>
      <c r="K7" s="50">
        <f>+'1600mm - ALL'!K53</f>
        <v>0</v>
      </c>
      <c r="L7" s="50">
        <f>+'1600mm - ALL'!L53</f>
        <v>0</v>
      </c>
      <c r="M7" s="50">
        <f>+'1600mm - ALL'!M53</f>
        <v>0</v>
      </c>
      <c r="N7" s="50">
        <f>+'1600mm - ALL'!N53</f>
        <v>0</v>
      </c>
      <c r="O7" s="50">
        <f>+'1600mm - ALL'!O53</f>
        <v>1</v>
      </c>
      <c r="P7" s="50">
        <f>+'1600mm - ALL'!P53</f>
        <v>0</v>
      </c>
      <c r="Q7" s="50">
        <f>+'1600mm - ALL'!Q53</f>
        <v>0</v>
      </c>
      <c r="R7" s="50">
        <f>+'1600mm - ALL'!R53</f>
        <v>0</v>
      </c>
      <c r="S7" s="50">
        <f>+'1600mm - ALL'!S53</f>
        <v>0</v>
      </c>
      <c r="T7" s="50">
        <f>+'1600mm - ALL'!T53</f>
        <v>0</v>
      </c>
      <c r="U7" s="50">
        <f>+'1600mm - ALL'!U53</f>
        <v>6</v>
      </c>
      <c r="V7" s="50">
        <f>+'1600mm - ALL'!V53</f>
        <v>0</v>
      </c>
      <c r="W7" s="50">
        <f>+'1600mm - ALL'!W53</f>
        <v>0</v>
      </c>
      <c r="X7" s="50">
        <f>+'1600mm - ALL'!X53</f>
        <v>0</v>
      </c>
      <c r="Y7" s="50">
        <f>+'1600mm - ALL'!Y53</f>
        <v>5</v>
      </c>
      <c r="Z7" s="93">
        <f t="shared" si="0"/>
        <v>39</v>
      </c>
    </row>
    <row r="8" spans="1:27" ht="14.25" customHeight="1" x14ac:dyDescent="0.25">
      <c r="A8" s="7" t="s">
        <v>567</v>
      </c>
      <c r="B8" s="50">
        <f>+'3200-ALL'!B30</f>
        <v>0</v>
      </c>
      <c r="C8" s="50">
        <f>+'3200-ALL'!C30</f>
        <v>3</v>
      </c>
      <c r="D8" s="50">
        <f>+'3200-ALL'!D30</f>
        <v>10</v>
      </c>
      <c r="E8" s="50">
        <f>+'3200-ALL'!E30</f>
        <v>0</v>
      </c>
      <c r="F8" s="50">
        <f>+'3200-ALL'!F30</f>
        <v>12</v>
      </c>
      <c r="G8" s="50">
        <f>+'3200-ALL'!G30</f>
        <v>0</v>
      </c>
      <c r="H8" s="50">
        <f>+'3200-ALL'!H30</f>
        <v>0</v>
      </c>
      <c r="I8" s="50">
        <f>+'3200-ALL'!I30</f>
        <v>0</v>
      </c>
      <c r="J8" s="50">
        <f>+'3200-ALL'!J30</f>
        <v>0</v>
      </c>
      <c r="K8" s="50">
        <f>+'3200-ALL'!K30</f>
        <v>0</v>
      </c>
      <c r="L8" s="50">
        <f>+'3200-ALL'!L30</f>
        <v>0</v>
      </c>
      <c r="M8" s="50">
        <f>+'3200-ALL'!M30</f>
        <v>0</v>
      </c>
      <c r="N8" s="50">
        <f>+'3200-ALL'!N30</f>
        <v>0</v>
      </c>
      <c r="O8" s="50">
        <f>+'3200-ALL'!O30</f>
        <v>6</v>
      </c>
      <c r="P8" s="50">
        <f>+'3200-ALL'!P30</f>
        <v>0</v>
      </c>
      <c r="Q8" s="50">
        <f>+'3200-ALL'!Q30</f>
        <v>0</v>
      </c>
      <c r="R8" s="50">
        <f>+'3200-ALL'!R30</f>
        <v>0</v>
      </c>
      <c r="S8" s="50">
        <f>+'3200-ALL'!S30</f>
        <v>0</v>
      </c>
      <c r="T8" s="50">
        <f>+'3200-ALL'!T30</f>
        <v>5</v>
      </c>
      <c r="U8" s="50">
        <f>+'3200-ALL'!U30</f>
        <v>0</v>
      </c>
      <c r="V8" s="50">
        <f>+'3200-ALL'!V30</f>
        <v>0</v>
      </c>
      <c r="W8" s="50">
        <f>+'3200-ALL'!W30</f>
        <v>0</v>
      </c>
      <c r="X8" s="50">
        <f>+'3200-ALL'!X30</f>
        <v>0</v>
      </c>
      <c r="Y8" s="50">
        <f>+'3200-ALL'!Y30</f>
        <v>0</v>
      </c>
      <c r="Z8" s="93">
        <f t="shared" si="0"/>
        <v>36</v>
      </c>
    </row>
    <row r="9" spans="1:27" ht="14.25" customHeight="1" x14ac:dyDescent="0.25">
      <c r="A9" s="7" t="s">
        <v>568</v>
      </c>
      <c r="B9" s="50">
        <f>+'4X800r'!B21</f>
        <v>0</v>
      </c>
      <c r="C9" s="50">
        <f>+'4X800r'!C21</f>
        <v>7</v>
      </c>
      <c r="D9" s="50">
        <f>+'4X800r'!D21</f>
        <v>6</v>
      </c>
      <c r="E9" s="50">
        <f>+'4X800r'!E21</f>
        <v>0</v>
      </c>
      <c r="F9" s="50">
        <f>+'4X800r'!F21</f>
        <v>8</v>
      </c>
      <c r="G9" s="50">
        <f>+'4X800r'!G21</f>
        <v>0</v>
      </c>
      <c r="H9" s="50">
        <f>+'4X800r'!H21</f>
        <v>0</v>
      </c>
      <c r="I9" s="50">
        <f>+'4X800r'!I21</f>
        <v>0</v>
      </c>
      <c r="J9" s="50">
        <f>+'4X800r'!J21</f>
        <v>0</v>
      </c>
      <c r="K9" s="50">
        <f>+'4X800r'!K21</f>
        <v>0</v>
      </c>
      <c r="L9" s="50">
        <f>+'4X800r'!L21</f>
        <v>0</v>
      </c>
      <c r="M9" s="50">
        <f>+'4X800r'!M21</f>
        <v>0</v>
      </c>
      <c r="N9" s="50">
        <f>+'4X800r'!N21</f>
        <v>0</v>
      </c>
      <c r="O9" s="50">
        <f>+'4X800r'!O21</f>
        <v>5</v>
      </c>
      <c r="P9" s="50">
        <f>+'4X800r'!P21</f>
        <v>0</v>
      </c>
      <c r="Q9" s="50">
        <f>+'4X800r'!Q21</f>
        <v>0</v>
      </c>
      <c r="R9" s="50">
        <f>+'4X800r'!R21</f>
        <v>0</v>
      </c>
      <c r="S9" s="50">
        <f>+'4X800r'!S21</f>
        <v>0</v>
      </c>
      <c r="T9" s="50">
        <f>+'4X800r'!T21</f>
        <v>0</v>
      </c>
      <c r="U9" s="50">
        <f>+'4X800r'!U21</f>
        <v>0</v>
      </c>
      <c r="V9" s="50">
        <f>+'4X800r'!V21</f>
        <v>0</v>
      </c>
      <c r="W9" s="50">
        <f>+'4X800r'!W21</f>
        <v>0</v>
      </c>
      <c r="X9" s="50">
        <f>+'4X800r'!X21</f>
        <v>0</v>
      </c>
      <c r="Y9" s="50">
        <f>+'4X800r'!Y21</f>
        <v>10</v>
      </c>
      <c r="Z9" s="93">
        <f t="shared" si="0"/>
        <v>36</v>
      </c>
    </row>
    <row r="10" spans="1:27" ht="14.25" customHeight="1" x14ac:dyDescent="0.25">
      <c r="A10" s="7" t="s">
        <v>569</v>
      </c>
      <c r="B10" s="50">
        <f>+'4x100 - ALL'!B51</f>
        <v>0</v>
      </c>
      <c r="C10" s="50">
        <f>+'4x100 - ALL'!C51</f>
        <v>10</v>
      </c>
      <c r="D10" s="50">
        <f>+'4x100 - ALL'!D51</f>
        <v>6</v>
      </c>
      <c r="E10" s="50">
        <f>+'4x100 - ALL'!E51</f>
        <v>3</v>
      </c>
      <c r="F10" s="50">
        <f>+'4x100 - ALL'!F51</f>
        <v>8</v>
      </c>
      <c r="G10" s="50">
        <f>+'4x100 - ALL'!G51</f>
        <v>0</v>
      </c>
      <c r="H10" s="50">
        <f>+'4x100 - ALL'!H51</f>
        <v>5</v>
      </c>
      <c r="I10" s="50">
        <f>+'4x100 - ALL'!I51</f>
        <v>0</v>
      </c>
      <c r="J10" s="50">
        <f>+'4x100 - ALL'!J51</f>
        <v>0</v>
      </c>
      <c r="K10" s="50">
        <f>+'4x100 - ALL'!K51</f>
        <v>0</v>
      </c>
      <c r="L10" s="50">
        <f>+'4x100 - ALL'!L51</f>
        <v>0</v>
      </c>
      <c r="M10" s="50">
        <f>+'4x100 - ALL'!M51</f>
        <v>0</v>
      </c>
      <c r="N10" s="50">
        <f>+'4x100 - ALL'!N51</f>
        <v>0</v>
      </c>
      <c r="O10" s="50">
        <f>+'4x100 - ALL'!O51</f>
        <v>4</v>
      </c>
      <c r="P10" s="50">
        <f>+'4x100 - ALL'!P51</f>
        <v>0</v>
      </c>
      <c r="Q10" s="50">
        <f>+'4x100 - ALL'!Q51</f>
        <v>0</v>
      </c>
      <c r="R10" s="50">
        <f>+'4x100 - ALL'!R51</f>
        <v>0</v>
      </c>
      <c r="S10" s="50">
        <f>+'4x100 - ALL'!S51</f>
        <v>0</v>
      </c>
      <c r="T10" s="50">
        <f>+'4x100 - ALL'!T51</f>
        <v>0</v>
      </c>
      <c r="U10" s="50">
        <f>+'4x100 - ALL'!U51</f>
        <v>0</v>
      </c>
      <c r="V10" s="50">
        <f>+'4x100 - ALL'!V51</f>
        <v>0</v>
      </c>
      <c r="W10" s="50">
        <f>+'4x100 - ALL'!W51</f>
        <v>0</v>
      </c>
      <c r="X10" s="50">
        <f>+'4x100 - ALL'!X51</f>
        <v>0</v>
      </c>
      <c r="Y10" s="50">
        <f>+'4x100 - ALL'!Y51</f>
        <v>0</v>
      </c>
      <c r="Z10" s="93">
        <f t="shared" si="0"/>
        <v>36</v>
      </c>
    </row>
    <row r="11" spans="1:27" ht="14.25" customHeight="1" x14ac:dyDescent="0.25">
      <c r="A11" s="7" t="s">
        <v>570</v>
      </c>
      <c r="B11" s="50">
        <f>+'4x400 - ALL'!B28</f>
        <v>0</v>
      </c>
      <c r="C11" s="50">
        <f>+'4x400 - ALL'!C28</f>
        <v>5</v>
      </c>
      <c r="D11" s="50">
        <f>+'4x400 - ALL'!D28</f>
        <v>6</v>
      </c>
      <c r="E11" s="50">
        <f>+'4x400 - ALL'!E28</f>
        <v>0</v>
      </c>
      <c r="F11" s="50">
        <f>+'4x400 - ALL'!F28</f>
        <v>10</v>
      </c>
      <c r="G11" s="50">
        <f>+'4x400 - ALL'!G28</f>
        <v>0</v>
      </c>
      <c r="H11" s="50">
        <f>+'4x400 - ALL'!H28</f>
        <v>0</v>
      </c>
      <c r="I11" s="50">
        <f>+'4x400 - ALL'!I28</f>
        <v>8</v>
      </c>
      <c r="J11" s="50">
        <f>+'4x400 - ALL'!J28</f>
        <v>0</v>
      </c>
      <c r="K11" s="50">
        <f>+'4x400 - ALL'!K28</f>
        <v>0</v>
      </c>
      <c r="L11" s="50">
        <f>+'4x400 - ALL'!L28</f>
        <v>0</v>
      </c>
      <c r="M11" s="50">
        <f>+'4x400 - ALL'!M28</f>
        <v>0</v>
      </c>
      <c r="N11" s="50">
        <f>+'4x400 - ALL'!N28</f>
        <v>0</v>
      </c>
      <c r="O11" s="50">
        <f>+'4x400 - ALL'!O28</f>
        <v>4</v>
      </c>
      <c r="P11" s="50">
        <f>+'4x400 - ALL'!P28</f>
        <v>0</v>
      </c>
      <c r="Q11" s="50">
        <f>+'4x400 - ALL'!Q28</f>
        <v>0</v>
      </c>
      <c r="R11" s="50">
        <f>+'4x400 - ALL'!R28</f>
        <v>0</v>
      </c>
      <c r="S11" s="50">
        <f>+'4x400 - ALL'!S28</f>
        <v>0</v>
      </c>
      <c r="T11" s="50">
        <f>+'4x400 - ALL'!T28</f>
        <v>0</v>
      </c>
      <c r="U11" s="50">
        <f>+'4x400 - ALL'!U28</f>
        <v>0</v>
      </c>
      <c r="V11" s="50">
        <f>+'4x400 - ALL'!V28</f>
        <v>0</v>
      </c>
      <c r="W11" s="50">
        <f>+'4x400 - ALL'!W28</f>
        <v>0</v>
      </c>
      <c r="X11" s="50">
        <f>+'4x400 - ALL'!X28</f>
        <v>0</v>
      </c>
      <c r="Y11" s="50">
        <f>+'4x400 - ALL'!Y28</f>
        <v>0</v>
      </c>
      <c r="Z11" s="93">
        <f t="shared" si="0"/>
        <v>33</v>
      </c>
    </row>
    <row r="12" spans="1:27" ht="14.25" customHeight="1" x14ac:dyDescent="0.25">
      <c r="A12" s="7" t="s">
        <v>571</v>
      </c>
      <c r="B12" s="50">
        <f>+'SHOT PUT'!B108</f>
        <v>0</v>
      </c>
      <c r="C12" s="50">
        <f>+'SHOT PUT'!C108</f>
        <v>0</v>
      </c>
      <c r="D12" s="50">
        <f>+'SHOT PUT'!D108</f>
        <v>8</v>
      </c>
      <c r="E12" s="50">
        <f>+'SHOT PUT'!E108</f>
        <v>0</v>
      </c>
      <c r="F12" s="50">
        <f>+'SHOT PUT'!F108</f>
        <v>2</v>
      </c>
      <c r="G12" s="50">
        <f>+'SHOT PUT'!G108</f>
        <v>0</v>
      </c>
      <c r="H12" s="50">
        <f>+'SHOT PUT'!H108</f>
        <v>12</v>
      </c>
      <c r="I12" s="50">
        <f>+'SHOT PUT'!I108</f>
        <v>0</v>
      </c>
      <c r="J12" s="50">
        <f>+'SHOT PUT'!J108</f>
        <v>0</v>
      </c>
      <c r="K12" s="50">
        <f>+'SHOT PUT'!K108</f>
        <v>0</v>
      </c>
      <c r="L12" s="50">
        <f>+'SHOT PUT'!L108</f>
        <v>0</v>
      </c>
      <c r="M12" s="50">
        <f>+'SHOT PUT'!M108</f>
        <v>0</v>
      </c>
      <c r="N12" s="50">
        <f>+'SHOT PUT'!N108</f>
        <v>0</v>
      </c>
      <c r="O12" s="50">
        <f>+'SHOT PUT'!O108</f>
        <v>11</v>
      </c>
      <c r="P12" s="50">
        <f>+'SHOT PUT'!P108</f>
        <v>0</v>
      </c>
      <c r="Q12" s="50">
        <f>+'SHOT PUT'!Q108</f>
        <v>0</v>
      </c>
      <c r="R12" s="50">
        <f>+'SHOT PUT'!R108</f>
        <v>0</v>
      </c>
      <c r="S12" s="50">
        <f>+'SHOT PUT'!S108</f>
        <v>0</v>
      </c>
      <c r="T12" s="50">
        <f>+'SHOT PUT'!T108</f>
        <v>0</v>
      </c>
      <c r="U12" s="50">
        <f>+'SHOT PUT'!U108</f>
        <v>0</v>
      </c>
      <c r="V12" s="50">
        <f>+'SHOT PUT'!V108</f>
        <v>0</v>
      </c>
      <c r="W12" s="50">
        <f>+'SHOT PUT'!W108</f>
        <v>6</v>
      </c>
      <c r="X12" s="50">
        <f>+'SHOT PUT'!X108</f>
        <v>0</v>
      </c>
      <c r="Y12" s="50">
        <f>+'SHOT PUT'!Y108</f>
        <v>0</v>
      </c>
      <c r="Z12" s="93">
        <f t="shared" si="0"/>
        <v>39</v>
      </c>
    </row>
    <row r="13" spans="1:27" ht="14.25" customHeight="1" x14ac:dyDescent="0.25">
      <c r="A13" s="7" t="s">
        <v>572</v>
      </c>
      <c r="B13" s="50">
        <f>DISCUS!B72</f>
        <v>0</v>
      </c>
      <c r="C13" s="50">
        <f>DISCUS!C72</f>
        <v>6</v>
      </c>
      <c r="D13" s="50">
        <f>DISCUS!D72</f>
        <v>13</v>
      </c>
      <c r="E13" s="50">
        <f>DISCUS!E72</f>
        <v>0</v>
      </c>
      <c r="F13" s="50">
        <f>DISCUS!F72</f>
        <v>10</v>
      </c>
      <c r="G13" s="50">
        <f>DISCUS!G72</f>
        <v>0</v>
      </c>
      <c r="H13" s="50">
        <f>DISCUS!H72</f>
        <v>6</v>
      </c>
      <c r="I13" s="50">
        <f>DISCUS!I72</f>
        <v>0</v>
      </c>
      <c r="J13" s="50">
        <f>DISCUS!J72</f>
        <v>0</v>
      </c>
      <c r="K13" s="50">
        <f>DISCUS!K72</f>
        <v>0</v>
      </c>
      <c r="L13" s="50">
        <f>DISCUS!L72</f>
        <v>0</v>
      </c>
      <c r="M13" s="50">
        <f>DISCUS!M72</f>
        <v>0</v>
      </c>
      <c r="N13" s="50">
        <f>DISCUS!N72</f>
        <v>0</v>
      </c>
      <c r="O13" s="50">
        <f>DISCUS!O72</f>
        <v>0</v>
      </c>
      <c r="P13" s="50">
        <f>DISCUS!P72</f>
        <v>0</v>
      </c>
      <c r="Q13" s="50">
        <f>DISCUS!Q72</f>
        <v>0</v>
      </c>
      <c r="R13" s="50">
        <f>DISCUS!R72</f>
        <v>0</v>
      </c>
      <c r="S13" s="50">
        <f>DISCUS!S72</f>
        <v>0</v>
      </c>
      <c r="T13" s="50">
        <f>DISCUS!T72</f>
        <v>0</v>
      </c>
      <c r="U13" s="50">
        <f>DISCUS!U72</f>
        <v>0</v>
      </c>
      <c r="V13" s="50">
        <f>DISCUS!V72</f>
        <v>0</v>
      </c>
      <c r="W13" s="50">
        <f>DISCUS!W72</f>
        <v>4</v>
      </c>
      <c r="X13" s="50">
        <f>DISCUS!X72</f>
        <v>0</v>
      </c>
      <c r="Y13" s="50">
        <f>DISCUS!Y72</f>
        <v>0</v>
      </c>
      <c r="Z13" s="93">
        <f t="shared" si="0"/>
        <v>39</v>
      </c>
    </row>
    <row r="14" spans="1:27" ht="14.25" customHeight="1" x14ac:dyDescent="0.25">
      <c r="A14" s="7" t="s">
        <v>573</v>
      </c>
      <c r="B14" s="50">
        <f>+'Turbo Jav'!B100</f>
        <v>0</v>
      </c>
      <c r="C14" s="50">
        <f>+'Turbo Jav'!C100</f>
        <v>17</v>
      </c>
      <c r="D14" s="50">
        <f>+'Turbo Jav'!D100</f>
        <v>0</v>
      </c>
      <c r="E14" s="50">
        <f>+'Turbo Jav'!E100</f>
        <v>0</v>
      </c>
      <c r="F14" s="50">
        <f>+'Turbo Jav'!F100</f>
        <v>6</v>
      </c>
      <c r="G14" s="50">
        <f>+'Turbo Jav'!G100</f>
        <v>0</v>
      </c>
      <c r="H14" s="50">
        <f>+'Turbo Jav'!H100</f>
        <v>3</v>
      </c>
      <c r="I14" s="50">
        <f>+'Turbo Jav'!I100</f>
        <v>3</v>
      </c>
      <c r="J14" s="50">
        <f>+'Turbo Jav'!J100</f>
        <v>0</v>
      </c>
      <c r="K14" s="50">
        <f>+'Turbo Jav'!K100</f>
        <v>0</v>
      </c>
      <c r="L14" s="50">
        <f>+'Turbo Jav'!L100</f>
        <v>0</v>
      </c>
      <c r="M14" s="50">
        <f>+'Turbo Jav'!M100</f>
        <v>0</v>
      </c>
      <c r="N14" s="50">
        <f>+'Turbo Jav'!N100</f>
        <v>0</v>
      </c>
      <c r="O14" s="50">
        <f>+'Turbo Jav'!O100</f>
        <v>0</v>
      </c>
      <c r="P14" s="50">
        <f>+'Turbo Jav'!P100</f>
        <v>0</v>
      </c>
      <c r="Q14" s="50">
        <f>+'Turbo Jav'!Q100</f>
        <v>0</v>
      </c>
      <c r="R14" s="50">
        <f>+'Turbo Jav'!R100</f>
        <v>0</v>
      </c>
      <c r="S14" s="50">
        <f>+'Turbo Jav'!S100</f>
        <v>0</v>
      </c>
      <c r="T14" s="50">
        <f>+'Turbo Jav'!T100</f>
        <v>0</v>
      </c>
      <c r="U14" s="50">
        <f>+'Turbo Jav'!U100</f>
        <v>0</v>
      </c>
      <c r="V14" s="50">
        <f>+'Turbo Jav'!V100</f>
        <v>0</v>
      </c>
      <c r="W14" s="50">
        <f>+'Turbo Jav'!W100</f>
        <v>10</v>
      </c>
      <c r="X14" s="50">
        <f>+'Turbo Jav'!X100</f>
        <v>0</v>
      </c>
      <c r="Y14" s="50">
        <f>+'Turbo Jav'!Y100</f>
        <v>0</v>
      </c>
      <c r="Z14" s="93">
        <f t="shared" si="0"/>
        <v>39</v>
      </c>
    </row>
    <row r="15" spans="1:27" ht="14.25" customHeight="1" x14ac:dyDescent="0.25">
      <c r="A15" s="7" t="s">
        <v>574</v>
      </c>
      <c r="B15" s="50">
        <f>+'LONG JUMP'!B144</f>
        <v>0</v>
      </c>
      <c r="C15" s="50">
        <f>+'LONG JUMP'!C144</f>
        <v>1.5</v>
      </c>
      <c r="D15" s="50">
        <f>+'LONG JUMP'!D144</f>
        <v>3.5</v>
      </c>
      <c r="E15" s="50">
        <f>+'LONG JUMP'!E144</f>
        <v>0</v>
      </c>
      <c r="F15" s="50">
        <f>+'LONG JUMP'!F144</f>
        <v>9</v>
      </c>
      <c r="G15" s="50">
        <f>+'LONG JUMP'!G144</f>
        <v>0</v>
      </c>
      <c r="H15" s="50">
        <f>+'LONG JUMP'!H144</f>
        <v>0</v>
      </c>
      <c r="I15" s="50">
        <f>+'LONG JUMP'!I144</f>
        <v>13.5</v>
      </c>
      <c r="J15" s="50">
        <f>+'LONG JUMP'!J144</f>
        <v>0</v>
      </c>
      <c r="K15" s="50">
        <f>+'LONG JUMP'!K144</f>
        <v>0</v>
      </c>
      <c r="L15" s="50">
        <f>+'LONG JUMP'!L144</f>
        <v>0</v>
      </c>
      <c r="M15" s="50">
        <f>+'LONG JUMP'!M144</f>
        <v>0</v>
      </c>
      <c r="N15" s="50">
        <f>+'LONG JUMP'!N144</f>
        <v>0</v>
      </c>
      <c r="O15" s="50">
        <f>+'LONG JUMP'!O144</f>
        <v>1.5</v>
      </c>
      <c r="P15" s="50">
        <f>+'LONG JUMP'!P144</f>
        <v>0</v>
      </c>
      <c r="Q15" s="50">
        <f>+'LONG JUMP'!Q144</f>
        <v>0</v>
      </c>
      <c r="R15" s="50">
        <f>+'LONG JUMP'!R144</f>
        <v>0</v>
      </c>
      <c r="S15" s="50">
        <f>+'LONG JUMP'!S144</f>
        <v>10</v>
      </c>
      <c r="T15" s="50">
        <f>+'LONG JUMP'!T144</f>
        <v>0</v>
      </c>
      <c r="U15" s="50">
        <f>+'LONG JUMP'!U144</f>
        <v>0</v>
      </c>
      <c r="V15" s="50">
        <f>+'LONG JUMP'!V144</f>
        <v>0</v>
      </c>
      <c r="W15" s="50">
        <f>+'LONG JUMP'!W144</f>
        <v>0</v>
      </c>
      <c r="X15" s="50">
        <f>+'LONG JUMP'!X144</f>
        <v>0</v>
      </c>
      <c r="Y15" s="50">
        <f>+'LONG JUMP'!Y144</f>
        <v>0</v>
      </c>
      <c r="Z15" s="93">
        <f t="shared" si="0"/>
        <v>39</v>
      </c>
    </row>
    <row r="16" spans="1:27" ht="14.25" customHeight="1" x14ac:dyDescent="0.25">
      <c r="A16" s="129" t="s">
        <v>575</v>
      </c>
      <c r="B16" s="162">
        <f t="shared" ref="B16:Y16" si="1">SUM(B2:B15)</f>
        <v>0</v>
      </c>
      <c r="C16" s="163">
        <f t="shared" si="1"/>
        <v>78.5</v>
      </c>
      <c r="D16" s="162">
        <f t="shared" si="1"/>
        <v>85.5</v>
      </c>
      <c r="E16" s="162">
        <f t="shared" si="1"/>
        <v>7</v>
      </c>
      <c r="F16" s="164">
        <f t="shared" si="1"/>
        <v>104</v>
      </c>
      <c r="G16" s="162">
        <f t="shared" si="1"/>
        <v>0</v>
      </c>
      <c r="H16" s="162">
        <f t="shared" si="1"/>
        <v>29</v>
      </c>
      <c r="I16" s="165">
        <f t="shared" si="1"/>
        <v>71.5</v>
      </c>
      <c r="J16" s="162">
        <f t="shared" si="1"/>
        <v>0</v>
      </c>
      <c r="K16" s="162">
        <f t="shared" si="1"/>
        <v>0</v>
      </c>
      <c r="L16" s="162">
        <f t="shared" si="1"/>
        <v>0</v>
      </c>
      <c r="M16" s="162">
        <f t="shared" si="1"/>
        <v>0</v>
      </c>
      <c r="N16" s="162">
        <f t="shared" si="1"/>
        <v>0</v>
      </c>
      <c r="O16" s="162">
        <f t="shared" si="1"/>
        <v>44.5</v>
      </c>
      <c r="P16" s="162">
        <f t="shared" si="1"/>
        <v>0</v>
      </c>
      <c r="Q16" s="162">
        <f t="shared" si="1"/>
        <v>0</v>
      </c>
      <c r="R16" s="162">
        <f t="shared" si="1"/>
        <v>0</v>
      </c>
      <c r="S16" s="162">
        <f t="shared" si="1"/>
        <v>38</v>
      </c>
      <c r="T16" s="162">
        <f t="shared" si="1"/>
        <v>19</v>
      </c>
      <c r="U16" s="162">
        <f t="shared" si="1"/>
        <v>11</v>
      </c>
      <c r="V16" s="162">
        <f t="shared" si="1"/>
        <v>0</v>
      </c>
      <c r="W16" s="162">
        <f t="shared" si="1"/>
        <v>20</v>
      </c>
      <c r="X16" s="162">
        <f t="shared" si="1"/>
        <v>0</v>
      </c>
      <c r="Y16" s="162">
        <f t="shared" si="1"/>
        <v>23</v>
      </c>
      <c r="Z16" s="161"/>
    </row>
    <row r="17" spans="1:26" ht="14.25" customHeight="1" x14ac:dyDescent="0.25">
      <c r="Z17" s="161" t="s">
        <v>560</v>
      </c>
    </row>
    <row r="18" spans="1:26" ht="14.25" customHeight="1" x14ac:dyDescent="0.25">
      <c r="A18" s="7" t="s">
        <v>576</v>
      </c>
      <c r="B18" s="166">
        <f>+'100- All'!B194</f>
        <v>0</v>
      </c>
      <c r="C18" s="166">
        <f>+'100- All'!C194</f>
        <v>8</v>
      </c>
      <c r="D18" s="166">
        <f>+'100- All'!D194</f>
        <v>10</v>
      </c>
      <c r="E18" s="166">
        <f>+'100- All'!E194</f>
        <v>0</v>
      </c>
      <c r="F18" s="166">
        <f>+'100- All'!F194</f>
        <v>8</v>
      </c>
      <c r="G18" s="166">
        <f>+'100- All'!G194</f>
        <v>0</v>
      </c>
      <c r="H18" s="166">
        <f>+'100- All'!H194</f>
        <v>0</v>
      </c>
      <c r="I18" s="166">
        <f>+'100- All'!I194</f>
        <v>0</v>
      </c>
      <c r="J18" s="166">
        <f>+'100- All'!J194</f>
        <v>0</v>
      </c>
      <c r="K18" s="166">
        <f>+'100- All'!K194</f>
        <v>0</v>
      </c>
      <c r="L18" s="166">
        <f>+'100- All'!L194</f>
        <v>0</v>
      </c>
      <c r="M18" s="166">
        <f>+'100- All'!M194</f>
        <v>4</v>
      </c>
      <c r="N18" s="166">
        <f>+'100- All'!N194</f>
        <v>0</v>
      </c>
      <c r="O18" s="166">
        <f>+'100- All'!O194</f>
        <v>8</v>
      </c>
      <c r="P18" s="166">
        <f>+'100- All'!P194</f>
        <v>0</v>
      </c>
      <c r="Q18" s="166">
        <f>+'100- All'!Q194</f>
        <v>0</v>
      </c>
      <c r="R18" s="166">
        <f>+'100- All'!R194</f>
        <v>0</v>
      </c>
      <c r="S18" s="166">
        <f>+'100- All'!S194</f>
        <v>0</v>
      </c>
      <c r="T18" s="166">
        <f>+'100- All'!T194</f>
        <v>0</v>
      </c>
      <c r="U18" s="166">
        <f>+'100- All'!U194</f>
        <v>0</v>
      </c>
      <c r="V18" s="166">
        <f>+'100- All'!V194</f>
        <v>0</v>
      </c>
      <c r="W18" s="166">
        <f>+'100- All'!W194</f>
        <v>0</v>
      </c>
      <c r="X18" s="166">
        <f>+'100- All'!X194</f>
        <v>0</v>
      </c>
      <c r="Y18" s="166">
        <f>+'100- All'!Y194</f>
        <v>1</v>
      </c>
      <c r="Z18" s="167">
        <f t="shared" ref="Z18:Z31" si="2">SUM(B18:Y18)</f>
        <v>39</v>
      </c>
    </row>
    <row r="19" spans="1:26" ht="14.25" customHeight="1" x14ac:dyDescent="0.25">
      <c r="A19" s="7" t="s">
        <v>577</v>
      </c>
      <c r="B19" s="166">
        <f>'200-H'!B50</f>
        <v>0</v>
      </c>
      <c r="C19" s="166">
        <f>'200-H'!C50</f>
        <v>21</v>
      </c>
      <c r="D19" s="166">
        <f>'200-H'!D50</f>
        <v>0</v>
      </c>
      <c r="E19" s="166">
        <f>'200-H'!E50</f>
        <v>0</v>
      </c>
      <c r="F19" s="166">
        <f>'200-H'!F50</f>
        <v>1</v>
      </c>
      <c r="G19" s="166">
        <f>'200-H'!G50</f>
        <v>0</v>
      </c>
      <c r="H19" s="166">
        <f>'200-H'!H50</f>
        <v>0</v>
      </c>
      <c r="I19" s="166">
        <f>'200-H'!I50</f>
        <v>0</v>
      </c>
      <c r="J19" s="166">
        <f>'200-H'!J50</f>
        <v>0</v>
      </c>
      <c r="K19" s="166">
        <f>'200-H'!K50</f>
        <v>0</v>
      </c>
      <c r="L19" s="166">
        <f>'200-H'!L50</f>
        <v>4</v>
      </c>
      <c r="M19" s="166">
        <f>'200-H'!M50</f>
        <v>0</v>
      </c>
      <c r="N19" s="166">
        <f>'200-H'!N50</f>
        <v>0</v>
      </c>
      <c r="O19" s="166">
        <f>'200-H'!O50</f>
        <v>13</v>
      </c>
      <c r="P19" s="166">
        <f>'200-H'!P50</f>
        <v>0</v>
      </c>
      <c r="Q19" s="166">
        <f>'200-H'!Q50</f>
        <v>0</v>
      </c>
      <c r="R19" s="166">
        <f>'200-H'!R50</f>
        <v>0</v>
      </c>
      <c r="S19" s="166">
        <f>'200-H'!S50</f>
        <v>0</v>
      </c>
      <c r="T19" s="166">
        <f>'200-H'!T50</f>
        <v>0</v>
      </c>
      <c r="U19" s="166">
        <f>'200-H'!U50</f>
        <v>0</v>
      </c>
      <c r="V19" s="166">
        <f>'200-H'!V50</f>
        <v>0</v>
      </c>
      <c r="W19" s="166">
        <f>'200-H'!W50</f>
        <v>0</v>
      </c>
      <c r="X19" s="166">
        <f>'200-H'!X50</f>
        <v>0</v>
      </c>
      <c r="Y19" s="166">
        <f>'200-H'!Y50</f>
        <v>0</v>
      </c>
      <c r="Z19" s="167">
        <f t="shared" si="2"/>
        <v>39</v>
      </c>
    </row>
    <row r="20" spans="1:26" ht="14.25" customHeight="1" x14ac:dyDescent="0.25">
      <c r="A20" s="7" t="s">
        <v>578</v>
      </c>
      <c r="B20" s="166">
        <f>+'200 - All'!B146</f>
        <v>0</v>
      </c>
      <c r="C20" s="166">
        <f>+'200 - All'!C146</f>
        <v>12</v>
      </c>
      <c r="D20" s="166">
        <f>+'200 - All'!D146</f>
        <v>0</v>
      </c>
      <c r="E20" s="166">
        <f>+'200 - All'!E146</f>
        <v>0</v>
      </c>
      <c r="F20" s="166">
        <f>+'200 - All'!F146</f>
        <v>6</v>
      </c>
      <c r="G20" s="166">
        <f>+'200 - All'!G146</f>
        <v>0</v>
      </c>
      <c r="H20" s="166">
        <f>+'200 - All'!H146</f>
        <v>0</v>
      </c>
      <c r="I20" s="166">
        <f>+'200 - All'!I146</f>
        <v>0</v>
      </c>
      <c r="J20" s="166">
        <f>+'200 - All'!J146</f>
        <v>0</v>
      </c>
      <c r="K20" s="166">
        <f>+'200 - All'!K146</f>
        <v>0</v>
      </c>
      <c r="L20" s="166">
        <f>+'200 - All'!L146</f>
        <v>0</v>
      </c>
      <c r="M20" s="166">
        <f>+'200 - All'!M146</f>
        <v>5</v>
      </c>
      <c r="N20" s="166">
        <f>+'200 - All'!N146</f>
        <v>0</v>
      </c>
      <c r="O20" s="166">
        <f>+'200 - All'!O146</f>
        <v>10</v>
      </c>
      <c r="P20" s="166">
        <f>+'200 - All'!P146</f>
        <v>0</v>
      </c>
      <c r="Q20" s="166">
        <f>+'200 - All'!Q146</f>
        <v>0</v>
      </c>
      <c r="R20" s="166">
        <f>+'200 - All'!R146</f>
        <v>0</v>
      </c>
      <c r="S20" s="166">
        <f>+'200 - All'!S146</f>
        <v>0</v>
      </c>
      <c r="T20" s="166">
        <f>+'200 - All'!T146</f>
        <v>0</v>
      </c>
      <c r="U20" s="166">
        <f>+'200 - All'!U146</f>
        <v>5</v>
      </c>
      <c r="V20" s="166">
        <f>+'200 - All'!V146</f>
        <v>0</v>
      </c>
      <c r="W20" s="166">
        <f>+'200 - All'!W146</f>
        <v>0</v>
      </c>
      <c r="X20" s="166">
        <f>+'200 - All'!X146</f>
        <v>0</v>
      </c>
      <c r="Y20" s="166">
        <f>+'200 - All'!Y146</f>
        <v>1</v>
      </c>
      <c r="Z20" s="167">
        <f t="shared" si="2"/>
        <v>39</v>
      </c>
    </row>
    <row r="21" spans="1:26" ht="14.25" customHeight="1" x14ac:dyDescent="0.25">
      <c r="A21" s="7" t="s">
        <v>579</v>
      </c>
      <c r="B21" s="166">
        <f>+'400 - All'!B104</f>
        <v>0</v>
      </c>
      <c r="C21" s="166">
        <f>+'400 - All'!C104</f>
        <v>0</v>
      </c>
      <c r="D21" s="166">
        <f>+'400 - All'!D104</f>
        <v>11</v>
      </c>
      <c r="E21" s="166">
        <f>+'400 - All'!E104</f>
        <v>0</v>
      </c>
      <c r="F21" s="166">
        <f>+'400 - All'!F104</f>
        <v>8</v>
      </c>
      <c r="G21" s="166">
        <f>+'400 - All'!G104</f>
        <v>0</v>
      </c>
      <c r="H21" s="166">
        <f>+'400 - All'!H104</f>
        <v>0</v>
      </c>
      <c r="I21" s="166">
        <f>+'400 - All'!I104</f>
        <v>0</v>
      </c>
      <c r="J21" s="166">
        <f>+'400 - All'!J104</f>
        <v>0</v>
      </c>
      <c r="K21" s="166">
        <f>+'400 - All'!K104</f>
        <v>0</v>
      </c>
      <c r="L21" s="166">
        <f>+'400 - All'!L104</f>
        <v>0</v>
      </c>
      <c r="M21" s="166">
        <f>+'400 - All'!M104</f>
        <v>10</v>
      </c>
      <c r="N21" s="166">
        <f>+'400 - All'!N104</f>
        <v>0</v>
      </c>
      <c r="O21" s="166">
        <f>+'400 - All'!O104</f>
        <v>4</v>
      </c>
      <c r="P21" s="166">
        <f>+'400 - All'!P104</f>
        <v>0</v>
      </c>
      <c r="Q21" s="166">
        <f>+'400 - All'!Q104</f>
        <v>0</v>
      </c>
      <c r="R21" s="166">
        <f>+'400 - All'!R104</f>
        <v>0</v>
      </c>
      <c r="S21" s="166">
        <f>+'400 - All'!S104</f>
        <v>0</v>
      </c>
      <c r="T21" s="166">
        <f>+'400 - All'!T104</f>
        <v>0</v>
      </c>
      <c r="U21" s="166">
        <f>+'400 - All'!U104</f>
        <v>6</v>
      </c>
      <c r="V21" s="166">
        <f>+'400 - All'!V104</f>
        <v>0</v>
      </c>
      <c r="W21" s="166">
        <f>+'400 - All'!W104</f>
        <v>0</v>
      </c>
      <c r="X21" s="166">
        <f>+'400 - All'!X104</f>
        <v>0</v>
      </c>
      <c r="Y21" s="166">
        <f>+'400 - All'!Y104</f>
        <v>0</v>
      </c>
      <c r="Z21" s="167">
        <f t="shared" si="2"/>
        <v>39</v>
      </c>
    </row>
    <row r="22" spans="1:26" ht="14.25" customHeight="1" x14ac:dyDescent="0.25">
      <c r="A22" s="7" t="s">
        <v>580</v>
      </c>
      <c r="B22" s="166">
        <f>+'800 - ALL'!B58</f>
        <v>0</v>
      </c>
      <c r="C22" s="166">
        <f>+'800 - ALL'!C58</f>
        <v>0</v>
      </c>
      <c r="D22" s="166">
        <f>+'800 - ALL'!D58</f>
        <v>6</v>
      </c>
      <c r="E22" s="166">
        <f>+'800 - ALL'!E58</f>
        <v>3</v>
      </c>
      <c r="F22" s="166">
        <f>+'800 - ALL'!F58</f>
        <v>0</v>
      </c>
      <c r="G22" s="166">
        <f>+'800 - ALL'!G58</f>
        <v>0</v>
      </c>
      <c r="H22" s="166">
        <f>+'800 - ALL'!H58</f>
        <v>0</v>
      </c>
      <c r="I22" s="166">
        <f>+'800 - ALL'!I58</f>
        <v>0</v>
      </c>
      <c r="J22" s="166">
        <f>+'800 - ALL'!J58</f>
        <v>0</v>
      </c>
      <c r="K22" s="166">
        <f>+'800 - ALL'!K58</f>
        <v>0</v>
      </c>
      <c r="L22" s="166">
        <f>+'800 - ALL'!L58</f>
        <v>5</v>
      </c>
      <c r="M22" s="166">
        <f>+'800 - ALL'!M58</f>
        <v>10</v>
      </c>
      <c r="N22" s="166">
        <f>+'800 - ALL'!N58</f>
        <v>0</v>
      </c>
      <c r="O22" s="166">
        <f>+'800 - ALL'!O58</f>
        <v>8</v>
      </c>
      <c r="P22" s="166">
        <f>+'800 - ALL'!P58</f>
        <v>0</v>
      </c>
      <c r="Q22" s="166">
        <f>+'800 - ALL'!Q58</f>
        <v>0</v>
      </c>
      <c r="R22" s="166">
        <f>+'800 - ALL'!R58</f>
        <v>0</v>
      </c>
      <c r="S22" s="166">
        <f>+'800 - ALL'!S58</f>
        <v>4</v>
      </c>
      <c r="T22" s="166">
        <f>+'800 - ALL'!T58</f>
        <v>0</v>
      </c>
      <c r="U22" s="166">
        <f>+'800 - ALL'!U58</f>
        <v>3</v>
      </c>
      <c r="V22" s="166">
        <f>+'800 - ALL'!V58</f>
        <v>0</v>
      </c>
      <c r="W22" s="166">
        <f>+'800 - ALL'!W58</f>
        <v>0</v>
      </c>
      <c r="X22" s="166">
        <f>+'800 - ALL'!X58</f>
        <v>0</v>
      </c>
      <c r="Y22" s="166">
        <f>+'800 - ALL'!Y58</f>
        <v>0</v>
      </c>
      <c r="Z22" s="167">
        <f t="shared" si="2"/>
        <v>39</v>
      </c>
    </row>
    <row r="23" spans="1:26" ht="14.25" customHeight="1" x14ac:dyDescent="0.25">
      <c r="A23" s="7" t="s">
        <v>581</v>
      </c>
      <c r="B23" s="166">
        <f>+'1600mm - ALL'!B54</f>
        <v>0</v>
      </c>
      <c r="C23" s="166">
        <f>+'1600mm - ALL'!C54</f>
        <v>0</v>
      </c>
      <c r="D23" s="166">
        <f>+'1600mm - ALL'!D54</f>
        <v>0</v>
      </c>
      <c r="E23" s="166">
        <f>+'1600mm - ALL'!E54</f>
        <v>4</v>
      </c>
      <c r="F23" s="166">
        <f>+'1600mm - ALL'!F54</f>
        <v>15</v>
      </c>
      <c r="G23" s="166">
        <f>+'1600mm - ALL'!G54</f>
        <v>0</v>
      </c>
      <c r="H23" s="166">
        <f>+'1600mm - ALL'!H54</f>
        <v>0</v>
      </c>
      <c r="I23" s="166">
        <f>+'1600mm - ALL'!I54</f>
        <v>0</v>
      </c>
      <c r="J23" s="166">
        <f>+'1600mm - ALL'!J54</f>
        <v>0</v>
      </c>
      <c r="K23" s="166">
        <f>+'1600mm - ALL'!K54</f>
        <v>0</v>
      </c>
      <c r="L23" s="166">
        <f>+'1600mm - ALL'!L54</f>
        <v>0</v>
      </c>
      <c r="M23" s="166">
        <f>+'1600mm - ALL'!M54</f>
        <v>2</v>
      </c>
      <c r="N23" s="166">
        <f>+'1600mm - ALL'!N54</f>
        <v>0</v>
      </c>
      <c r="O23" s="166">
        <f>+'1600mm - ALL'!O54</f>
        <v>10</v>
      </c>
      <c r="P23" s="166">
        <f>+'1600mm - ALL'!P54</f>
        <v>0</v>
      </c>
      <c r="Q23" s="166">
        <f>+'1600mm - ALL'!Q54</f>
        <v>0</v>
      </c>
      <c r="R23" s="166">
        <f>+'1600mm - ALL'!R54</f>
        <v>0</v>
      </c>
      <c r="S23" s="166">
        <f>+'1600mm - ALL'!S54</f>
        <v>3</v>
      </c>
      <c r="T23" s="166">
        <f>+'1600mm - ALL'!T54</f>
        <v>0</v>
      </c>
      <c r="U23" s="166">
        <f>+'1600mm - ALL'!U54</f>
        <v>5</v>
      </c>
      <c r="V23" s="166">
        <f>+'1600mm - ALL'!V54</f>
        <v>0</v>
      </c>
      <c r="W23" s="166">
        <f>+'1600mm - ALL'!W54</f>
        <v>0</v>
      </c>
      <c r="X23" s="166">
        <f>+'1600mm - ALL'!X54</f>
        <v>0</v>
      </c>
      <c r="Y23" s="166">
        <f>+'1600mm - ALL'!Y54</f>
        <v>0</v>
      </c>
      <c r="Z23" s="167">
        <f t="shared" si="2"/>
        <v>39</v>
      </c>
    </row>
    <row r="24" spans="1:26" ht="14.25" customHeight="1" x14ac:dyDescent="0.25">
      <c r="A24" s="7" t="s">
        <v>582</v>
      </c>
      <c r="B24" s="166">
        <f>+'3200-ALL'!B31</f>
        <v>0</v>
      </c>
      <c r="C24" s="166">
        <f>+'3200-ALL'!C31</f>
        <v>0</v>
      </c>
      <c r="D24" s="166">
        <f>+'3200-ALL'!D31</f>
        <v>6</v>
      </c>
      <c r="E24" s="166">
        <f>+'3200-ALL'!E31</f>
        <v>0</v>
      </c>
      <c r="F24" s="166">
        <f>+'3200-ALL'!F31</f>
        <v>18</v>
      </c>
      <c r="G24" s="166">
        <f>+'3200-ALL'!G31</f>
        <v>0</v>
      </c>
      <c r="H24" s="166">
        <f>+'3200-ALL'!H31</f>
        <v>0</v>
      </c>
      <c r="I24" s="166">
        <f>+'3200-ALL'!I31</f>
        <v>0</v>
      </c>
      <c r="J24" s="166">
        <f>+'3200-ALL'!J31</f>
        <v>0</v>
      </c>
      <c r="K24" s="166">
        <f>+'3200-ALL'!K31</f>
        <v>0</v>
      </c>
      <c r="L24" s="166">
        <f>+'3200-ALL'!L31</f>
        <v>0</v>
      </c>
      <c r="M24" s="166">
        <f>+'3200-ALL'!M31</f>
        <v>0</v>
      </c>
      <c r="N24" s="166">
        <f>+'3200-ALL'!N31</f>
        <v>0</v>
      </c>
      <c r="O24" s="166">
        <f>+'3200-ALL'!O31</f>
        <v>4</v>
      </c>
      <c r="P24" s="166">
        <f>+'3200-ALL'!P31</f>
        <v>0</v>
      </c>
      <c r="Q24" s="166">
        <f>+'3200-ALL'!Q31</f>
        <v>0</v>
      </c>
      <c r="R24" s="166">
        <f>+'3200-ALL'!R31</f>
        <v>0</v>
      </c>
      <c r="S24" s="166">
        <f>+'3200-ALL'!S31</f>
        <v>5</v>
      </c>
      <c r="T24" s="166">
        <f>+'3200-ALL'!T31</f>
        <v>0</v>
      </c>
      <c r="U24" s="166">
        <f>+'3200-ALL'!U31</f>
        <v>0</v>
      </c>
      <c r="V24" s="166">
        <f>+'3200-ALL'!V31</f>
        <v>0</v>
      </c>
      <c r="W24" s="166">
        <f>+'3200-ALL'!W31</f>
        <v>0</v>
      </c>
      <c r="X24" s="166">
        <f>+'3200-ALL'!X31</f>
        <v>0</v>
      </c>
      <c r="Y24" s="166">
        <f>+'3200-ALL'!Y31</f>
        <v>0</v>
      </c>
      <c r="Z24" s="167">
        <f t="shared" si="2"/>
        <v>33</v>
      </c>
    </row>
    <row r="25" spans="1:26" ht="14.25" customHeight="1" x14ac:dyDescent="0.25">
      <c r="A25" s="7" t="s">
        <v>583</v>
      </c>
      <c r="B25" s="50">
        <f>+'4X800r'!B22</f>
        <v>0</v>
      </c>
      <c r="C25" s="50">
        <f>+'4X800r'!C22</f>
        <v>0</v>
      </c>
      <c r="D25" s="50">
        <f>+'4X800r'!D22</f>
        <v>0</v>
      </c>
      <c r="E25" s="50">
        <f>+'4X800r'!E22</f>
        <v>0</v>
      </c>
      <c r="F25" s="50">
        <f>+'4X800r'!F22</f>
        <v>8</v>
      </c>
      <c r="G25" s="50">
        <f>+'4X800r'!G22</f>
        <v>0</v>
      </c>
      <c r="H25" s="50">
        <f>+'4X800r'!H22</f>
        <v>0</v>
      </c>
      <c r="I25" s="50">
        <f>+'4X800r'!I22</f>
        <v>0</v>
      </c>
      <c r="J25" s="50">
        <f>+'4X800r'!J22</f>
        <v>0</v>
      </c>
      <c r="K25" s="50">
        <f>+'4X800r'!K22</f>
        <v>0</v>
      </c>
      <c r="L25" s="50">
        <f>+'4X800r'!L22</f>
        <v>0</v>
      </c>
      <c r="M25" s="50">
        <f>+'4X800r'!M22</f>
        <v>0</v>
      </c>
      <c r="N25" s="50">
        <f>+'4X800r'!N22</f>
        <v>0</v>
      </c>
      <c r="O25" s="50">
        <f>+'4X800r'!O22</f>
        <v>10</v>
      </c>
      <c r="P25" s="50">
        <f>+'4X800r'!P22</f>
        <v>0</v>
      </c>
      <c r="Q25" s="50">
        <f>+'4X800r'!Q22</f>
        <v>0</v>
      </c>
      <c r="R25" s="50">
        <f>+'4X800r'!R22</f>
        <v>0</v>
      </c>
      <c r="S25" s="50">
        <f>+'4X800r'!S22</f>
        <v>0</v>
      </c>
      <c r="T25" s="50">
        <f>+'4X800r'!T22</f>
        <v>0</v>
      </c>
      <c r="U25" s="50">
        <f>+'4X800r'!U22</f>
        <v>0</v>
      </c>
      <c r="V25" s="50">
        <f>+'4X800r'!V22</f>
        <v>0</v>
      </c>
      <c r="W25" s="50">
        <f>+'4X800r'!W22</f>
        <v>0</v>
      </c>
      <c r="X25" s="50">
        <f>+'4X800r'!X22</f>
        <v>0</v>
      </c>
      <c r="Y25" s="50">
        <f>+'4X800r'!Y22</f>
        <v>0</v>
      </c>
      <c r="Z25" s="93">
        <f t="shared" si="2"/>
        <v>18</v>
      </c>
    </row>
    <row r="26" spans="1:26" ht="14.25" customHeight="1" x14ac:dyDescent="0.25">
      <c r="A26" s="7" t="s">
        <v>584</v>
      </c>
      <c r="B26" s="166">
        <f>+'4x100 - ALL'!B52</f>
        <v>0</v>
      </c>
      <c r="C26" s="166">
        <f>+'4x100 - ALL'!C52</f>
        <v>10</v>
      </c>
      <c r="D26" s="166">
        <f>+'4x100 - ALL'!D52</f>
        <v>5</v>
      </c>
      <c r="E26" s="166">
        <f>+'4x100 - ALL'!E52</f>
        <v>0</v>
      </c>
      <c r="F26" s="166">
        <f>+'4x100 - ALL'!F52</f>
        <v>6</v>
      </c>
      <c r="G26" s="166">
        <f>+'4x100 - ALL'!G52</f>
        <v>0</v>
      </c>
      <c r="H26" s="166">
        <f>+'4x100 - ALL'!H52</f>
        <v>0</v>
      </c>
      <c r="I26" s="166">
        <f>+'4x100 - ALL'!I52</f>
        <v>0</v>
      </c>
      <c r="J26" s="166">
        <f>+'4x100 - ALL'!J52</f>
        <v>0</v>
      </c>
      <c r="K26" s="166">
        <f>+'4x100 - ALL'!K52</f>
        <v>0</v>
      </c>
      <c r="L26" s="166">
        <f>+'4x100 - ALL'!L52</f>
        <v>0</v>
      </c>
      <c r="M26" s="166">
        <f>+'4x100 - ALL'!M52</f>
        <v>0</v>
      </c>
      <c r="N26" s="166">
        <f>+'4x100 - ALL'!N52</f>
        <v>0</v>
      </c>
      <c r="O26" s="166">
        <f>+'4x100 - ALL'!O52</f>
        <v>8</v>
      </c>
      <c r="P26" s="166">
        <f>+'4x100 - ALL'!P52</f>
        <v>0</v>
      </c>
      <c r="Q26" s="166">
        <f>+'4x100 - ALL'!Q52</f>
        <v>0</v>
      </c>
      <c r="R26" s="166">
        <f>+'4x100 - ALL'!R52</f>
        <v>0</v>
      </c>
      <c r="S26" s="166">
        <f>+'4x100 - ALL'!S52</f>
        <v>0</v>
      </c>
      <c r="T26" s="166">
        <f>+'4x100 - ALL'!T52</f>
        <v>0</v>
      </c>
      <c r="U26" s="166">
        <f>+'4x100 - ALL'!U52</f>
        <v>0</v>
      </c>
      <c r="V26" s="166">
        <f>+'4x100 - ALL'!V52</f>
        <v>0</v>
      </c>
      <c r="W26" s="166">
        <f>+'4x100 - ALL'!W52</f>
        <v>0</v>
      </c>
      <c r="X26" s="166">
        <f>+'4x100 - ALL'!X52</f>
        <v>0</v>
      </c>
      <c r="Y26" s="166">
        <f>+'4x100 - ALL'!Y52</f>
        <v>0</v>
      </c>
      <c r="Z26" s="167">
        <f t="shared" si="2"/>
        <v>29</v>
      </c>
    </row>
    <row r="27" spans="1:26" ht="14.25" customHeight="1" x14ac:dyDescent="0.25">
      <c r="A27" s="7" t="s">
        <v>585</v>
      </c>
      <c r="B27" s="166">
        <f>+'4x400 - ALL'!B29</f>
        <v>0</v>
      </c>
      <c r="C27" s="166">
        <f>+'4x400 - ALL'!C29</f>
        <v>6</v>
      </c>
      <c r="D27" s="166">
        <f>+'4x400 - ALL'!D29</f>
        <v>0</v>
      </c>
      <c r="E27" s="166">
        <f>+'4x400 - ALL'!E29</f>
        <v>0</v>
      </c>
      <c r="F27" s="166">
        <f>+'4x400 - ALL'!F29</f>
        <v>8</v>
      </c>
      <c r="G27" s="166">
        <f>+'4x400 - ALL'!G29</f>
        <v>0</v>
      </c>
      <c r="H27" s="166">
        <f>+'4x400 - ALL'!H29</f>
        <v>0</v>
      </c>
      <c r="I27" s="166">
        <f>+'4x400 - ALL'!I29</f>
        <v>0</v>
      </c>
      <c r="J27" s="166">
        <f>+'4x400 - ALL'!J29</f>
        <v>0</v>
      </c>
      <c r="K27" s="166">
        <f>+'4x400 - ALL'!K29</f>
        <v>0</v>
      </c>
      <c r="L27" s="166">
        <f>+'4x400 - ALL'!L29</f>
        <v>0</v>
      </c>
      <c r="M27" s="166">
        <f>+'4x400 - ALL'!M29</f>
        <v>0</v>
      </c>
      <c r="N27" s="166">
        <f>+'4x400 - ALL'!N29</f>
        <v>0</v>
      </c>
      <c r="O27" s="166">
        <f>+'4x400 - ALL'!O29</f>
        <v>10</v>
      </c>
      <c r="P27" s="166">
        <f>+'4x400 - ALL'!P29</f>
        <v>0</v>
      </c>
      <c r="Q27" s="166">
        <f>+'4x400 - ALL'!Q29</f>
        <v>0</v>
      </c>
      <c r="R27" s="166">
        <f>+'4x400 - ALL'!R29</f>
        <v>0</v>
      </c>
      <c r="S27" s="166">
        <f>+'4x400 - ALL'!S29</f>
        <v>0</v>
      </c>
      <c r="T27" s="166">
        <f>+'4x400 - ALL'!T29</f>
        <v>0</v>
      </c>
      <c r="U27" s="166">
        <f>+'4x400 - ALL'!U29</f>
        <v>0</v>
      </c>
      <c r="V27" s="166">
        <f>+'4x400 - ALL'!V29</f>
        <v>0</v>
      </c>
      <c r="W27" s="166">
        <f>+'4x400 - ALL'!W29</f>
        <v>0</v>
      </c>
      <c r="X27" s="166">
        <f>+'4x400 - ALL'!X29</f>
        <v>0</v>
      </c>
      <c r="Y27" s="166">
        <f>+'4x400 - ALL'!Y29</f>
        <v>0</v>
      </c>
      <c r="Z27" s="167">
        <f t="shared" si="2"/>
        <v>24</v>
      </c>
    </row>
    <row r="28" spans="1:26" ht="14.25" customHeight="1" x14ac:dyDescent="0.25">
      <c r="A28" s="7" t="s">
        <v>586</v>
      </c>
      <c r="B28" s="166">
        <f>+'SHOT PUT'!B109</f>
        <v>0</v>
      </c>
      <c r="C28" s="166">
        <f>+'SHOT PUT'!C109</f>
        <v>0</v>
      </c>
      <c r="D28" s="166">
        <f>+'SHOT PUT'!D109</f>
        <v>31</v>
      </c>
      <c r="E28" s="166">
        <f>+'SHOT PUT'!E109</f>
        <v>4</v>
      </c>
      <c r="F28" s="166">
        <f>+'SHOT PUT'!F109</f>
        <v>3</v>
      </c>
      <c r="G28" s="166">
        <f>+'SHOT PUT'!G109</f>
        <v>0</v>
      </c>
      <c r="H28" s="166">
        <f>+'SHOT PUT'!H109</f>
        <v>1</v>
      </c>
      <c r="I28" s="166">
        <f>+'SHOT PUT'!I109</f>
        <v>0</v>
      </c>
      <c r="J28" s="166">
        <f>+'SHOT PUT'!J109</f>
        <v>0</v>
      </c>
      <c r="K28" s="166">
        <f>+'SHOT PUT'!K109</f>
        <v>0</v>
      </c>
      <c r="L28" s="166">
        <f>+'SHOT PUT'!L109</f>
        <v>0</v>
      </c>
      <c r="M28" s="166">
        <f>+'SHOT PUT'!M109</f>
        <v>0</v>
      </c>
      <c r="N28" s="166">
        <f>+'SHOT PUT'!N109</f>
        <v>0</v>
      </c>
      <c r="O28" s="166">
        <f>+'SHOT PUT'!O109</f>
        <v>0</v>
      </c>
      <c r="P28" s="166">
        <f>+'SHOT PUT'!P109</f>
        <v>0</v>
      </c>
      <c r="Q28" s="166">
        <f>+'SHOT PUT'!Q109</f>
        <v>0</v>
      </c>
      <c r="R28" s="166">
        <f>+'SHOT PUT'!R109</f>
        <v>0</v>
      </c>
      <c r="S28" s="166">
        <f>+'SHOT PUT'!S109</f>
        <v>0</v>
      </c>
      <c r="T28" s="166">
        <f>+'SHOT PUT'!T109</f>
        <v>0</v>
      </c>
      <c r="U28" s="166">
        <f>+'SHOT PUT'!U109</f>
        <v>0</v>
      </c>
      <c r="V28" s="166">
        <f>+'SHOT PUT'!V109</f>
        <v>0</v>
      </c>
      <c r="W28" s="166">
        <f>+'SHOT PUT'!W109</f>
        <v>0</v>
      </c>
      <c r="X28" s="166">
        <f>+'SHOT PUT'!X109</f>
        <v>0</v>
      </c>
      <c r="Y28" s="166">
        <f>+'SHOT PUT'!Y109</f>
        <v>0</v>
      </c>
      <c r="Z28" s="167">
        <f t="shared" si="2"/>
        <v>39</v>
      </c>
    </row>
    <row r="29" spans="1:26" ht="14.25" customHeight="1" x14ac:dyDescent="0.25">
      <c r="A29" s="7" t="s">
        <v>587</v>
      </c>
      <c r="B29" s="166">
        <f>DISCUS!B73</f>
        <v>0</v>
      </c>
      <c r="C29" s="166">
        <f>DISCUS!C73</f>
        <v>16</v>
      </c>
      <c r="D29" s="166">
        <f>DISCUS!D73</f>
        <v>12</v>
      </c>
      <c r="E29" s="166">
        <f>DISCUS!E73</f>
        <v>0</v>
      </c>
      <c r="F29" s="166">
        <f>DISCUS!F73</f>
        <v>5</v>
      </c>
      <c r="G29" s="166">
        <f>DISCUS!G73</f>
        <v>0</v>
      </c>
      <c r="H29" s="166">
        <f>DISCUS!H73</f>
        <v>0</v>
      </c>
      <c r="I29" s="166">
        <f>DISCUS!I73</f>
        <v>0</v>
      </c>
      <c r="J29" s="166">
        <f>DISCUS!J73</f>
        <v>0</v>
      </c>
      <c r="K29" s="166">
        <f>DISCUS!K73</f>
        <v>0</v>
      </c>
      <c r="L29" s="166">
        <f>DISCUS!L73</f>
        <v>0</v>
      </c>
      <c r="M29" s="166">
        <f>DISCUS!M73</f>
        <v>0</v>
      </c>
      <c r="N29" s="166">
        <f>DISCUS!N73</f>
        <v>0</v>
      </c>
      <c r="O29" s="166">
        <f>DISCUS!O73</f>
        <v>4</v>
      </c>
      <c r="P29" s="166">
        <f>DISCUS!P73</f>
        <v>0</v>
      </c>
      <c r="Q29" s="166">
        <f>DISCUS!Q73</f>
        <v>0</v>
      </c>
      <c r="R29" s="166">
        <f>DISCUS!R73</f>
        <v>0</v>
      </c>
      <c r="S29" s="166">
        <f>DISCUS!S73</f>
        <v>0</v>
      </c>
      <c r="T29" s="166">
        <f>DISCUS!T73</f>
        <v>0</v>
      </c>
      <c r="U29" s="166">
        <f>DISCUS!U73</f>
        <v>0</v>
      </c>
      <c r="V29" s="166">
        <f>DISCUS!V73</f>
        <v>0</v>
      </c>
      <c r="W29" s="166">
        <f>DISCUS!W73</f>
        <v>2</v>
      </c>
      <c r="X29" s="166">
        <f>DISCUS!X73</f>
        <v>0</v>
      </c>
      <c r="Y29" s="166">
        <f>DISCUS!Y73</f>
        <v>0</v>
      </c>
      <c r="Z29" s="167">
        <f t="shared" si="2"/>
        <v>39</v>
      </c>
    </row>
    <row r="30" spans="1:26" ht="14.25" customHeight="1" x14ac:dyDescent="0.25">
      <c r="A30" s="7" t="s">
        <v>588</v>
      </c>
      <c r="B30" s="166">
        <f>+'Turbo Jav'!B101</f>
        <v>0</v>
      </c>
      <c r="C30" s="166">
        <f>+'Turbo Jav'!C101</f>
        <v>0</v>
      </c>
      <c r="D30" s="166">
        <f>+'Turbo Jav'!D101</f>
        <v>8</v>
      </c>
      <c r="E30" s="166">
        <f>+'Turbo Jav'!E101</f>
        <v>5</v>
      </c>
      <c r="F30" s="166">
        <f>+'Turbo Jav'!F101</f>
        <v>16</v>
      </c>
      <c r="G30" s="166">
        <f>+'Turbo Jav'!G101</f>
        <v>0</v>
      </c>
      <c r="H30" s="166">
        <f>+'Turbo Jav'!H101</f>
        <v>0</v>
      </c>
      <c r="I30" s="166">
        <f>+'Turbo Jav'!I101</f>
        <v>0</v>
      </c>
      <c r="J30" s="166">
        <f>+'Turbo Jav'!J101</f>
        <v>0</v>
      </c>
      <c r="K30" s="166">
        <f>+'Turbo Jav'!K101</f>
        <v>0</v>
      </c>
      <c r="L30" s="166">
        <f>+'Turbo Jav'!L101</f>
        <v>2</v>
      </c>
      <c r="M30" s="166">
        <f>+'Turbo Jav'!M101</f>
        <v>4</v>
      </c>
      <c r="N30" s="166">
        <f>+'Turbo Jav'!N101</f>
        <v>0</v>
      </c>
      <c r="O30" s="166">
        <f>+'Turbo Jav'!O101</f>
        <v>1</v>
      </c>
      <c r="P30" s="166">
        <f>+'Turbo Jav'!P101</f>
        <v>0</v>
      </c>
      <c r="Q30" s="166">
        <f>+'Turbo Jav'!Q101</f>
        <v>0</v>
      </c>
      <c r="R30" s="166">
        <f>+'Turbo Jav'!R101</f>
        <v>0</v>
      </c>
      <c r="S30" s="166">
        <f>+'Turbo Jav'!S101</f>
        <v>0</v>
      </c>
      <c r="T30" s="166">
        <f>+'Turbo Jav'!T101</f>
        <v>0</v>
      </c>
      <c r="U30" s="166">
        <f>+'Turbo Jav'!U101</f>
        <v>0</v>
      </c>
      <c r="V30" s="166">
        <f>+'Turbo Jav'!V101</f>
        <v>0</v>
      </c>
      <c r="W30" s="166">
        <f>+'Turbo Jav'!W101</f>
        <v>3</v>
      </c>
      <c r="X30" s="166">
        <f>+'Turbo Jav'!X101</f>
        <v>0</v>
      </c>
      <c r="Y30" s="166">
        <f>+'Turbo Jav'!Y101</f>
        <v>0</v>
      </c>
      <c r="Z30" s="167">
        <f t="shared" si="2"/>
        <v>39</v>
      </c>
    </row>
    <row r="31" spans="1:26" ht="14.25" customHeight="1" x14ac:dyDescent="0.25">
      <c r="A31" s="7" t="s">
        <v>589</v>
      </c>
      <c r="B31" s="50">
        <f>+'LONG JUMP'!B145</f>
        <v>0</v>
      </c>
      <c r="C31" s="50">
        <f>+'LONG JUMP'!C145</f>
        <v>10</v>
      </c>
      <c r="D31" s="50">
        <f>+'LONG JUMP'!D145</f>
        <v>0</v>
      </c>
      <c r="E31" s="50">
        <f>+'LONG JUMP'!E145</f>
        <v>0</v>
      </c>
      <c r="F31" s="50">
        <f>+'LONG JUMP'!F145</f>
        <v>8</v>
      </c>
      <c r="G31" s="50">
        <f>+'LONG JUMP'!G145</f>
        <v>0</v>
      </c>
      <c r="H31" s="50">
        <f>+'LONG JUMP'!H145</f>
        <v>0</v>
      </c>
      <c r="I31" s="50">
        <f>+'LONG JUMP'!I145</f>
        <v>0</v>
      </c>
      <c r="J31" s="50">
        <f>+'LONG JUMP'!J145</f>
        <v>0</v>
      </c>
      <c r="K31" s="50">
        <f>+'LONG JUMP'!K145</f>
        <v>0</v>
      </c>
      <c r="L31" s="50">
        <f>+'LONG JUMP'!L145</f>
        <v>0</v>
      </c>
      <c r="M31" s="50">
        <f>+'LONG JUMP'!M145</f>
        <v>4</v>
      </c>
      <c r="N31" s="50">
        <f>+'LONG JUMP'!N145</f>
        <v>0</v>
      </c>
      <c r="O31" s="50">
        <f>+'LONG JUMP'!O145</f>
        <v>12</v>
      </c>
      <c r="P31" s="50">
        <f>+'LONG JUMP'!P145</f>
        <v>0</v>
      </c>
      <c r="Q31" s="50">
        <f>+'LONG JUMP'!Q145</f>
        <v>0</v>
      </c>
      <c r="R31" s="50">
        <f>+'LONG JUMP'!R145</f>
        <v>0</v>
      </c>
      <c r="S31" s="50">
        <f>+'LONG JUMP'!S145</f>
        <v>0</v>
      </c>
      <c r="T31" s="50">
        <f>+'LONG JUMP'!T145</f>
        <v>0</v>
      </c>
      <c r="U31" s="50">
        <f>+'LONG JUMP'!U145</f>
        <v>0</v>
      </c>
      <c r="V31" s="50">
        <f>+'LONG JUMP'!V145</f>
        <v>0</v>
      </c>
      <c r="W31" s="50">
        <f>+'LONG JUMP'!W145</f>
        <v>0</v>
      </c>
      <c r="X31" s="50">
        <f>+'LONG JUMP'!X145</f>
        <v>0</v>
      </c>
      <c r="Y31" s="50">
        <f>+'LONG JUMP'!Y145</f>
        <v>5</v>
      </c>
      <c r="Z31" s="93">
        <f t="shared" si="2"/>
        <v>39</v>
      </c>
    </row>
    <row r="32" spans="1:26" ht="14.25" customHeight="1" x14ac:dyDescent="0.25">
      <c r="A32" s="129" t="s">
        <v>590</v>
      </c>
      <c r="B32" s="162">
        <f t="shared" ref="B32:Y32" si="3">SUM(B18:B31)</f>
        <v>0</v>
      </c>
      <c r="C32" s="162">
        <f t="shared" si="3"/>
        <v>83</v>
      </c>
      <c r="D32" s="169">
        <f t="shared" si="3"/>
        <v>89</v>
      </c>
      <c r="E32" s="162">
        <f t="shared" si="3"/>
        <v>16</v>
      </c>
      <c r="F32" s="164">
        <f t="shared" si="3"/>
        <v>110</v>
      </c>
      <c r="G32" s="162">
        <f t="shared" si="3"/>
        <v>0</v>
      </c>
      <c r="H32" s="162">
        <f t="shared" si="3"/>
        <v>1</v>
      </c>
      <c r="I32" s="162">
        <f t="shared" si="3"/>
        <v>0</v>
      </c>
      <c r="J32" s="162">
        <f t="shared" si="3"/>
        <v>0</v>
      </c>
      <c r="K32" s="162">
        <f t="shared" si="3"/>
        <v>0</v>
      </c>
      <c r="L32" s="162">
        <f t="shared" si="3"/>
        <v>11</v>
      </c>
      <c r="M32" s="162">
        <f t="shared" si="3"/>
        <v>39</v>
      </c>
      <c r="N32" s="162">
        <f t="shared" si="3"/>
        <v>0</v>
      </c>
      <c r="O32" s="163">
        <f t="shared" si="3"/>
        <v>102</v>
      </c>
      <c r="P32" s="162">
        <f t="shared" si="3"/>
        <v>0</v>
      </c>
      <c r="Q32" s="162">
        <f t="shared" si="3"/>
        <v>0</v>
      </c>
      <c r="R32" s="162">
        <f t="shared" si="3"/>
        <v>0</v>
      </c>
      <c r="S32" s="162">
        <f t="shared" si="3"/>
        <v>12</v>
      </c>
      <c r="T32" s="162">
        <f t="shared" si="3"/>
        <v>0</v>
      </c>
      <c r="U32" s="162">
        <f t="shared" si="3"/>
        <v>19</v>
      </c>
      <c r="V32" s="162">
        <f t="shared" si="3"/>
        <v>0</v>
      </c>
      <c r="W32" s="162">
        <f t="shared" si="3"/>
        <v>5</v>
      </c>
      <c r="X32" s="162">
        <f t="shared" si="3"/>
        <v>0</v>
      </c>
      <c r="Y32" s="162">
        <f t="shared" si="3"/>
        <v>7</v>
      </c>
      <c r="Z32" s="93"/>
    </row>
    <row r="33" spans="1:26" ht="14.25" customHeight="1" x14ac:dyDescent="0.25">
      <c r="Z33" s="161" t="s">
        <v>560</v>
      </c>
    </row>
    <row r="34" spans="1:26" ht="14.25" customHeight="1" x14ac:dyDescent="0.25">
      <c r="A34" s="130" t="s">
        <v>591</v>
      </c>
      <c r="B34" s="50">
        <f>+'100-110m hurdles'!B22</f>
        <v>0</v>
      </c>
      <c r="C34" s="50">
        <f>+'100-110m hurdles'!C22</f>
        <v>0</v>
      </c>
      <c r="D34" s="50">
        <f>+'100-110m hurdles'!D22</f>
        <v>17</v>
      </c>
      <c r="E34" s="50">
        <f>+'100-110m hurdles'!E22</f>
        <v>0</v>
      </c>
      <c r="F34" s="50">
        <f>+'100-110m hurdles'!F22</f>
        <v>19</v>
      </c>
      <c r="G34" s="50">
        <f>+'100-110m hurdles'!G22</f>
        <v>0</v>
      </c>
      <c r="H34" s="50">
        <f>+'100-110m hurdles'!H22</f>
        <v>0</v>
      </c>
      <c r="I34" s="50">
        <f>+'100-110m hurdles'!I22</f>
        <v>0</v>
      </c>
      <c r="J34" s="50">
        <f>+'100-110m hurdles'!J22</f>
        <v>0</v>
      </c>
      <c r="K34" s="50">
        <f>+'100-110m hurdles'!K22</f>
        <v>0</v>
      </c>
      <c r="L34" s="50">
        <f>+'100-110m hurdles'!L22</f>
        <v>0</v>
      </c>
      <c r="M34" s="50">
        <f>+'100-110m hurdles'!M22</f>
        <v>0</v>
      </c>
      <c r="N34" s="50">
        <f>+'100-110m hurdles'!N22</f>
        <v>0</v>
      </c>
      <c r="O34" s="50">
        <f>+'100-110m hurdles'!O22</f>
        <v>0</v>
      </c>
      <c r="P34" s="50">
        <f>+'100-110m hurdles'!P22</f>
        <v>0</v>
      </c>
      <c r="Q34" s="50">
        <f>+'100-110m hurdles'!Q22</f>
        <v>0</v>
      </c>
      <c r="R34" s="50">
        <f>+'100-110m hurdles'!R22</f>
        <v>0</v>
      </c>
      <c r="S34" s="50">
        <f>+'100-110m hurdles'!S22</f>
        <v>0</v>
      </c>
      <c r="T34" s="50">
        <f>+'100-110m hurdles'!T22</f>
        <v>0</v>
      </c>
      <c r="U34" s="50">
        <f>+'100-110m hurdles'!U22</f>
        <v>0</v>
      </c>
      <c r="V34" s="50">
        <f>+'100-110m hurdles'!V22</f>
        <v>0</v>
      </c>
      <c r="W34" s="50">
        <f>+'100-110m hurdles'!W22</f>
        <v>0</v>
      </c>
      <c r="X34" s="50">
        <f>+'100-110m hurdles'!X22</f>
        <v>0</v>
      </c>
      <c r="Y34" s="50">
        <f>+'100-110m hurdles'!Y22</f>
        <v>0</v>
      </c>
      <c r="Z34" s="93">
        <f t="shared" ref="Z34:Z49" si="4">SUM(B34:Y34)</f>
        <v>36</v>
      </c>
    </row>
    <row r="35" spans="1:26" ht="14.25" customHeight="1" x14ac:dyDescent="0.25">
      <c r="A35" s="7" t="s">
        <v>592</v>
      </c>
      <c r="B35" s="50">
        <f>'200-H'!B51</f>
        <v>0</v>
      </c>
      <c r="C35" s="50">
        <f>'200-H'!C51</f>
        <v>1</v>
      </c>
      <c r="D35" s="50">
        <f>'200-H'!D51</f>
        <v>13</v>
      </c>
      <c r="E35" s="50">
        <f>'200-H'!E51</f>
        <v>0</v>
      </c>
      <c r="F35" s="50">
        <f>'200-H'!F51</f>
        <v>20</v>
      </c>
      <c r="G35" s="50">
        <f>'200-H'!G51</f>
        <v>0</v>
      </c>
      <c r="H35" s="50">
        <f>'200-H'!H51</f>
        <v>0</v>
      </c>
      <c r="I35" s="50">
        <f>'200-H'!I51</f>
        <v>0</v>
      </c>
      <c r="J35" s="50">
        <f>'200-H'!J51</f>
        <v>0</v>
      </c>
      <c r="K35" s="50">
        <f>'200-H'!K51</f>
        <v>0</v>
      </c>
      <c r="L35" s="50">
        <f>'200-H'!L51</f>
        <v>0</v>
      </c>
      <c r="M35" s="50">
        <f>'200-H'!M51</f>
        <v>0</v>
      </c>
      <c r="N35" s="50">
        <f>'200-H'!N51</f>
        <v>0</v>
      </c>
      <c r="O35" s="50">
        <f>'200-H'!O51</f>
        <v>5</v>
      </c>
      <c r="P35" s="50">
        <f>'200-H'!P51</f>
        <v>0</v>
      </c>
      <c r="Q35" s="50">
        <f>'200-H'!Q51</f>
        <v>0</v>
      </c>
      <c r="R35" s="50">
        <f>'200-H'!R51</f>
        <v>0</v>
      </c>
      <c r="S35" s="50">
        <f>'200-H'!S51</f>
        <v>0</v>
      </c>
      <c r="T35" s="50">
        <f>'200-H'!T51</f>
        <v>0</v>
      </c>
      <c r="U35" s="50">
        <f>'200-H'!U51</f>
        <v>0</v>
      </c>
      <c r="V35" s="50">
        <f>'200-H'!V51</f>
        <v>0</v>
      </c>
      <c r="W35" s="50">
        <f>'200-H'!W51</f>
        <v>0</v>
      </c>
      <c r="X35" s="50">
        <f>'200-H'!X51</f>
        <v>0</v>
      </c>
      <c r="Y35" s="50">
        <f>'200-H'!Y51</f>
        <v>0</v>
      </c>
      <c r="Z35" s="93">
        <f t="shared" si="4"/>
        <v>39</v>
      </c>
    </row>
    <row r="36" spans="1:26" ht="14.25" customHeight="1" x14ac:dyDescent="0.25">
      <c r="A36" s="7" t="s">
        <v>593</v>
      </c>
      <c r="B36" s="50">
        <f>+'100- All'!B195</f>
        <v>0</v>
      </c>
      <c r="C36" s="50">
        <f>+'100- All'!C195</f>
        <v>15</v>
      </c>
      <c r="D36" s="50">
        <f>+'100- All'!D195</f>
        <v>0</v>
      </c>
      <c r="E36" s="50">
        <f>+'100- All'!E195</f>
        <v>0</v>
      </c>
      <c r="F36" s="50">
        <f>+'100- All'!F195</f>
        <v>8</v>
      </c>
      <c r="G36" s="50">
        <f>+'100- All'!G195</f>
        <v>0</v>
      </c>
      <c r="H36" s="50">
        <f>+'100- All'!H195</f>
        <v>0</v>
      </c>
      <c r="I36" s="50">
        <f>+'100- All'!I195</f>
        <v>14</v>
      </c>
      <c r="J36" s="50">
        <f>+'100- All'!J195</f>
        <v>0</v>
      </c>
      <c r="K36" s="50">
        <f>+'100- All'!K195</f>
        <v>0</v>
      </c>
      <c r="L36" s="50">
        <f>+'100- All'!L195</f>
        <v>0</v>
      </c>
      <c r="M36" s="50">
        <f>+'100- All'!M195</f>
        <v>0</v>
      </c>
      <c r="N36" s="50">
        <f>+'100- All'!N195</f>
        <v>0</v>
      </c>
      <c r="O36" s="50">
        <f>+'100- All'!O195</f>
        <v>2</v>
      </c>
      <c r="P36" s="50">
        <f>+'100- All'!P195</f>
        <v>0</v>
      </c>
      <c r="Q36" s="50">
        <f>+'100- All'!Q195</f>
        <v>0</v>
      </c>
      <c r="R36" s="50">
        <f>+'100- All'!R195</f>
        <v>0</v>
      </c>
      <c r="S36" s="50">
        <f>+'100- All'!S195</f>
        <v>0</v>
      </c>
      <c r="T36" s="50">
        <f>+'100- All'!T195</f>
        <v>0</v>
      </c>
      <c r="U36" s="50">
        <f>+'100- All'!U195</f>
        <v>0</v>
      </c>
      <c r="V36" s="50">
        <f>+'100- All'!V195</f>
        <v>0</v>
      </c>
      <c r="W36" s="50">
        <f>+'100- All'!W195</f>
        <v>0</v>
      </c>
      <c r="X36" s="50">
        <f>+'100- All'!X195</f>
        <v>0</v>
      </c>
      <c r="Y36" s="50">
        <f>+'100- All'!Y195</f>
        <v>0</v>
      </c>
      <c r="Z36" s="93">
        <f t="shared" si="4"/>
        <v>39</v>
      </c>
    </row>
    <row r="37" spans="1:26" ht="14.25" customHeight="1" x14ac:dyDescent="0.25">
      <c r="A37" s="7" t="s">
        <v>594</v>
      </c>
      <c r="B37" s="50">
        <f>+'200 - All'!B147</f>
        <v>0</v>
      </c>
      <c r="C37" s="50">
        <f>+'200 - All'!C147</f>
        <v>14</v>
      </c>
      <c r="D37" s="50">
        <f>+'200 - All'!D147</f>
        <v>5</v>
      </c>
      <c r="E37" s="50">
        <f>+'200 - All'!E147</f>
        <v>0</v>
      </c>
      <c r="F37" s="50">
        <f>+'200 - All'!F147</f>
        <v>7</v>
      </c>
      <c r="G37" s="50">
        <f>+'200 - All'!G147</f>
        <v>0</v>
      </c>
      <c r="H37" s="50">
        <f>+'200 - All'!H147</f>
        <v>0</v>
      </c>
      <c r="I37" s="50">
        <f>+'200 - All'!I147</f>
        <v>10</v>
      </c>
      <c r="J37" s="50">
        <f>+'200 - All'!J147</f>
        <v>0</v>
      </c>
      <c r="K37" s="50">
        <f>+'200 - All'!K147</f>
        <v>0</v>
      </c>
      <c r="L37" s="50">
        <f>+'200 - All'!L147</f>
        <v>0</v>
      </c>
      <c r="M37" s="50">
        <f>+'200 - All'!M147</f>
        <v>0</v>
      </c>
      <c r="N37" s="50">
        <f>+'200 - All'!N147</f>
        <v>0</v>
      </c>
      <c r="O37" s="50">
        <f>+'200 - All'!O147</f>
        <v>3</v>
      </c>
      <c r="P37" s="50">
        <f>+'200 - All'!P147</f>
        <v>0</v>
      </c>
      <c r="Q37" s="50">
        <f>+'200 - All'!Q147</f>
        <v>0</v>
      </c>
      <c r="R37" s="50">
        <f>+'200 - All'!R147</f>
        <v>0</v>
      </c>
      <c r="S37" s="50">
        <f>+'200 - All'!S147</f>
        <v>0</v>
      </c>
      <c r="T37" s="50">
        <f>+'200 - All'!T147</f>
        <v>0</v>
      </c>
      <c r="U37" s="50">
        <f>+'200 - All'!U147</f>
        <v>0</v>
      </c>
      <c r="V37" s="50">
        <f>+'200 - All'!V147</f>
        <v>0</v>
      </c>
      <c r="W37" s="50">
        <f>+'200 - All'!W147</f>
        <v>0</v>
      </c>
      <c r="X37" s="50">
        <f>+'200 - All'!X147</f>
        <v>0</v>
      </c>
      <c r="Y37" s="50">
        <f>+'200 - All'!Y147</f>
        <v>0</v>
      </c>
      <c r="Z37" s="93">
        <f t="shared" si="4"/>
        <v>39</v>
      </c>
    </row>
    <row r="38" spans="1:26" ht="14.25" customHeight="1" x14ac:dyDescent="0.25">
      <c r="A38" s="7" t="s">
        <v>595</v>
      </c>
      <c r="B38" s="50">
        <f>+'400 - All'!B105</f>
        <v>0</v>
      </c>
      <c r="C38" s="50">
        <f>+'400 - All'!C105</f>
        <v>0</v>
      </c>
      <c r="D38" s="50">
        <f>+'400 - All'!D105</f>
        <v>0</v>
      </c>
      <c r="E38" s="50">
        <f>+'400 - All'!E105</f>
        <v>0</v>
      </c>
      <c r="F38" s="50">
        <f>+'400 - All'!F105</f>
        <v>21</v>
      </c>
      <c r="G38" s="50">
        <f>+'400 - All'!G105</f>
        <v>0</v>
      </c>
      <c r="H38" s="50">
        <f>+'400 - All'!H105</f>
        <v>0</v>
      </c>
      <c r="I38" s="50">
        <f>+'400 - All'!I105</f>
        <v>15</v>
      </c>
      <c r="J38" s="50">
        <f>+'400 - All'!J105</f>
        <v>0</v>
      </c>
      <c r="K38" s="50">
        <f>+'400 - All'!K105</f>
        <v>0</v>
      </c>
      <c r="L38" s="50">
        <f>+'400 - All'!L105</f>
        <v>0</v>
      </c>
      <c r="M38" s="50">
        <f>+'400 - All'!M105</f>
        <v>0</v>
      </c>
      <c r="N38" s="50">
        <f>+'400 - All'!N105</f>
        <v>0</v>
      </c>
      <c r="O38" s="50">
        <f>+'400 - All'!O105</f>
        <v>3</v>
      </c>
      <c r="P38" s="50">
        <f>+'400 - All'!P105</f>
        <v>0</v>
      </c>
      <c r="Q38" s="50">
        <f>+'400 - All'!Q105</f>
        <v>0</v>
      </c>
      <c r="R38" s="50">
        <f>+'400 - All'!R105</f>
        <v>0</v>
      </c>
      <c r="S38" s="50">
        <f>+'400 - All'!S105</f>
        <v>0</v>
      </c>
      <c r="T38" s="50">
        <f>+'400 - All'!T105</f>
        <v>0</v>
      </c>
      <c r="U38" s="50">
        <f>+'400 - All'!U105</f>
        <v>0</v>
      </c>
      <c r="V38" s="50">
        <f>+'400 - All'!V105</f>
        <v>0</v>
      </c>
      <c r="W38" s="50">
        <f>+'400 - All'!W105</f>
        <v>0</v>
      </c>
      <c r="X38" s="50">
        <f>+'400 - All'!X105</f>
        <v>0</v>
      </c>
      <c r="Y38" s="50">
        <f>+'400 - All'!Y105</f>
        <v>0</v>
      </c>
      <c r="Z38" s="93">
        <f t="shared" si="4"/>
        <v>39</v>
      </c>
    </row>
    <row r="39" spans="1:26" ht="14.25" customHeight="1" x14ac:dyDescent="0.25">
      <c r="A39" s="7" t="s">
        <v>596</v>
      </c>
      <c r="B39" s="50">
        <f>+'800 - ALL'!B59</f>
        <v>0</v>
      </c>
      <c r="C39" s="50">
        <f>+'800 - ALL'!C59</f>
        <v>4</v>
      </c>
      <c r="D39" s="50">
        <f>+'800 - ALL'!D59</f>
        <v>0</v>
      </c>
      <c r="E39" s="50">
        <f>+'800 - ALL'!E59</f>
        <v>0</v>
      </c>
      <c r="F39" s="50">
        <f>+'800 - ALL'!F59</f>
        <v>1</v>
      </c>
      <c r="G39" s="50">
        <f>+'800 - ALL'!G59</f>
        <v>0</v>
      </c>
      <c r="H39" s="50">
        <f>+'800 - ALL'!H59</f>
        <v>0</v>
      </c>
      <c r="I39" s="50">
        <f>+'800 - ALL'!I59</f>
        <v>9</v>
      </c>
      <c r="J39" s="50">
        <f>+'800 - ALL'!J59</f>
        <v>0</v>
      </c>
      <c r="K39" s="50">
        <f>+'800 - ALL'!K59</f>
        <v>0</v>
      </c>
      <c r="L39" s="50">
        <f>+'800 - ALL'!L59</f>
        <v>0</v>
      </c>
      <c r="M39" s="50">
        <f>+'800 - ALL'!M59</f>
        <v>12</v>
      </c>
      <c r="N39" s="50">
        <f>+'800 - ALL'!N59</f>
        <v>0</v>
      </c>
      <c r="O39" s="50">
        <f>+'800 - ALL'!O59</f>
        <v>13</v>
      </c>
      <c r="P39" s="50">
        <f>+'800 - ALL'!P59</f>
        <v>0</v>
      </c>
      <c r="Q39" s="50">
        <f>+'800 - ALL'!Q59</f>
        <v>0</v>
      </c>
      <c r="R39" s="50">
        <f>+'800 - ALL'!R59</f>
        <v>0</v>
      </c>
      <c r="S39" s="50">
        <f>+'800 - ALL'!S59</f>
        <v>0</v>
      </c>
      <c r="T39" s="50">
        <f>+'800 - ALL'!T59</f>
        <v>0</v>
      </c>
      <c r="U39" s="50">
        <f>+'800 - ALL'!U59</f>
        <v>0</v>
      </c>
      <c r="V39" s="50">
        <f>+'800 - ALL'!V59</f>
        <v>0</v>
      </c>
      <c r="W39" s="50">
        <f>+'800 - ALL'!W59</f>
        <v>0</v>
      </c>
      <c r="X39" s="50">
        <f>+'800 - ALL'!X59</f>
        <v>0</v>
      </c>
      <c r="Y39" s="50">
        <f>+'800 - ALL'!Y59</f>
        <v>0</v>
      </c>
      <c r="Z39" s="93">
        <f t="shared" si="4"/>
        <v>39</v>
      </c>
    </row>
    <row r="40" spans="1:26" ht="14.25" customHeight="1" x14ac:dyDescent="0.25">
      <c r="A40" s="7" t="s">
        <v>597</v>
      </c>
      <c r="B40" s="50">
        <f>+'1600mm - ALL'!B55</f>
        <v>0</v>
      </c>
      <c r="C40" s="50">
        <f>+'1600mm - ALL'!C55</f>
        <v>0</v>
      </c>
      <c r="D40" s="50">
        <f>+'1600mm - ALL'!D55</f>
        <v>0</v>
      </c>
      <c r="E40" s="50">
        <f>+'1600mm - ALL'!E55</f>
        <v>0</v>
      </c>
      <c r="F40" s="50">
        <f>+'1600mm - ALL'!F55</f>
        <v>8</v>
      </c>
      <c r="G40" s="50">
        <f>+'1600mm - ALL'!G55</f>
        <v>0</v>
      </c>
      <c r="H40" s="50">
        <f>+'1600mm - ALL'!H55</f>
        <v>0</v>
      </c>
      <c r="I40" s="50">
        <f>+'1600mm - ALL'!I55</f>
        <v>7</v>
      </c>
      <c r="J40" s="50">
        <f>+'1600mm - ALL'!J55</f>
        <v>0</v>
      </c>
      <c r="K40" s="50">
        <f>+'1600mm - ALL'!K55</f>
        <v>0</v>
      </c>
      <c r="L40" s="50">
        <f>+'1600mm - ALL'!L55</f>
        <v>0</v>
      </c>
      <c r="M40" s="50">
        <f>+'1600mm - ALL'!M55</f>
        <v>10</v>
      </c>
      <c r="N40" s="50">
        <f>+'1600mm - ALL'!N55</f>
        <v>0</v>
      </c>
      <c r="O40" s="50">
        <f>+'1600mm - ALL'!O55</f>
        <v>14</v>
      </c>
      <c r="P40" s="50">
        <f>+'1600mm - ALL'!P55</f>
        <v>0</v>
      </c>
      <c r="Q40" s="50">
        <f>+'1600mm - ALL'!Q55</f>
        <v>0</v>
      </c>
      <c r="R40" s="50">
        <f>+'1600mm - ALL'!R55</f>
        <v>0</v>
      </c>
      <c r="S40" s="50">
        <f>+'1600mm - ALL'!S55</f>
        <v>0</v>
      </c>
      <c r="T40" s="50">
        <f>+'1600mm - ALL'!T55</f>
        <v>0</v>
      </c>
      <c r="U40" s="50">
        <f>+'1600mm - ALL'!U55</f>
        <v>0</v>
      </c>
      <c r="V40" s="50">
        <f>+'1600mm - ALL'!V55</f>
        <v>0</v>
      </c>
      <c r="W40" s="50">
        <f>+'1600mm - ALL'!W55</f>
        <v>0</v>
      </c>
      <c r="X40" s="50">
        <f>+'1600mm - ALL'!X55</f>
        <v>0</v>
      </c>
      <c r="Y40" s="50">
        <f>+'1600mm - ALL'!Y55</f>
        <v>0</v>
      </c>
      <c r="Z40" s="93">
        <f t="shared" si="4"/>
        <v>39</v>
      </c>
    </row>
    <row r="41" spans="1:26" ht="14.25" customHeight="1" x14ac:dyDescent="0.25">
      <c r="A41" s="7" t="s">
        <v>598</v>
      </c>
      <c r="B41" s="50">
        <f>+'3200-ALL'!B32</f>
        <v>0</v>
      </c>
      <c r="C41" s="50">
        <f>+'3200-ALL'!C32</f>
        <v>0</v>
      </c>
      <c r="D41" s="50">
        <f>+'3200-ALL'!D32</f>
        <v>0</v>
      </c>
      <c r="E41" s="50">
        <f>+'3200-ALL'!E32</f>
        <v>0</v>
      </c>
      <c r="F41" s="50">
        <f>+'3200-ALL'!F32</f>
        <v>21</v>
      </c>
      <c r="G41" s="50">
        <f>+'3200-ALL'!G32</f>
        <v>0</v>
      </c>
      <c r="H41" s="50">
        <f>+'3200-ALL'!H32</f>
        <v>0</v>
      </c>
      <c r="I41" s="50">
        <f>+'3200-ALL'!I32</f>
        <v>0</v>
      </c>
      <c r="J41" s="50">
        <f>+'3200-ALL'!J32</f>
        <v>0</v>
      </c>
      <c r="K41" s="50">
        <f>+'3200-ALL'!K32</f>
        <v>0</v>
      </c>
      <c r="L41" s="50">
        <f>+'3200-ALL'!L32</f>
        <v>0</v>
      </c>
      <c r="M41" s="50">
        <f>+'3200-ALL'!M32</f>
        <v>0</v>
      </c>
      <c r="N41" s="50">
        <f>+'3200-ALL'!N32</f>
        <v>0</v>
      </c>
      <c r="O41" s="50">
        <f>+'3200-ALL'!O32</f>
        <v>8</v>
      </c>
      <c r="P41" s="50">
        <f>+'3200-ALL'!P32</f>
        <v>0</v>
      </c>
      <c r="Q41" s="50">
        <f>+'3200-ALL'!Q32</f>
        <v>0</v>
      </c>
      <c r="R41" s="50">
        <f>+'3200-ALL'!R32</f>
        <v>0</v>
      </c>
      <c r="S41" s="50">
        <f>+'3200-ALL'!S32</f>
        <v>0</v>
      </c>
      <c r="T41" s="50">
        <f>+'3200-ALL'!T32</f>
        <v>0</v>
      </c>
      <c r="U41" s="50">
        <f>+'3200-ALL'!U32</f>
        <v>0</v>
      </c>
      <c r="V41" s="50">
        <f>+'3200-ALL'!V32</f>
        <v>0</v>
      </c>
      <c r="W41" s="50">
        <f>+'3200-ALL'!W32</f>
        <v>0</v>
      </c>
      <c r="X41" s="50">
        <f>+'3200-ALL'!X32</f>
        <v>0</v>
      </c>
      <c r="Y41" s="50">
        <f>+'3200-ALL'!Y32</f>
        <v>0</v>
      </c>
      <c r="Z41" s="93">
        <f t="shared" si="4"/>
        <v>29</v>
      </c>
    </row>
    <row r="42" spans="1:26" ht="14.25" customHeight="1" x14ac:dyDescent="0.25">
      <c r="A42" s="7" t="s">
        <v>599</v>
      </c>
      <c r="B42" s="50">
        <f>+'4X800r'!B23</f>
        <v>0</v>
      </c>
      <c r="C42" s="50">
        <f>+'4X800r'!C23</f>
        <v>0</v>
      </c>
      <c r="D42" s="50">
        <f>+'4X800r'!D23</f>
        <v>0</v>
      </c>
      <c r="E42" s="50">
        <f>+'4X800r'!E23</f>
        <v>0</v>
      </c>
      <c r="F42" s="50">
        <f>+'4X800r'!F23</f>
        <v>8</v>
      </c>
      <c r="G42" s="50">
        <f>+'4X800r'!G23</f>
        <v>0</v>
      </c>
      <c r="H42" s="50">
        <f>+'4X800r'!H23</f>
        <v>0</v>
      </c>
      <c r="I42" s="50">
        <f>+'4X800r'!I23</f>
        <v>0</v>
      </c>
      <c r="J42" s="50">
        <f>+'4X800r'!J23</f>
        <v>0</v>
      </c>
      <c r="K42" s="50">
        <f>+'4X800r'!K23</f>
        <v>0</v>
      </c>
      <c r="L42" s="50">
        <f>+'4X800r'!L23</f>
        <v>0</v>
      </c>
      <c r="M42" s="50">
        <f>+'4X800r'!M23</f>
        <v>0</v>
      </c>
      <c r="N42" s="50">
        <f>+'4X800r'!N23</f>
        <v>0</v>
      </c>
      <c r="O42" s="50">
        <f>+'4X800r'!O23</f>
        <v>10</v>
      </c>
      <c r="P42" s="50">
        <f>+'4X800r'!P23</f>
        <v>0</v>
      </c>
      <c r="Q42" s="50">
        <f>+'4X800r'!Q23</f>
        <v>0</v>
      </c>
      <c r="R42" s="50">
        <f>+'4X800r'!R23</f>
        <v>0</v>
      </c>
      <c r="S42" s="50">
        <f>+'4X800r'!S23</f>
        <v>0</v>
      </c>
      <c r="T42" s="50">
        <f>+'4X800r'!T23</f>
        <v>0</v>
      </c>
      <c r="U42" s="50">
        <f>+'4X800r'!U23</f>
        <v>0</v>
      </c>
      <c r="V42" s="50">
        <f>+'4X800r'!V23</f>
        <v>0</v>
      </c>
      <c r="W42" s="50">
        <f>+'4X800r'!W23</f>
        <v>0</v>
      </c>
      <c r="X42" s="50">
        <f>+'4X800r'!X23</f>
        <v>0</v>
      </c>
      <c r="Y42" s="50">
        <f>+'4X800r'!Y23</f>
        <v>0</v>
      </c>
      <c r="Z42" s="93">
        <f t="shared" si="4"/>
        <v>18</v>
      </c>
    </row>
    <row r="43" spans="1:26" ht="14.25" customHeight="1" x14ac:dyDescent="0.25">
      <c r="A43" s="7" t="s">
        <v>600</v>
      </c>
      <c r="B43" s="50">
        <f>+'4x100 - ALL'!B53</f>
        <v>0</v>
      </c>
      <c r="C43" s="50">
        <f>+'4x100 - ALL'!C53</f>
        <v>8</v>
      </c>
      <c r="D43" s="50">
        <f>+'4x100 - ALL'!D53</f>
        <v>4</v>
      </c>
      <c r="E43" s="50">
        <f>+'4x100 - ALL'!E53</f>
        <v>0</v>
      </c>
      <c r="F43" s="50">
        <f>+'4x100 - ALL'!F53</f>
        <v>10</v>
      </c>
      <c r="G43" s="50">
        <f>+'4x100 - ALL'!G53</f>
        <v>0</v>
      </c>
      <c r="H43" s="50">
        <f>+'4x100 - ALL'!H53</f>
        <v>0</v>
      </c>
      <c r="I43" s="50">
        <f>+'4x100 - ALL'!I53</f>
        <v>0</v>
      </c>
      <c r="J43" s="50">
        <f>+'4x100 - ALL'!J53</f>
        <v>0</v>
      </c>
      <c r="K43" s="50">
        <f>+'4x100 - ALL'!K53</f>
        <v>0</v>
      </c>
      <c r="L43" s="50">
        <f>+'4x100 - ALL'!L53</f>
        <v>0</v>
      </c>
      <c r="M43" s="50">
        <f>+'4x100 - ALL'!M53</f>
        <v>5</v>
      </c>
      <c r="N43" s="50">
        <f>+'4x100 - ALL'!N53</f>
        <v>0</v>
      </c>
      <c r="O43" s="50">
        <f>+'4x100 - ALL'!O53</f>
        <v>6</v>
      </c>
      <c r="P43" s="50">
        <f>+'4x100 - ALL'!P53</f>
        <v>0</v>
      </c>
      <c r="Q43" s="50">
        <f>+'4x100 - ALL'!Q53</f>
        <v>0</v>
      </c>
      <c r="R43" s="50">
        <f>+'4x100 - ALL'!R53</f>
        <v>3</v>
      </c>
      <c r="S43" s="50">
        <f>+'4x100 - ALL'!S53</f>
        <v>0</v>
      </c>
      <c r="T43" s="50">
        <f>+'4x100 - ALL'!T53</f>
        <v>0</v>
      </c>
      <c r="U43" s="50">
        <f>+'4x100 - ALL'!U53</f>
        <v>0</v>
      </c>
      <c r="V43" s="50">
        <f>+'4x100 - ALL'!V53</f>
        <v>0</v>
      </c>
      <c r="W43" s="50">
        <f>+'4x100 - ALL'!W53</f>
        <v>0</v>
      </c>
      <c r="X43" s="50">
        <f>+'4x100 - ALL'!X53</f>
        <v>0</v>
      </c>
      <c r="Y43" s="50">
        <f>+'4x100 - ALL'!Y53</f>
        <v>0</v>
      </c>
      <c r="Z43" s="93">
        <f t="shared" si="4"/>
        <v>36</v>
      </c>
    </row>
    <row r="44" spans="1:26" ht="14.25" customHeight="1" x14ac:dyDescent="0.25">
      <c r="A44" s="7" t="s">
        <v>601</v>
      </c>
      <c r="B44" s="50">
        <f>+'4x400 - ALL'!B30</f>
        <v>0</v>
      </c>
      <c r="C44" s="50">
        <f>+'4x400 - ALL'!C30</f>
        <v>0</v>
      </c>
      <c r="D44" s="50">
        <f>+'4x400 - ALL'!D30</f>
        <v>4</v>
      </c>
      <c r="E44" s="50">
        <f>+'4x400 - ALL'!E30</f>
        <v>0</v>
      </c>
      <c r="F44" s="50">
        <f>+'4x400 - ALL'!F30</f>
        <v>8</v>
      </c>
      <c r="G44" s="50">
        <f>+'4x400 - ALL'!G30</f>
        <v>0</v>
      </c>
      <c r="H44" s="50">
        <f>+'4x400 - ALL'!H30</f>
        <v>0</v>
      </c>
      <c r="I44" s="50">
        <f>+'4x400 - ALL'!I30</f>
        <v>10</v>
      </c>
      <c r="J44" s="50">
        <f>+'4x400 - ALL'!J30</f>
        <v>0</v>
      </c>
      <c r="K44" s="50">
        <f>+'4x400 - ALL'!K30</f>
        <v>0</v>
      </c>
      <c r="L44" s="50">
        <f>+'4x400 - ALL'!L30</f>
        <v>0</v>
      </c>
      <c r="M44" s="50">
        <f>+'4x400 - ALL'!M30</f>
        <v>6</v>
      </c>
      <c r="N44" s="50">
        <f>+'4x400 - ALL'!N30</f>
        <v>0</v>
      </c>
      <c r="O44" s="50">
        <f>+'4x400 - ALL'!O30</f>
        <v>5</v>
      </c>
      <c r="P44" s="50">
        <f>+'4x400 - ALL'!P30</f>
        <v>0</v>
      </c>
      <c r="Q44" s="50">
        <f>+'4x400 - ALL'!Q30</f>
        <v>0</v>
      </c>
      <c r="R44" s="50">
        <f>+'4x400 - ALL'!R30</f>
        <v>0</v>
      </c>
      <c r="S44" s="50">
        <f>+'4x400 - ALL'!S30</f>
        <v>0</v>
      </c>
      <c r="T44" s="50">
        <f>+'4x400 - ALL'!T30</f>
        <v>0</v>
      </c>
      <c r="U44" s="50">
        <f>+'4x400 - ALL'!U30</f>
        <v>0</v>
      </c>
      <c r="V44" s="50">
        <f>+'4x400 - ALL'!V30</f>
        <v>0</v>
      </c>
      <c r="W44" s="50">
        <f>+'4x400 - ALL'!W30</f>
        <v>0</v>
      </c>
      <c r="X44" s="50">
        <f>+'4x400 - ALL'!X30</f>
        <v>0</v>
      </c>
      <c r="Y44" s="50">
        <f>+'4x400 - ALL'!Y30</f>
        <v>0</v>
      </c>
      <c r="Z44" s="93">
        <f t="shared" si="4"/>
        <v>33</v>
      </c>
    </row>
    <row r="45" spans="1:26" ht="14.25" customHeight="1" x14ac:dyDescent="0.25">
      <c r="A45" s="7" t="s">
        <v>602</v>
      </c>
      <c r="B45" s="50">
        <f>+'TRIPLE JUMP'!B26</f>
        <v>0</v>
      </c>
      <c r="C45" s="50">
        <f>+'TRIPLE JUMP'!C26</f>
        <v>0</v>
      </c>
      <c r="D45" s="50">
        <f>+'TRIPLE JUMP'!D26</f>
        <v>14</v>
      </c>
      <c r="E45" s="50">
        <f>+'TRIPLE JUMP'!E26</f>
        <v>0</v>
      </c>
      <c r="F45" s="50">
        <f>+'TRIPLE JUMP'!F26</f>
        <v>17</v>
      </c>
      <c r="G45" s="50">
        <f>+'TRIPLE JUMP'!G26</f>
        <v>0</v>
      </c>
      <c r="H45" s="50">
        <f>+'TRIPLE JUMP'!H26</f>
        <v>0</v>
      </c>
      <c r="I45" s="50">
        <f>+'TRIPLE JUMP'!I26</f>
        <v>0</v>
      </c>
      <c r="J45" s="50">
        <f>+'TRIPLE JUMP'!J26</f>
        <v>0</v>
      </c>
      <c r="K45" s="50">
        <f>+'TRIPLE JUMP'!K26</f>
        <v>0</v>
      </c>
      <c r="L45" s="50">
        <f>+'TRIPLE JUMP'!L26</f>
        <v>0</v>
      </c>
      <c r="M45" s="50">
        <f>+'TRIPLE JUMP'!M26</f>
        <v>0</v>
      </c>
      <c r="N45" s="50">
        <f>+'TRIPLE JUMP'!N26</f>
        <v>0</v>
      </c>
      <c r="O45" s="50">
        <f>+'TRIPLE JUMP'!O26</f>
        <v>5</v>
      </c>
      <c r="P45" s="50">
        <f>+'TRIPLE JUMP'!P26</f>
        <v>0</v>
      </c>
      <c r="Q45" s="50">
        <f>+'TRIPLE JUMP'!Q26</f>
        <v>0</v>
      </c>
      <c r="R45" s="50">
        <f>+'TRIPLE JUMP'!R26</f>
        <v>0</v>
      </c>
      <c r="S45" s="50">
        <f>+'TRIPLE JUMP'!S26</f>
        <v>3</v>
      </c>
      <c r="T45" s="50">
        <f>+'TRIPLE JUMP'!T26</f>
        <v>0</v>
      </c>
      <c r="U45" s="50">
        <f>+'TRIPLE JUMP'!U26</f>
        <v>0</v>
      </c>
      <c r="V45" s="50">
        <f>+'TRIPLE JUMP'!V26</f>
        <v>0</v>
      </c>
      <c r="W45" s="50">
        <f>+'TRIPLE JUMP'!W26</f>
        <v>0</v>
      </c>
      <c r="X45" s="50">
        <f>+'TRIPLE JUMP'!X26</f>
        <v>0</v>
      </c>
      <c r="Y45" s="50">
        <f>+'TRIPLE JUMP'!Y26</f>
        <v>0</v>
      </c>
      <c r="Z45" s="93">
        <f t="shared" si="4"/>
        <v>39</v>
      </c>
    </row>
    <row r="46" spans="1:26" ht="14.25" customHeight="1" x14ac:dyDescent="0.25">
      <c r="A46" s="7" t="s">
        <v>603</v>
      </c>
      <c r="B46" s="50">
        <f>+'SHOT PUT'!B110</f>
        <v>0</v>
      </c>
      <c r="C46" s="50">
        <f>+'SHOT PUT'!C110</f>
        <v>11</v>
      </c>
      <c r="D46" s="50">
        <f>+'SHOT PUT'!D110</f>
        <v>10</v>
      </c>
      <c r="E46" s="50">
        <f>+'SHOT PUT'!E110</f>
        <v>0</v>
      </c>
      <c r="F46" s="50">
        <f>+'SHOT PUT'!F110</f>
        <v>0</v>
      </c>
      <c r="G46" s="50">
        <f>+'SHOT PUT'!G110</f>
        <v>0</v>
      </c>
      <c r="H46" s="50">
        <f>+'SHOT PUT'!H110</f>
        <v>0</v>
      </c>
      <c r="I46" s="50">
        <f>+'SHOT PUT'!I110</f>
        <v>0</v>
      </c>
      <c r="J46" s="50">
        <f>+'SHOT PUT'!J110</f>
        <v>0</v>
      </c>
      <c r="K46" s="50">
        <f>+'SHOT PUT'!K110</f>
        <v>0</v>
      </c>
      <c r="L46" s="50">
        <f>+'SHOT PUT'!L110</f>
        <v>0</v>
      </c>
      <c r="M46" s="50">
        <f>+'SHOT PUT'!M110</f>
        <v>8</v>
      </c>
      <c r="N46" s="50">
        <f>+'SHOT PUT'!N110</f>
        <v>0</v>
      </c>
      <c r="O46" s="50">
        <f>+'SHOT PUT'!O110</f>
        <v>10</v>
      </c>
      <c r="P46" s="50">
        <f>+'SHOT PUT'!P110</f>
        <v>0</v>
      </c>
      <c r="Q46" s="50">
        <f>+'SHOT PUT'!Q110</f>
        <v>0</v>
      </c>
      <c r="R46" s="50">
        <f>+'SHOT PUT'!R110</f>
        <v>0</v>
      </c>
      <c r="S46" s="50">
        <f>+'SHOT PUT'!S110</f>
        <v>0</v>
      </c>
      <c r="T46" s="50">
        <f>+'SHOT PUT'!T110</f>
        <v>0</v>
      </c>
      <c r="U46" s="50">
        <f>+'SHOT PUT'!U110</f>
        <v>0</v>
      </c>
      <c r="V46" s="50">
        <f>+'SHOT PUT'!V110</f>
        <v>0</v>
      </c>
      <c r="W46" s="50">
        <f>+'SHOT PUT'!W110</f>
        <v>0</v>
      </c>
      <c r="X46" s="50">
        <f>+'SHOT PUT'!X110</f>
        <v>0</v>
      </c>
      <c r="Y46" s="50">
        <f>+'SHOT PUT'!Y110</f>
        <v>0</v>
      </c>
      <c r="Z46" s="93">
        <f t="shared" si="4"/>
        <v>39</v>
      </c>
    </row>
    <row r="47" spans="1:26" ht="14.25" customHeight="1" x14ac:dyDescent="0.25">
      <c r="A47" s="7" t="s">
        <v>604</v>
      </c>
      <c r="B47" s="50">
        <f>+DISCUS!B70</f>
        <v>0</v>
      </c>
      <c r="C47" s="50">
        <f>+DISCUS!C70</f>
        <v>9</v>
      </c>
      <c r="D47" s="50">
        <f>+DISCUS!D70</f>
        <v>19</v>
      </c>
      <c r="E47" s="50">
        <f>+DISCUS!E70</f>
        <v>0</v>
      </c>
      <c r="F47" s="50">
        <f>+DISCUS!F70</f>
        <v>2</v>
      </c>
      <c r="G47" s="50">
        <f>+DISCUS!G70</f>
        <v>0</v>
      </c>
      <c r="H47" s="50">
        <f>+DISCUS!H70</f>
        <v>0</v>
      </c>
      <c r="I47" s="50">
        <f>+DISCUS!I70</f>
        <v>0</v>
      </c>
      <c r="J47" s="50">
        <f>+DISCUS!J70</f>
        <v>0</v>
      </c>
      <c r="K47" s="50">
        <f>+DISCUS!K70</f>
        <v>0</v>
      </c>
      <c r="L47" s="50">
        <f>+DISCUS!L70</f>
        <v>0</v>
      </c>
      <c r="M47" s="50">
        <f>+DISCUS!M70</f>
        <v>0</v>
      </c>
      <c r="N47" s="50">
        <f>+DISCUS!N70</f>
        <v>0</v>
      </c>
      <c r="O47" s="50">
        <f>+DISCUS!O70</f>
        <v>1</v>
      </c>
      <c r="P47" s="50">
        <f>+DISCUS!P70</f>
        <v>0</v>
      </c>
      <c r="Q47" s="50">
        <f>+DISCUS!Q70</f>
        <v>0</v>
      </c>
      <c r="R47" s="50">
        <f>+DISCUS!R70</f>
        <v>8</v>
      </c>
      <c r="S47" s="50">
        <f>+DISCUS!S70</f>
        <v>0</v>
      </c>
      <c r="T47" s="50">
        <f>+DISCUS!T70</f>
        <v>0</v>
      </c>
      <c r="U47" s="50">
        <f>+DISCUS!U70</f>
        <v>0</v>
      </c>
      <c r="V47" s="50">
        <f>+DISCUS!V70</f>
        <v>0</v>
      </c>
      <c r="W47" s="50">
        <f>+DISCUS!W70</f>
        <v>0</v>
      </c>
      <c r="X47" s="50">
        <f>+DISCUS!X70</f>
        <v>0</v>
      </c>
      <c r="Y47" s="50">
        <f>+DISCUS!Y70</f>
        <v>0</v>
      </c>
      <c r="Z47" s="93">
        <f t="shared" si="4"/>
        <v>39</v>
      </c>
    </row>
    <row r="48" spans="1:26" ht="14.25" customHeight="1" x14ac:dyDescent="0.25">
      <c r="A48" s="7" t="s">
        <v>605</v>
      </c>
      <c r="B48" s="50">
        <f>+'Turbo Jav'!B102</f>
        <v>0</v>
      </c>
      <c r="C48" s="50">
        <f>+'Turbo Jav'!C102</f>
        <v>3</v>
      </c>
      <c r="D48" s="50">
        <f>+'Turbo Jav'!D102</f>
        <v>0</v>
      </c>
      <c r="E48" s="50">
        <f>+'Turbo Jav'!E102</f>
        <v>2</v>
      </c>
      <c r="F48" s="50">
        <f>+'Turbo Jav'!F102</f>
        <v>5</v>
      </c>
      <c r="G48" s="50">
        <f>+'Turbo Jav'!G102</f>
        <v>0</v>
      </c>
      <c r="H48" s="50">
        <f>+'Turbo Jav'!H102</f>
        <v>0</v>
      </c>
      <c r="I48" s="50">
        <f>+'Turbo Jav'!I102</f>
        <v>0</v>
      </c>
      <c r="J48" s="50">
        <f>+'Turbo Jav'!J102</f>
        <v>0</v>
      </c>
      <c r="K48" s="50">
        <f>+'Turbo Jav'!K102</f>
        <v>0</v>
      </c>
      <c r="L48" s="50">
        <f>+'Turbo Jav'!L102</f>
        <v>1</v>
      </c>
      <c r="M48" s="50">
        <f>+'Turbo Jav'!M102</f>
        <v>14</v>
      </c>
      <c r="N48" s="50">
        <f>+'Turbo Jav'!N102</f>
        <v>0</v>
      </c>
      <c r="O48" s="50">
        <f>+'Turbo Jav'!O102</f>
        <v>6</v>
      </c>
      <c r="P48" s="50">
        <f>+'Turbo Jav'!P102</f>
        <v>0</v>
      </c>
      <c r="Q48" s="50">
        <f>+'Turbo Jav'!Q102</f>
        <v>0</v>
      </c>
      <c r="R48" s="50">
        <f>+'Turbo Jav'!R102</f>
        <v>8</v>
      </c>
      <c r="S48" s="50">
        <f>+'Turbo Jav'!S102</f>
        <v>0</v>
      </c>
      <c r="T48" s="50">
        <f>+'Turbo Jav'!T102</f>
        <v>0</v>
      </c>
      <c r="U48" s="50">
        <f>+'Turbo Jav'!U102</f>
        <v>0</v>
      </c>
      <c r="V48" s="50">
        <f>+'Turbo Jav'!V102</f>
        <v>0</v>
      </c>
      <c r="W48" s="50">
        <f>+'Turbo Jav'!W102</f>
        <v>0</v>
      </c>
      <c r="X48" s="50">
        <f>+'Turbo Jav'!X102</f>
        <v>0</v>
      </c>
      <c r="Y48" s="50">
        <f>+'Turbo Jav'!Y102</f>
        <v>0</v>
      </c>
      <c r="Z48" s="93">
        <f t="shared" si="4"/>
        <v>39</v>
      </c>
    </row>
    <row r="49" spans="1:26" ht="14.25" customHeight="1" x14ac:dyDescent="0.25">
      <c r="A49" s="7" t="s">
        <v>606</v>
      </c>
      <c r="B49" s="50">
        <f>+'LONG JUMP'!B146</f>
        <v>0</v>
      </c>
      <c r="C49" s="50">
        <f>+'LONG JUMP'!C146</f>
        <v>5</v>
      </c>
      <c r="D49" s="50">
        <f>+'LONG JUMP'!D146</f>
        <v>1</v>
      </c>
      <c r="E49" s="50">
        <f>+'LONG JUMP'!E146</f>
        <v>0</v>
      </c>
      <c r="F49" s="50">
        <f>+'LONG JUMP'!F146</f>
        <v>15</v>
      </c>
      <c r="G49" s="50">
        <f>+'LONG JUMP'!G146</f>
        <v>0</v>
      </c>
      <c r="H49" s="50">
        <f>+'LONG JUMP'!H146</f>
        <v>0</v>
      </c>
      <c r="I49" s="50">
        <f>+'LONG JUMP'!I146</f>
        <v>10</v>
      </c>
      <c r="J49" s="50">
        <f>+'LONG JUMP'!J146</f>
        <v>0</v>
      </c>
      <c r="K49" s="50">
        <f>+'LONG JUMP'!K146</f>
        <v>0</v>
      </c>
      <c r="L49" s="50">
        <f>+'LONG JUMP'!L146</f>
        <v>0</v>
      </c>
      <c r="M49" s="50">
        <f>+'LONG JUMP'!M146</f>
        <v>0</v>
      </c>
      <c r="N49" s="50">
        <f>+'LONG JUMP'!N146</f>
        <v>0</v>
      </c>
      <c r="O49" s="50">
        <f>+'LONG JUMP'!O146</f>
        <v>0</v>
      </c>
      <c r="P49" s="50">
        <f>+'LONG JUMP'!P146</f>
        <v>0</v>
      </c>
      <c r="Q49" s="50">
        <f>+'LONG JUMP'!Q146</f>
        <v>0</v>
      </c>
      <c r="R49" s="50">
        <f>+'LONG JUMP'!R146</f>
        <v>0</v>
      </c>
      <c r="S49" s="50">
        <f>+'LONG JUMP'!S146</f>
        <v>8</v>
      </c>
      <c r="T49" s="50">
        <f>+'LONG JUMP'!T146</f>
        <v>0</v>
      </c>
      <c r="U49" s="50">
        <f>+'LONG JUMP'!U146</f>
        <v>0</v>
      </c>
      <c r="V49" s="50">
        <f>+'LONG JUMP'!V146</f>
        <v>0</v>
      </c>
      <c r="W49" s="50">
        <f>+'LONG JUMP'!W146</f>
        <v>0</v>
      </c>
      <c r="X49" s="50">
        <f>+'LONG JUMP'!X146</f>
        <v>0</v>
      </c>
      <c r="Y49" s="50">
        <f>+'LONG JUMP'!Y146</f>
        <v>0</v>
      </c>
      <c r="Z49" s="93">
        <f t="shared" si="4"/>
        <v>39</v>
      </c>
    </row>
    <row r="50" spans="1:26" ht="14.25" customHeight="1" x14ac:dyDescent="0.25">
      <c r="A50" s="129" t="s">
        <v>607</v>
      </c>
      <c r="B50" s="168">
        <f t="shared" ref="B50:Y50" si="5">SUM(B34:B49)</f>
        <v>0</v>
      </c>
      <c r="C50" s="168">
        <f t="shared" si="5"/>
        <v>70</v>
      </c>
      <c r="D50" s="172">
        <f t="shared" si="5"/>
        <v>87</v>
      </c>
      <c r="E50" s="168">
        <f t="shared" si="5"/>
        <v>2</v>
      </c>
      <c r="F50" s="170">
        <f t="shared" si="5"/>
        <v>170</v>
      </c>
      <c r="G50" s="168">
        <f t="shared" si="5"/>
        <v>0</v>
      </c>
      <c r="H50" s="168">
        <f t="shared" si="5"/>
        <v>0</v>
      </c>
      <c r="I50" s="168">
        <f t="shared" si="5"/>
        <v>75</v>
      </c>
      <c r="J50" s="168">
        <f t="shared" si="5"/>
        <v>0</v>
      </c>
      <c r="K50" s="168">
        <f t="shared" si="5"/>
        <v>0</v>
      </c>
      <c r="L50" s="168">
        <f t="shared" si="5"/>
        <v>1</v>
      </c>
      <c r="M50" s="168">
        <f t="shared" si="5"/>
        <v>55</v>
      </c>
      <c r="N50" s="168">
        <f t="shared" si="5"/>
        <v>0</v>
      </c>
      <c r="O50" s="171">
        <f t="shared" si="5"/>
        <v>91</v>
      </c>
      <c r="P50" s="168">
        <f t="shared" si="5"/>
        <v>0</v>
      </c>
      <c r="Q50" s="168">
        <f t="shared" si="5"/>
        <v>0</v>
      </c>
      <c r="R50" s="168">
        <f t="shared" si="5"/>
        <v>19</v>
      </c>
      <c r="S50" s="168">
        <f t="shared" si="5"/>
        <v>11</v>
      </c>
      <c r="T50" s="168">
        <f t="shared" si="5"/>
        <v>0</v>
      </c>
      <c r="U50" s="168">
        <f t="shared" si="5"/>
        <v>0</v>
      </c>
      <c r="V50" s="168">
        <f t="shared" si="5"/>
        <v>0</v>
      </c>
      <c r="W50" s="168">
        <f t="shared" si="5"/>
        <v>0</v>
      </c>
      <c r="X50" s="168">
        <f t="shared" si="5"/>
        <v>0</v>
      </c>
      <c r="Y50" s="168">
        <f t="shared" si="5"/>
        <v>0</v>
      </c>
      <c r="Z50" s="93"/>
    </row>
    <row r="51" spans="1:26" ht="14.25" customHeight="1" x14ac:dyDescent="0.25">
      <c r="Z51" s="161" t="s">
        <v>560</v>
      </c>
    </row>
    <row r="52" spans="1:26" ht="14.25" customHeight="1" x14ac:dyDescent="0.25">
      <c r="A52" s="130" t="s">
        <v>608</v>
      </c>
      <c r="B52" s="50">
        <f>+'100-110m hurdles'!B23</f>
        <v>0</v>
      </c>
      <c r="C52" s="50">
        <f>+'100-110m hurdles'!C23</f>
        <v>0</v>
      </c>
      <c r="D52" s="50">
        <f>+'100-110m hurdles'!D23</f>
        <v>11</v>
      </c>
      <c r="E52" s="50">
        <f>+'100-110m hurdles'!E23</f>
        <v>0</v>
      </c>
      <c r="F52" s="50">
        <f>+'100-110m hurdles'!F23</f>
        <v>10</v>
      </c>
      <c r="G52" s="50">
        <f>+'100-110m hurdles'!G23</f>
        <v>0</v>
      </c>
      <c r="H52" s="50">
        <f>+'100-110m hurdles'!H23</f>
        <v>0</v>
      </c>
      <c r="I52" s="50">
        <f>+'100-110m hurdles'!I23</f>
        <v>0</v>
      </c>
      <c r="J52" s="50">
        <f>+'100-110m hurdles'!J23</f>
        <v>0</v>
      </c>
      <c r="K52" s="50">
        <f>+'100-110m hurdles'!K23</f>
        <v>0</v>
      </c>
      <c r="L52" s="50">
        <f>+'100-110m hurdles'!L23</f>
        <v>0</v>
      </c>
      <c r="M52" s="50">
        <f>+'100-110m hurdles'!M23</f>
        <v>0</v>
      </c>
      <c r="N52" s="50">
        <f>+'100-110m hurdles'!N23</f>
        <v>0</v>
      </c>
      <c r="O52" s="50">
        <f>+'100-110m hurdles'!O23</f>
        <v>13</v>
      </c>
      <c r="P52" s="50">
        <f>+'100-110m hurdles'!P23</f>
        <v>0</v>
      </c>
      <c r="Q52" s="50">
        <f>+'100-110m hurdles'!Q23</f>
        <v>0</v>
      </c>
      <c r="R52" s="50">
        <f>+'100-110m hurdles'!R23</f>
        <v>4</v>
      </c>
      <c r="S52" s="50">
        <f>+'100-110m hurdles'!S23</f>
        <v>0</v>
      </c>
      <c r="T52" s="50">
        <f>+'100-110m hurdles'!T23</f>
        <v>0</v>
      </c>
      <c r="U52" s="50">
        <f>+'100-110m hurdles'!U23</f>
        <v>0</v>
      </c>
      <c r="V52" s="50">
        <f>+'100-110m hurdles'!V23</f>
        <v>0</v>
      </c>
      <c r="W52" s="50">
        <f>+'100-110m hurdles'!W23</f>
        <v>0</v>
      </c>
      <c r="X52" s="50">
        <f>+'100-110m hurdles'!X23</f>
        <v>0</v>
      </c>
      <c r="Y52" s="50">
        <f>+'100-110m hurdles'!Y23</f>
        <v>0</v>
      </c>
      <c r="Z52" s="93">
        <f t="shared" ref="Z52:Z67" si="6">SUM(B52:Y52)</f>
        <v>38</v>
      </c>
    </row>
    <row r="53" spans="1:26" ht="14.25" customHeight="1" x14ac:dyDescent="0.25">
      <c r="A53" s="7" t="s">
        <v>609</v>
      </c>
      <c r="B53" s="50">
        <f>'200-H'!B52</f>
        <v>0</v>
      </c>
      <c r="C53" s="50">
        <f>'200-H'!C52</f>
        <v>0</v>
      </c>
      <c r="D53" s="50">
        <f>'200-H'!D52</f>
        <v>5</v>
      </c>
      <c r="E53" s="50">
        <f>'200-H'!E52</f>
        <v>0</v>
      </c>
      <c r="F53" s="50">
        <f>'200-H'!F52</f>
        <v>11</v>
      </c>
      <c r="G53" s="50">
        <f>'200-H'!G52</f>
        <v>0</v>
      </c>
      <c r="H53" s="50">
        <f>'200-H'!H52</f>
        <v>0</v>
      </c>
      <c r="I53" s="50">
        <f>'200-H'!I52</f>
        <v>0</v>
      </c>
      <c r="J53" s="50">
        <f>'200-H'!J52</f>
        <v>0</v>
      </c>
      <c r="K53" s="50">
        <f>'200-H'!K52</f>
        <v>0</v>
      </c>
      <c r="L53" s="50">
        <f>'200-H'!L52</f>
        <v>0</v>
      </c>
      <c r="M53" s="50">
        <f>'200-H'!M52</f>
        <v>6</v>
      </c>
      <c r="N53" s="50">
        <f>'200-H'!N52</f>
        <v>0</v>
      </c>
      <c r="O53" s="50">
        <f>'200-H'!O52</f>
        <v>12</v>
      </c>
      <c r="P53" s="50">
        <f>'200-H'!P52</f>
        <v>0</v>
      </c>
      <c r="Q53" s="50">
        <f>'200-H'!Q52</f>
        <v>0</v>
      </c>
      <c r="R53" s="50">
        <f>'200-H'!R52</f>
        <v>5</v>
      </c>
      <c r="S53" s="50">
        <f>'200-H'!S52</f>
        <v>0</v>
      </c>
      <c r="T53" s="50">
        <f>'200-H'!T52</f>
        <v>0</v>
      </c>
      <c r="U53" s="50">
        <f>'200-H'!U52</f>
        <v>0</v>
      </c>
      <c r="V53" s="50">
        <f>'200-H'!V52</f>
        <v>0</v>
      </c>
      <c r="W53" s="50">
        <f>'200-H'!W52</f>
        <v>0</v>
      </c>
      <c r="X53" s="50">
        <f>'200-H'!X52</f>
        <v>0</v>
      </c>
      <c r="Y53" s="50">
        <f>'200-H'!Y52</f>
        <v>0</v>
      </c>
      <c r="Z53" s="93">
        <f t="shared" si="6"/>
        <v>39</v>
      </c>
    </row>
    <row r="54" spans="1:26" ht="14.25" customHeight="1" x14ac:dyDescent="0.25">
      <c r="A54" s="7" t="s">
        <v>610</v>
      </c>
      <c r="B54" s="50">
        <f>+'100- All'!B196</f>
        <v>0</v>
      </c>
      <c r="C54" s="50">
        <f>+'100- All'!C196</f>
        <v>0</v>
      </c>
      <c r="D54" s="50">
        <f>+'100- All'!D196</f>
        <v>1</v>
      </c>
      <c r="E54" s="50">
        <f>+'100- All'!E196</f>
        <v>0</v>
      </c>
      <c r="F54" s="50">
        <f>+'100- All'!F196</f>
        <v>14</v>
      </c>
      <c r="G54" s="50">
        <f>+'100- All'!G196</f>
        <v>0</v>
      </c>
      <c r="H54" s="50">
        <f>+'100- All'!H196</f>
        <v>0</v>
      </c>
      <c r="I54" s="50">
        <f>+'100- All'!I196</f>
        <v>0</v>
      </c>
      <c r="J54" s="50">
        <f>+'100- All'!J196</f>
        <v>0</v>
      </c>
      <c r="K54" s="50">
        <f>+'100- All'!K196</f>
        <v>0</v>
      </c>
      <c r="L54" s="50">
        <f>+'100- All'!L196</f>
        <v>0</v>
      </c>
      <c r="M54" s="50">
        <f>+'100- All'!M196</f>
        <v>3</v>
      </c>
      <c r="N54" s="50">
        <f>+'100- All'!N196</f>
        <v>0</v>
      </c>
      <c r="O54" s="50">
        <f>+'100- All'!O196</f>
        <v>13</v>
      </c>
      <c r="P54" s="50">
        <f>+'100- All'!P196</f>
        <v>0</v>
      </c>
      <c r="Q54" s="50">
        <f>+'100- All'!Q196</f>
        <v>0</v>
      </c>
      <c r="R54" s="50">
        <f>+'100- All'!R196</f>
        <v>0</v>
      </c>
      <c r="S54" s="50">
        <f>+'100- All'!S196</f>
        <v>0</v>
      </c>
      <c r="T54" s="50">
        <f>+'100- All'!T196</f>
        <v>8</v>
      </c>
      <c r="U54" s="50">
        <f>+'100- All'!U196</f>
        <v>0</v>
      </c>
      <c r="V54" s="50">
        <f>+'100- All'!V196</f>
        <v>0</v>
      </c>
      <c r="W54" s="50">
        <f>+'100- All'!W196</f>
        <v>0</v>
      </c>
      <c r="X54" s="50">
        <f>+'100- All'!X196</f>
        <v>0</v>
      </c>
      <c r="Y54" s="50">
        <f>+'100- All'!Y196</f>
        <v>0</v>
      </c>
      <c r="Z54" s="93">
        <f t="shared" si="6"/>
        <v>39</v>
      </c>
    </row>
    <row r="55" spans="1:26" ht="14.25" customHeight="1" x14ac:dyDescent="0.25">
      <c r="A55" s="7" t="s">
        <v>611</v>
      </c>
      <c r="B55" s="50">
        <f>+'200 - All'!B148</f>
        <v>0</v>
      </c>
      <c r="C55" s="50">
        <f>+'200 - All'!C148</f>
        <v>0</v>
      </c>
      <c r="D55" s="50">
        <f>+'200 - All'!D148</f>
        <v>2</v>
      </c>
      <c r="E55" s="50">
        <f>+'200 - All'!E148</f>
        <v>0</v>
      </c>
      <c r="F55" s="50">
        <f>+'200 - All'!F148</f>
        <v>13</v>
      </c>
      <c r="G55" s="50">
        <f>+'200 - All'!G148</f>
        <v>0</v>
      </c>
      <c r="H55" s="50">
        <f>+'200 - All'!H148</f>
        <v>0</v>
      </c>
      <c r="I55" s="50">
        <f>+'200 - All'!I148</f>
        <v>0</v>
      </c>
      <c r="J55" s="50">
        <f>+'200 - All'!J148</f>
        <v>0</v>
      </c>
      <c r="K55" s="50">
        <f>+'200 - All'!K148</f>
        <v>0</v>
      </c>
      <c r="L55" s="50">
        <f>+'200 - All'!L148</f>
        <v>0</v>
      </c>
      <c r="M55" s="50">
        <f>+'200 - All'!M148</f>
        <v>10</v>
      </c>
      <c r="N55" s="50">
        <f>+'200 - All'!N148</f>
        <v>0</v>
      </c>
      <c r="O55" s="50">
        <f>+'200 - All'!O148</f>
        <v>14</v>
      </c>
      <c r="P55" s="50">
        <f>+'200 - All'!P148</f>
        <v>0</v>
      </c>
      <c r="Q55" s="50">
        <f>+'200 - All'!Q148</f>
        <v>0</v>
      </c>
      <c r="R55" s="50">
        <f>+'200 - All'!R148</f>
        <v>0</v>
      </c>
      <c r="S55" s="50">
        <f>+'200 - All'!S148</f>
        <v>0</v>
      </c>
      <c r="T55" s="50">
        <f>+'200 - All'!T148</f>
        <v>0</v>
      </c>
      <c r="U55" s="50">
        <f>+'200 - All'!U148</f>
        <v>0</v>
      </c>
      <c r="V55" s="50">
        <f>+'200 - All'!V148</f>
        <v>0</v>
      </c>
      <c r="W55" s="50">
        <f>+'200 - All'!W148</f>
        <v>0</v>
      </c>
      <c r="X55" s="50">
        <f>+'200 - All'!X148</f>
        <v>0</v>
      </c>
      <c r="Y55" s="50">
        <f>+'200 - All'!Y148</f>
        <v>0</v>
      </c>
      <c r="Z55" s="93">
        <f t="shared" si="6"/>
        <v>39</v>
      </c>
    </row>
    <row r="56" spans="1:26" ht="14.25" customHeight="1" x14ac:dyDescent="0.25">
      <c r="A56" s="7" t="s">
        <v>612</v>
      </c>
      <c r="B56" s="50">
        <f>+'400 - All'!B106</f>
        <v>0</v>
      </c>
      <c r="C56" s="50">
        <f>+'400 - All'!C106</f>
        <v>12</v>
      </c>
      <c r="D56" s="50">
        <f>+'400 - All'!D106</f>
        <v>6</v>
      </c>
      <c r="E56" s="50">
        <f>+'400 - All'!E106</f>
        <v>0</v>
      </c>
      <c r="F56" s="50">
        <f>+'400 - All'!F106</f>
        <v>10</v>
      </c>
      <c r="G56" s="50">
        <f>+'400 - All'!G106</f>
        <v>0</v>
      </c>
      <c r="H56" s="50">
        <f>+'400 - All'!H106</f>
        <v>0</v>
      </c>
      <c r="I56" s="50">
        <f>+'400 - All'!I106</f>
        <v>0</v>
      </c>
      <c r="J56" s="50">
        <f>+'400 - All'!J106</f>
        <v>0</v>
      </c>
      <c r="K56" s="50">
        <f>+'400 - All'!K106</f>
        <v>0</v>
      </c>
      <c r="L56" s="50">
        <f>+'400 - All'!L106</f>
        <v>0</v>
      </c>
      <c r="M56" s="50">
        <f>+'400 - All'!M106</f>
        <v>6</v>
      </c>
      <c r="N56" s="50">
        <f>+'400 - All'!N106</f>
        <v>0</v>
      </c>
      <c r="O56" s="50">
        <f>+'400 - All'!O106</f>
        <v>5</v>
      </c>
      <c r="P56" s="50">
        <f>+'400 - All'!P106</f>
        <v>0</v>
      </c>
      <c r="Q56" s="50">
        <f>+'400 - All'!Q106</f>
        <v>0</v>
      </c>
      <c r="R56" s="50">
        <f>+'400 - All'!R106</f>
        <v>0</v>
      </c>
      <c r="S56" s="50">
        <f>+'400 - All'!S106</f>
        <v>0</v>
      </c>
      <c r="T56" s="50">
        <f>+'400 - All'!T106</f>
        <v>0</v>
      </c>
      <c r="U56" s="50">
        <f>+'400 - All'!U106</f>
        <v>0</v>
      </c>
      <c r="V56" s="50">
        <f>+'400 - All'!V106</f>
        <v>0</v>
      </c>
      <c r="W56" s="50">
        <f>+'400 - All'!W106</f>
        <v>0</v>
      </c>
      <c r="X56" s="50">
        <f>+'400 - All'!X106</f>
        <v>0</v>
      </c>
      <c r="Y56" s="50">
        <f>+'400 - All'!Y106</f>
        <v>0</v>
      </c>
      <c r="Z56" s="93">
        <f t="shared" si="6"/>
        <v>39</v>
      </c>
    </row>
    <row r="57" spans="1:26" ht="14.25" customHeight="1" x14ac:dyDescent="0.25">
      <c r="A57" s="7" t="s">
        <v>613</v>
      </c>
      <c r="B57" s="50">
        <f>+'800 - ALL'!B60</f>
        <v>0</v>
      </c>
      <c r="C57" s="50">
        <f>+'800 - ALL'!C60</f>
        <v>16</v>
      </c>
      <c r="D57" s="50">
        <f>+'800 - ALL'!D60</f>
        <v>5</v>
      </c>
      <c r="E57" s="50">
        <f>+'800 - ALL'!E60</f>
        <v>0</v>
      </c>
      <c r="F57" s="50">
        <f>+'800 - ALL'!F60</f>
        <v>4</v>
      </c>
      <c r="G57" s="50">
        <f>+'800 - ALL'!G60</f>
        <v>0</v>
      </c>
      <c r="H57" s="50">
        <f>+'800 - ALL'!H60</f>
        <v>0</v>
      </c>
      <c r="I57" s="50">
        <f>+'800 - ALL'!I60</f>
        <v>0</v>
      </c>
      <c r="J57" s="50">
        <f>+'800 - ALL'!J60</f>
        <v>0</v>
      </c>
      <c r="K57" s="50">
        <f>+'800 - ALL'!K60</f>
        <v>0</v>
      </c>
      <c r="L57" s="50">
        <f>+'800 - ALL'!L60</f>
        <v>0</v>
      </c>
      <c r="M57" s="50">
        <f>+'800 - ALL'!M60</f>
        <v>0</v>
      </c>
      <c r="N57" s="50">
        <f>+'800 - ALL'!N60</f>
        <v>0</v>
      </c>
      <c r="O57" s="50">
        <f>+'800 - ALL'!O60</f>
        <v>14</v>
      </c>
      <c r="P57" s="50">
        <f>+'800 - ALL'!P60</f>
        <v>0</v>
      </c>
      <c r="Q57" s="50">
        <f>+'800 - ALL'!Q60</f>
        <v>0</v>
      </c>
      <c r="R57" s="50">
        <f>+'800 - ALL'!R60</f>
        <v>0</v>
      </c>
      <c r="S57" s="50">
        <f>+'800 - ALL'!S60</f>
        <v>0</v>
      </c>
      <c r="T57" s="50">
        <f>+'800 - ALL'!T60</f>
        <v>0</v>
      </c>
      <c r="U57" s="50">
        <f>+'800 - ALL'!U60</f>
        <v>0</v>
      </c>
      <c r="V57" s="50">
        <f>+'800 - ALL'!V60</f>
        <v>0</v>
      </c>
      <c r="W57" s="50">
        <f>+'800 - ALL'!W60</f>
        <v>0</v>
      </c>
      <c r="X57" s="50">
        <f>+'800 - ALL'!X60</f>
        <v>0</v>
      </c>
      <c r="Y57" s="50">
        <f>+'800 - ALL'!Y60</f>
        <v>0</v>
      </c>
      <c r="Z57" s="93">
        <f t="shared" si="6"/>
        <v>39</v>
      </c>
    </row>
    <row r="58" spans="1:26" ht="14.25" customHeight="1" x14ac:dyDescent="0.25">
      <c r="A58" s="7" t="s">
        <v>614</v>
      </c>
      <c r="B58" s="50">
        <f>+'1600mm - ALL'!B56</f>
        <v>0</v>
      </c>
      <c r="C58" s="50">
        <f>+'1600mm - ALL'!C56</f>
        <v>0</v>
      </c>
      <c r="D58" s="50">
        <f>+'1600mm - ALL'!D56</f>
        <v>1</v>
      </c>
      <c r="E58" s="50">
        <f>+'1600mm - ALL'!E56</f>
        <v>0</v>
      </c>
      <c r="F58" s="50">
        <f>+'1600mm - ALL'!F56</f>
        <v>10</v>
      </c>
      <c r="G58" s="50">
        <f>+'1600mm - ALL'!G56</f>
        <v>0</v>
      </c>
      <c r="H58" s="50">
        <f>+'1600mm - ALL'!H56</f>
        <v>0</v>
      </c>
      <c r="I58" s="50">
        <f>+'1600mm - ALL'!I56</f>
        <v>0</v>
      </c>
      <c r="J58" s="50">
        <f>+'1600mm - ALL'!J56</f>
        <v>0</v>
      </c>
      <c r="K58" s="50">
        <f>+'1600mm - ALL'!K56</f>
        <v>0</v>
      </c>
      <c r="L58" s="50">
        <f>+'1600mm - ALL'!L56</f>
        <v>0</v>
      </c>
      <c r="M58" s="50">
        <f>+'1600mm - ALL'!M56</f>
        <v>0</v>
      </c>
      <c r="N58" s="50">
        <f>+'1600mm - ALL'!N56</f>
        <v>0</v>
      </c>
      <c r="O58" s="50">
        <f>+'1600mm - ALL'!O56</f>
        <v>28</v>
      </c>
      <c r="P58" s="50">
        <f>+'1600mm - ALL'!P56</f>
        <v>0</v>
      </c>
      <c r="Q58" s="50">
        <f>+'1600mm - ALL'!Q56</f>
        <v>0</v>
      </c>
      <c r="R58" s="50">
        <f>+'1600mm - ALL'!R56</f>
        <v>0</v>
      </c>
      <c r="S58" s="50">
        <f>+'1600mm - ALL'!S56</f>
        <v>0</v>
      </c>
      <c r="T58" s="50">
        <f>+'1600mm - ALL'!T56</f>
        <v>0</v>
      </c>
      <c r="U58" s="50">
        <f>+'1600mm - ALL'!U56</f>
        <v>0</v>
      </c>
      <c r="V58" s="50">
        <f>+'1600mm - ALL'!V56</f>
        <v>0</v>
      </c>
      <c r="W58" s="50">
        <f>+'1600mm - ALL'!W56</f>
        <v>0</v>
      </c>
      <c r="X58" s="50">
        <f>+'1600mm - ALL'!X56</f>
        <v>0</v>
      </c>
      <c r="Y58" s="50">
        <f>+'1600mm - ALL'!Y56</f>
        <v>0</v>
      </c>
      <c r="Z58" s="93">
        <f t="shared" si="6"/>
        <v>39</v>
      </c>
    </row>
    <row r="59" spans="1:26" ht="14.25" customHeight="1" x14ac:dyDescent="0.25">
      <c r="A59" s="7" t="s">
        <v>615</v>
      </c>
      <c r="B59" s="50">
        <f>+'3200-ALL'!B33</f>
        <v>0</v>
      </c>
      <c r="C59" s="50">
        <f>+'3200-ALL'!C33</f>
        <v>0</v>
      </c>
      <c r="D59" s="50">
        <f>+'3200-ALL'!D33</f>
        <v>0</v>
      </c>
      <c r="E59" s="50">
        <f>+'3200-ALL'!E33</f>
        <v>0</v>
      </c>
      <c r="F59" s="50">
        <f>+'3200-ALL'!F33</f>
        <v>8</v>
      </c>
      <c r="G59" s="50">
        <f>+'3200-ALL'!G33</f>
        <v>0</v>
      </c>
      <c r="H59" s="50">
        <f>+'3200-ALL'!H33</f>
        <v>0</v>
      </c>
      <c r="I59" s="50">
        <f>+'3200-ALL'!I33</f>
        <v>0</v>
      </c>
      <c r="J59" s="50">
        <f>+'3200-ALL'!J33</f>
        <v>0</v>
      </c>
      <c r="K59" s="50">
        <f>+'3200-ALL'!K33</f>
        <v>0</v>
      </c>
      <c r="L59" s="50">
        <f>+'3200-ALL'!L33</f>
        <v>0</v>
      </c>
      <c r="M59" s="50">
        <f>+'3200-ALL'!M33</f>
        <v>0</v>
      </c>
      <c r="N59" s="50">
        <f>+'3200-ALL'!N33</f>
        <v>0</v>
      </c>
      <c r="O59" s="50">
        <f>+'3200-ALL'!O33</f>
        <v>21</v>
      </c>
      <c r="P59" s="50">
        <f>+'3200-ALL'!P33</f>
        <v>0</v>
      </c>
      <c r="Q59" s="50">
        <f>+'3200-ALL'!Q33</f>
        <v>0</v>
      </c>
      <c r="R59" s="50">
        <f>+'3200-ALL'!R33</f>
        <v>0</v>
      </c>
      <c r="S59" s="50">
        <f>+'3200-ALL'!S33</f>
        <v>0</v>
      </c>
      <c r="T59" s="50">
        <f>+'3200-ALL'!T33</f>
        <v>0</v>
      </c>
      <c r="U59" s="50">
        <f>+'3200-ALL'!U33</f>
        <v>0</v>
      </c>
      <c r="V59" s="50">
        <f>+'3200-ALL'!V33</f>
        <v>0</v>
      </c>
      <c r="W59" s="50">
        <f>+'3200-ALL'!W33</f>
        <v>0</v>
      </c>
      <c r="X59" s="50">
        <f>+'3200-ALL'!X33</f>
        <v>0</v>
      </c>
      <c r="Y59" s="50">
        <f>+'3200-ALL'!Y33</f>
        <v>0</v>
      </c>
      <c r="Z59" s="93">
        <f t="shared" si="6"/>
        <v>29</v>
      </c>
    </row>
    <row r="60" spans="1:26" ht="14.25" customHeight="1" x14ac:dyDescent="0.25">
      <c r="A60" s="7" t="s">
        <v>599</v>
      </c>
      <c r="B60" s="50">
        <f>+'4X800r'!B24</f>
        <v>0</v>
      </c>
      <c r="C60" s="50">
        <f>+'4X800r'!C24</f>
        <v>0</v>
      </c>
      <c r="D60" s="50">
        <f>+'4X800r'!D24</f>
        <v>0</v>
      </c>
      <c r="E60" s="50">
        <f>+'4X800r'!E24</f>
        <v>0</v>
      </c>
      <c r="F60" s="50">
        <f>+'4X800r'!F24</f>
        <v>8</v>
      </c>
      <c r="G60" s="50">
        <f>+'4X800r'!G24</f>
        <v>0</v>
      </c>
      <c r="H60" s="50">
        <f>+'4X800r'!H24</f>
        <v>0</v>
      </c>
      <c r="I60" s="50">
        <f>+'4X800r'!I24</f>
        <v>0</v>
      </c>
      <c r="J60" s="50">
        <f>+'4X800r'!J24</f>
        <v>0</v>
      </c>
      <c r="K60" s="50">
        <f>+'4X800r'!K24</f>
        <v>0</v>
      </c>
      <c r="L60" s="50">
        <f>+'4X800r'!L24</f>
        <v>0</v>
      </c>
      <c r="M60" s="50">
        <f>+'4X800r'!M24</f>
        <v>0</v>
      </c>
      <c r="N60" s="50">
        <f>+'4X800r'!N24</f>
        <v>0</v>
      </c>
      <c r="O60" s="50">
        <f>+'4X800r'!O24</f>
        <v>10</v>
      </c>
      <c r="P60" s="50">
        <f>+'4X800r'!P24</f>
        <v>0</v>
      </c>
      <c r="Q60" s="50">
        <f>+'4X800r'!Q24</f>
        <v>0</v>
      </c>
      <c r="R60" s="50">
        <f>+'4X800r'!R24</f>
        <v>0</v>
      </c>
      <c r="S60" s="50">
        <f>+'4X800r'!S24</f>
        <v>0</v>
      </c>
      <c r="T60" s="50">
        <f>+'4X800r'!T24</f>
        <v>0</v>
      </c>
      <c r="U60" s="50">
        <f>+'4X800r'!U24</f>
        <v>0</v>
      </c>
      <c r="V60" s="50">
        <f>+'4X800r'!V24</f>
        <v>0</v>
      </c>
      <c r="W60" s="50">
        <f>+'4X800r'!W24</f>
        <v>0</v>
      </c>
      <c r="X60" s="50">
        <f>+'4X800r'!X24</f>
        <v>0</v>
      </c>
      <c r="Y60" s="50">
        <f>+'4X800r'!Y24</f>
        <v>0</v>
      </c>
      <c r="Z60" s="93">
        <f t="shared" si="6"/>
        <v>18</v>
      </c>
    </row>
    <row r="61" spans="1:26" ht="14.25" customHeight="1" x14ac:dyDescent="0.25">
      <c r="A61" s="7" t="s">
        <v>616</v>
      </c>
      <c r="B61" s="50">
        <f>+'4x100 - ALL'!B54</f>
        <v>0</v>
      </c>
      <c r="C61" s="50">
        <f>+'4x100 - ALL'!C54</f>
        <v>6</v>
      </c>
      <c r="D61" s="50">
        <f>+'4x100 - ALL'!D54</f>
        <v>8</v>
      </c>
      <c r="E61" s="50">
        <f>+'4x100 - ALL'!E54</f>
        <v>0</v>
      </c>
      <c r="F61" s="50">
        <f>+'4x100 - ALL'!F54</f>
        <v>8</v>
      </c>
      <c r="G61" s="50">
        <f>+'4x100 - ALL'!G54</f>
        <v>0</v>
      </c>
      <c r="H61" s="50">
        <f>+'4x100 - ALL'!H54</f>
        <v>0</v>
      </c>
      <c r="I61" s="50">
        <f>+'4x100 - ALL'!I54</f>
        <v>0</v>
      </c>
      <c r="J61" s="50">
        <f>+'4x100 - ALL'!J54</f>
        <v>0</v>
      </c>
      <c r="K61" s="50">
        <f>+'4x100 - ALL'!K54</f>
        <v>0</v>
      </c>
      <c r="L61" s="50">
        <f>+'4x100 - ALL'!L54</f>
        <v>2</v>
      </c>
      <c r="M61" s="50">
        <f>+'4x100 - ALL'!M54</f>
        <v>0</v>
      </c>
      <c r="N61" s="50">
        <f>+'4x100 - ALL'!N54</f>
        <v>0</v>
      </c>
      <c r="O61" s="50">
        <f>+'4x100 - ALL'!O54</f>
        <v>10</v>
      </c>
      <c r="P61" s="50">
        <f>+'4x100 - ALL'!P54</f>
        <v>0</v>
      </c>
      <c r="Q61" s="50">
        <f>+'4x100 - ALL'!Q54</f>
        <v>0</v>
      </c>
      <c r="R61" s="50">
        <f>+'4x100 - ALL'!R54</f>
        <v>4</v>
      </c>
      <c r="S61" s="50">
        <f>+'4x100 - ALL'!S54</f>
        <v>0</v>
      </c>
      <c r="T61" s="50">
        <f>+'4x100 - ALL'!T54</f>
        <v>0</v>
      </c>
      <c r="U61" s="50">
        <f>+'4x100 - ALL'!U54</f>
        <v>0</v>
      </c>
      <c r="V61" s="50">
        <f>+'4x100 - ALL'!V54</f>
        <v>0</v>
      </c>
      <c r="W61" s="50">
        <f>+'4x100 - ALL'!W54</f>
        <v>0</v>
      </c>
      <c r="X61" s="50">
        <f>+'4x100 - ALL'!X54</f>
        <v>0</v>
      </c>
      <c r="Y61" s="50">
        <f>+'4x100 - ALL'!Y54</f>
        <v>0</v>
      </c>
      <c r="Z61" s="93">
        <f t="shared" si="6"/>
        <v>38</v>
      </c>
    </row>
    <row r="62" spans="1:26" ht="14.25" customHeight="1" x14ac:dyDescent="0.25">
      <c r="A62" s="7" t="s">
        <v>617</v>
      </c>
      <c r="B62" s="50">
        <f>+'4x400 - ALL'!B31</f>
        <v>0</v>
      </c>
      <c r="C62" s="50">
        <f>+'4x400 - ALL'!C31</f>
        <v>0</v>
      </c>
      <c r="D62" s="50">
        <f>+'4x400 - ALL'!D31</f>
        <v>8</v>
      </c>
      <c r="E62" s="50">
        <f>+'4x400 - ALL'!E31</f>
        <v>0</v>
      </c>
      <c r="F62" s="50">
        <f>+'4x400 - ALL'!F31</f>
        <v>10</v>
      </c>
      <c r="G62" s="50">
        <f>+'4x400 - ALL'!G31</f>
        <v>0</v>
      </c>
      <c r="H62" s="50">
        <f>+'4x400 - ALL'!H31</f>
        <v>0</v>
      </c>
      <c r="I62" s="50">
        <f>+'4x400 - ALL'!I31</f>
        <v>0</v>
      </c>
      <c r="J62" s="50">
        <f>+'4x400 - ALL'!J31</f>
        <v>0</v>
      </c>
      <c r="K62" s="50">
        <f>+'4x400 - ALL'!K31</f>
        <v>0</v>
      </c>
      <c r="L62" s="50">
        <f>+'4x400 - ALL'!L31</f>
        <v>0</v>
      </c>
      <c r="M62" s="50">
        <f>+'4x400 - ALL'!M31</f>
        <v>0</v>
      </c>
      <c r="N62" s="50">
        <f>+'4x400 - ALL'!N31</f>
        <v>0</v>
      </c>
      <c r="O62" s="50">
        <f>+'4x400 - ALL'!O31</f>
        <v>6</v>
      </c>
      <c r="P62" s="50">
        <f>+'4x400 - ALL'!P31</f>
        <v>0</v>
      </c>
      <c r="Q62" s="50">
        <f>+'4x400 - ALL'!Q31</f>
        <v>0</v>
      </c>
      <c r="R62" s="50">
        <f>+'4x400 - ALL'!R31</f>
        <v>0</v>
      </c>
      <c r="S62" s="50">
        <f>+'4x400 - ALL'!S31</f>
        <v>0</v>
      </c>
      <c r="T62" s="50">
        <f>+'4x400 - ALL'!T31</f>
        <v>0</v>
      </c>
      <c r="U62" s="50">
        <f>+'4x400 - ALL'!U31</f>
        <v>0</v>
      </c>
      <c r="V62" s="50">
        <f>+'4x400 - ALL'!V31</f>
        <v>0</v>
      </c>
      <c r="W62" s="50">
        <f>+'4x400 - ALL'!W31</f>
        <v>0</v>
      </c>
      <c r="X62" s="50">
        <f>+'4x400 - ALL'!X31</f>
        <v>0</v>
      </c>
      <c r="Y62" s="50">
        <f>+'4x400 - ALL'!Y31</f>
        <v>0</v>
      </c>
      <c r="Z62" s="93">
        <f t="shared" si="6"/>
        <v>24</v>
      </c>
    </row>
    <row r="63" spans="1:26" ht="14.25" customHeight="1" x14ac:dyDescent="0.25">
      <c r="A63" s="7" t="s">
        <v>618</v>
      </c>
      <c r="B63" s="50">
        <f>+'TRIPLE JUMP'!B27</f>
        <v>0</v>
      </c>
      <c r="C63" s="50">
        <f>+'TRIPLE JUMP'!C27</f>
        <v>0</v>
      </c>
      <c r="D63" s="50">
        <f>+'TRIPLE JUMP'!D27</f>
        <v>9</v>
      </c>
      <c r="E63" s="50">
        <f>+'TRIPLE JUMP'!E27</f>
        <v>0</v>
      </c>
      <c r="F63" s="50">
        <f>+'TRIPLE JUMP'!F27</f>
        <v>19</v>
      </c>
      <c r="G63" s="50">
        <f>+'TRIPLE JUMP'!G27</f>
        <v>0</v>
      </c>
      <c r="H63" s="50">
        <f>+'TRIPLE JUMP'!H27</f>
        <v>0</v>
      </c>
      <c r="I63" s="50">
        <f>+'TRIPLE JUMP'!I27</f>
        <v>0</v>
      </c>
      <c r="J63" s="50">
        <f>+'TRIPLE JUMP'!J27</f>
        <v>0</v>
      </c>
      <c r="K63" s="50">
        <f>+'TRIPLE JUMP'!K27</f>
        <v>0</v>
      </c>
      <c r="L63" s="50">
        <f>+'TRIPLE JUMP'!L27</f>
        <v>0</v>
      </c>
      <c r="M63" s="50">
        <f>+'TRIPLE JUMP'!M27</f>
        <v>0</v>
      </c>
      <c r="N63" s="50">
        <f>+'TRIPLE JUMP'!N27</f>
        <v>0</v>
      </c>
      <c r="O63" s="50">
        <f>+'TRIPLE JUMP'!O27</f>
        <v>11</v>
      </c>
      <c r="P63" s="50">
        <f>+'TRIPLE JUMP'!P27</f>
        <v>0</v>
      </c>
      <c r="Q63" s="50">
        <f>+'TRIPLE JUMP'!Q27</f>
        <v>0</v>
      </c>
      <c r="R63" s="50">
        <f>+'TRIPLE JUMP'!R27</f>
        <v>0</v>
      </c>
      <c r="S63" s="50">
        <f>+'TRIPLE JUMP'!S27</f>
        <v>0</v>
      </c>
      <c r="T63" s="50">
        <f>+'TRIPLE JUMP'!T27</f>
        <v>0</v>
      </c>
      <c r="U63" s="50">
        <f>+'TRIPLE JUMP'!U27</f>
        <v>0</v>
      </c>
      <c r="V63" s="50">
        <f>+'TRIPLE JUMP'!V27</f>
        <v>0</v>
      </c>
      <c r="W63" s="50">
        <f>+'TRIPLE JUMP'!W27</f>
        <v>0</v>
      </c>
      <c r="X63" s="50">
        <f>+'TRIPLE JUMP'!X27</f>
        <v>0</v>
      </c>
      <c r="Y63" s="50">
        <f>+'TRIPLE JUMP'!Y27</f>
        <v>0</v>
      </c>
      <c r="Z63" s="93">
        <f t="shared" si="6"/>
        <v>39</v>
      </c>
    </row>
    <row r="64" spans="1:26" ht="14.25" customHeight="1" x14ac:dyDescent="0.25">
      <c r="A64" s="7" t="s">
        <v>619</v>
      </c>
      <c r="B64" s="50">
        <f>+'SHOT PUT'!B111</f>
        <v>0</v>
      </c>
      <c r="C64" s="50">
        <f>+'SHOT PUT'!C111</f>
        <v>0</v>
      </c>
      <c r="D64" s="50">
        <f>+'SHOT PUT'!D111</f>
        <v>9</v>
      </c>
      <c r="E64" s="50">
        <f>+'SHOT PUT'!E111</f>
        <v>0</v>
      </c>
      <c r="F64" s="50">
        <f>+'SHOT PUT'!F111</f>
        <v>2</v>
      </c>
      <c r="G64" s="50">
        <f>+'SHOT PUT'!G111</f>
        <v>0</v>
      </c>
      <c r="H64" s="50">
        <f>+'SHOT PUT'!H111</f>
        <v>0</v>
      </c>
      <c r="I64" s="50">
        <f>+'SHOT PUT'!I111</f>
        <v>10</v>
      </c>
      <c r="J64" s="50">
        <f>+'SHOT PUT'!J111</f>
        <v>0</v>
      </c>
      <c r="K64" s="50">
        <f>+'SHOT PUT'!K111</f>
        <v>0</v>
      </c>
      <c r="L64" s="50">
        <f>+'SHOT PUT'!L111</f>
        <v>0</v>
      </c>
      <c r="M64" s="50">
        <f>+'SHOT PUT'!M111</f>
        <v>0</v>
      </c>
      <c r="N64" s="50">
        <f>+'SHOT PUT'!N111</f>
        <v>0</v>
      </c>
      <c r="O64" s="50">
        <f>+'SHOT PUT'!O111</f>
        <v>5</v>
      </c>
      <c r="P64" s="50">
        <f>+'SHOT PUT'!P111</f>
        <v>0</v>
      </c>
      <c r="Q64" s="50">
        <f>+'SHOT PUT'!Q111</f>
        <v>0</v>
      </c>
      <c r="R64" s="50">
        <f>+'SHOT PUT'!R111</f>
        <v>0</v>
      </c>
      <c r="S64" s="50">
        <f>+'SHOT PUT'!S111</f>
        <v>13</v>
      </c>
      <c r="T64" s="50">
        <f>+'SHOT PUT'!T111</f>
        <v>0</v>
      </c>
      <c r="U64" s="50">
        <f>+'SHOT PUT'!U111</f>
        <v>0</v>
      </c>
      <c r="V64" s="50">
        <f>+'SHOT PUT'!V111</f>
        <v>0</v>
      </c>
      <c r="W64" s="50">
        <f>+'SHOT PUT'!W111</f>
        <v>0</v>
      </c>
      <c r="X64" s="50">
        <f>+'SHOT PUT'!X111</f>
        <v>0</v>
      </c>
      <c r="Y64" s="50">
        <f>+'SHOT PUT'!Y111</f>
        <v>0</v>
      </c>
      <c r="Z64" s="93">
        <f t="shared" si="6"/>
        <v>39</v>
      </c>
    </row>
    <row r="65" spans="1:26" ht="14.25" customHeight="1" x14ac:dyDescent="0.25">
      <c r="A65" s="7" t="s">
        <v>620</v>
      </c>
      <c r="B65" s="50">
        <f>+DISCUS!B71</f>
        <v>0</v>
      </c>
      <c r="C65" s="50">
        <f>+DISCUS!C71</f>
        <v>1</v>
      </c>
      <c r="D65" s="50">
        <f>+DISCUS!D71</f>
        <v>18</v>
      </c>
      <c r="E65" s="50">
        <f>+DISCUS!E71</f>
        <v>0</v>
      </c>
      <c r="F65" s="50">
        <f>+DISCUS!F71</f>
        <v>0</v>
      </c>
      <c r="G65" s="50">
        <f>+DISCUS!G71</f>
        <v>0</v>
      </c>
      <c r="H65" s="50">
        <f>+DISCUS!H71</f>
        <v>0</v>
      </c>
      <c r="I65" s="50">
        <f>+DISCUS!I71</f>
        <v>6</v>
      </c>
      <c r="J65" s="50">
        <f>+DISCUS!J71</f>
        <v>0</v>
      </c>
      <c r="K65" s="50">
        <f>+DISCUS!K71</f>
        <v>0</v>
      </c>
      <c r="L65" s="50">
        <f>+DISCUS!L71</f>
        <v>0</v>
      </c>
      <c r="M65" s="50">
        <f>+DISCUS!M71</f>
        <v>0</v>
      </c>
      <c r="N65" s="50">
        <f>+DISCUS!N71</f>
        <v>0</v>
      </c>
      <c r="O65" s="50">
        <f>+DISCUS!O71</f>
        <v>0</v>
      </c>
      <c r="P65" s="50">
        <f>+DISCUS!P71</f>
        <v>0</v>
      </c>
      <c r="Q65" s="50">
        <f>+DISCUS!Q71</f>
        <v>0</v>
      </c>
      <c r="R65" s="50">
        <f>+DISCUS!R71</f>
        <v>0</v>
      </c>
      <c r="S65" s="50">
        <f>+DISCUS!S71</f>
        <v>14</v>
      </c>
      <c r="T65" s="50">
        <f>+DISCUS!T71</f>
        <v>0</v>
      </c>
      <c r="U65" s="50">
        <f>+DISCUS!U71</f>
        <v>0</v>
      </c>
      <c r="V65" s="50">
        <f>+DISCUS!V71</f>
        <v>0</v>
      </c>
      <c r="W65" s="50">
        <f>+DISCUS!W71</f>
        <v>0</v>
      </c>
      <c r="X65" s="50">
        <f>+DISCUS!X71</f>
        <v>0</v>
      </c>
      <c r="Y65" s="50">
        <f>+DISCUS!Y71</f>
        <v>0</v>
      </c>
      <c r="Z65" s="93">
        <f t="shared" si="6"/>
        <v>39</v>
      </c>
    </row>
    <row r="66" spans="1:26" ht="14.25" customHeight="1" x14ac:dyDescent="0.25">
      <c r="A66" s="7" t="s">
        <v>621</v>
      </c>
      <c r="B66" s="50">
        <f>+'Turbo Jav'!B103</f>
        <v>0</v>
      </c>
      <c r="C66" s="50">
        <f>+'Turbo Jav'!C103</f>
        <v>15</v>
      </c>
      <c r="D66" s="50">
        <f>+'Turbo Jav'!D103</f>
        <v>6</v>
      </c>
      <c r="E66" s="50">
        <f>+'Turbo Jav'!E103</f>
        <v>3</v>
      </c>
      <c r="F66" s="50">
        <f>+'Turbo Jav'!F103</f>
        <v>5</v>
      </c>
      <c r="G66" s="50">
        <f>+'Turbo Jav'!G103</f>
        <v>0</v>
      </c>
      <c r="H66" s="50">
        <f>+'Turbo Jav'!H103</f>
        <v>0</v>
      </c>
      <c r="I66" s="50">
        <f>+'Turbo Jav'!I103</f>
        <v>0</v>
      </c>
      <c r="J66" s="50">
        <f>+'Turbo Jav'!J103</f>
        <v>0</v>
      </c>
      <c r="K66" s="50">
        <f>+'Turbo Jav'!K103</f>
        <v>0</v>
      </c>
      <c r="L66" s="50">
        <f>+'Turbo Jav'!L103</f>
        <v>0</v>
      </c>
      <c r="M66" s="50">
        <f>+'Turbo Jav'!M103</f>
        <v>0</v>
      </c>
      <c r="N66" s="50">
        <f>+'Turbo Jav'!N103</f>
        <v>0</v>
      </c>
      <c r="O66" s="50">
        <f>+'Turbo Jav'!O103</f>
        <v>0</v>
      </c>
      <c r="P66" s="50">
        <f>+'Turbo Jav'!P103</f>
        <v>0</v>
      </c>
      <c r="Q66" s="50">
        <f>+'Turbo Jav'!Q103</f>
        <v>0</v>
      </c>
      <c r="R66" s="50">
        <f>+'Turbo Jav'!R103</f>
        <v>0</v>
      </c>
      <c r="S66" s="50">
        <f>+'Turbo Jav'!S103</f>
        <v>10</v>
      </c>
      <c r="T66" s="50">
        <f>+'Turbo Jav'!T103</f>
        <v>0</v>
      </c>
      <c r="U66" s="50">
        <f>+'Turbo Jav'!U103</f>
        <v>0</v>
      </c>
      <c r="V66" s="50">
        <f>+'Turbo Jav'!V103</f>
        <v>0</v>
      </c>
      <c r="W66" s="50">
        <f>+'Turbo Jav'!W103</f>
        <v>0</v>
      </c>
      <c r="X66" s="50">
        <f>+'Turbo Jav'!X103</f>
        <v>0</v>
      </c>
      <c r="Y66" s="50">
        <f>+'Turbo Jav'!Y103</f>
        <v>0</v>
      </c>
      <c r="Z66" s="93">
        <f t="shared" si="6"/>
        <v>39</v>
      </c>
    </row>
    <row r="67" spans="1:26" ht="14.25" customHeight="1" x14ac:dyDescent="0.25">
      <c r="A67" s="7" t="s">
        <v>622</v>
      </c>
      <c r="B67" s="50">
        <f>+'LONG JUMP'!B147</f>
        <v>0</v>
      </c>
      <c r="C67" s="50">
        <f>+'LONG JUMP'!C147</f>
        <v>0</v>
      </c>
      <c r="D67" s="50">
        <f>+'LONG JUMP'!D147</f>
        <v>0</v>
      </c>
      <c r="E67" s="50">
        <f>+'LONG JUMP'!E147</f>
        <v>0</v>
      </c>
      <c r="F67" s="50">
        <f>+'LONG JUMP'!F147</f>
        <v>18.5</v>
      </c>
      <c r="G67" s="50">
        <f>+'LONG JUMP'!G147</f>
        <v>0</v>
      </c>
      <c r="H67" s="50">
        <f>+'LONG JUMP'!H147</f>
        <v>0</v>
      </c>
      <c r="I67" s="50">
        <f>+'LONG JUMP'!I147</f>
        <v>0</v>
      </c>
      <c r="J67" s="50">
        <f>+'LONG JUMP'!J147</f>
        <v>0</v>
      </c>
      <c r="K67" s="50">
        <f>+'LONG JUMP'!K147</f>
        <v>0</v>
      </c>
      <c r="L67" s="50">
        <f>+'LONG JUMP'!L147</f>
        <v>0</v>
      </c>
      <c r="M67" s="50">
        <f>+'LONG JUMP'!M147</f>
        <v>0</v>
      </c>
      <c r="N67" s="50">
        <f>+'LONG JUMP'!N147</f>
        <v>0</v>
      </c>
      <c r="O67" s="50">
        <f>+'LONG JUMP'!O147</f>
        <v>20.5</v>
      </c>
      <c r="P67" s="50">
        <f>+'LONG JUMP'!P147</f>
        <v>0</v>
      </c>
      <c r="Q67" s="50">
        <f>+'LONG JUMP'!Q147</f>
        <v>0</v>
      </c>
      <c r="R67" s="50">
        <f>+'LONG JUMP'!R147</f>
        <v>0</v>
      </c>
      <c r="S67" s="50">
        <f>+'LONG JUMP'!S147</f>
        <v>0</v>
      </c>
      <c r="T67" s="50">
        <f>+'LONG JUMP'!T147</f>
        <v>0</v>
      </c>
      <c r="U67" s="50">
        <f>+'LONG JUMP'!U147</f>
        <v>0</v>
      </c>
      <c r="V67" s="50">
        <f>+'LONG JUMP'!V147</f>
        <v>0</v>
      </c>
      <c r="W67" s="50">
        <f>+'LONG JUMP'!W147</f>
        <v>0</v>
      </c>
      <c r="X67" s="50">
        <f>+'LONG JUMP'!X147</f>
        <v>0</v>
      </c>
      <c r="Y67" s="50">
        <f>+'LONG JUMP'!Y147</f>
        <v>0</v>
      </c>
      <c r="Z67" s="93">
        <f t="shared" si="6"/>
        <v>39</v>
      </c>
    </row>
    <row r="68" spans="1:26" ht="14.25" customHeight="1" x14ac:dyDescent="0.25">
      <c r="A68" s="129" t="s">
        <v>623</v>
      </c>
      <c r="B68" s="168">
        <f t="shared" ref="B68:Y68" si="7">SUM(B52:B67)</f>
        <v>0</v>
      </c>
      <c r="C68" s="168">
        <f t="shared" si="7"/>
        <v>50</v>
      </c>
      <c r="D68" s="173">
        <f t="shared" si="7"/>
        <v>89</v>
      </c>
      <c r="E68" s="168">
        <f t="shared" si="7"/>
        <v>3</v>
      </c>
      <c r="F68" s="171">
        <f t="shared" si="7"/>
        <v>150.5</v>
      </c>
      <c r="G68" s="168">
        <f t="shared" si="7"/>
        <v>0</v>
      </c>
      <c r="H68" s="168">
        <f t="shared" si="7"/>
        <v>0</v>
      </c>
      <c r="I68" s="168">
        <f t="shared" si="7"/>
        <v>16</v>
      </c>
      <c r="J68" s="168">
        <f t="shared" si="7"/>
        <v>0</v>
      </c>
      <c r="K68" s="168">
        <f t="shared" si="7"/>
        <v>0</v>
      </c>
      <c r="L68" s="168">
        <f t="shared" si="7"/>
        <v>2</v>
      </c>
      <c r="M68" s="168">
        <f t="shared" si="7"/>
        <v>25</v>
      </c>
      <c r="N68" s="168">
        <f t="shared" si="7"/>
        <v>0</v>
      </c>
      <c r="O68" s="170">
        <f t="shared" si="7"/>
        <v>182.5</v>
      </c>
      <c r="P68" s="168">
        <f t="shared" si="7"/>
        <v>0</v>
      </c>
      <c r="Q68" s="168">
        <f t="shared" si="7"/>
        <v>0</v>
      </c>
      <c r="R68" s="168">
        <f t="shared" si="7"/>
        <v>13</v>
      </c>
      <c r="S68" s="168">
        <f t="shared" si="7"/>
        <v>37</v>
      </c>
      <c r="T68" s="168">
        <f t="shared" si="7"/>
        <v>8</v>
      </c>
      <c r="U68" s="168">
        <f t="shared" si="7"/>
        <v>0</v>
      </c>
      <c r="V68" s="168">
        <f t="shared" si="7"/>
        <v>0</v>
      </c>
      <c r="W68" s="168">
        <f t="shared" si="7"/>
        <v>0</v>
      </c>
      <c r="X68" s="168">
        <f t="shared" si="7"/>
        <v>0</v>
      </c>
      <c r="Y68" s="162">
        <f t="shared" si="7"/>
        <v>0</v>
      </c>
      <c r="Z68" s="93"/>
    </row>
    <row r="69" spans="1:26" ht="14.25" customHeight="1" x14ac:dyDescent="0.25">
      <c r="Z69" s="93"/>
    </row>
    <row r="70" spans="1:26" ht="14.25" customHeight="1" x14ac:dyDescent="0.25">
      <c r="Z70" s="93"/>
    </row>
    <row r="71" spans="1:26" ht="14.25" customHeight="1" x14ac:dyDescent="0.25">
      <c r="Z71" s="93"/>
    </row>
    <row r="72" spans="1:26" ht="14.25" customHeight="1" x14ac:dyDescent="0.25">
      <c r="Z72" s="93"/>
    </row>
    <row r="73" spans="1:26" ht="14.25" customHeight="1" x14ac:dyDescent="0.25">
      <c r="Z73" s="93"/>
    </row>
    <row r="74" spans="1:26" ht="14.25" customHeight="1" x14ac:dyDescent="0.25">
      <c r="Z74" s="93"/>
    </row>
    <row r="75" spans="1:26" ht="14.25" customHeight="1" x14ac:dyDescent="0.25">
      <c r="Z75" s="93"/>
    </row>
    <row r="76" spans="1:26" ht="14.25" customHeight="1" x14ac:dyDescent="0.25">
      <c r="Z76" s="93"/>
    </row>
    <row r="77" spans="1:26" ht="14.25" customHeight="1" x14ac:dyDescent="0.25">
      <c r="Z77" s="93"/>
    </row>
    <row r="78" spans="1:26" ht="14.25" customHeight="1" x14ac:dyDescent="0.25">
      <c r="Z78" s="93"/>
    </row>
    <row r="79" spans="1:26" ht="14.25" customHeight="1" x14ac:dyDescent="0.25">
      <c r="Z79" s="93"/>
    </row>
    <row r="80" spans="1:26" ht="14.25" customHeight="1" x14ac:dyDescent="0.25">
      <c r="Z80" s="93"/>
    </row>
    <row r="81" spans="26:26" ht="14.25" customHeight="1" x14ac:dyDescent="0.25">
      <c r="Z81" s="93"/>
    </row>
    <row r="82" spans="26:26" ht="14.25" customHeight="1" x14ac:dyDescent="0.25">
      <c r="Z82" s="93"/>
    </row>
    <row r="83" spans="26:26" ht="14.25" customHeight="1" x14ac:dyDescent="0.25">
      <c r="Z83" s="93"/>
    </row>
    <row r="84" spans="26:26" ht="14.25" customHeight="1" x14ac:dyDescent="0.25">
      <c r="Z84" s="93"/>
    </row>
    <row r="85" spans="26:26" ht="14.25" customHeight="1" x14ac:dyDescent="0.25">
      <c r="Z85" s="93"/>
    </row>
    <row r="86" spans="26:26" ht="14.25" customHeight="1" x14ac:dyDescent="0.25">
      <c r="Z86" s="93"/>
    </row>
    <row r="87" spans="26:26" ht="14.25" customHeight="1" x14ac:dyDescent="0.25">
      <c r="Z87" s="93"/>
    </row>
    <row r="88" spans="26:26" ht="14.25" customHeight="1" x14ac:dyDescent="0.25">
      <c r="Z88" s="93"/>
    </row>
    <row r="89" spans="26:26" ht="14.25" customHeight="1" x14ac:dyDescent="0.25">
      <c r="Z89" s="93"/>
    </row>
    <row r="90" spans="26:26" ht="14.25" customHeight="1" x14ac:dyDescent="0.25">
      <c r="Z90" s="93"/>
    </row>
    <row r="91" spans="26:26" ht="14.25" customHeight="1" x14ac:dyDescent="0.25">
      <c r="Z91" s="93"/>
    </row>
    <row r="92" spans="26:26" ht="14.25" customHeight="1" x14ac:dyDescent="0.25">
      <c r="Z92" s="93"/>
    </row>
    <row r="93" spans="26:26" ht="14.25" customHeight="1" x14ac:dyDescent="0.25">
      <c r="Z93" s="93"/>
    </row>
    <row r="94" spans="26:26" ht="14.25" customHeight="1" x14ac:dyDescent="0.25">
      <c r="Z94" s="93"/>
    </row>
    <row r="95" spans="26:26" ht="14.25" customHeight="1" x14ac:dyDescent="0.25">
      <c r="Z95" s="93"/>
    </row>
    <row r="96" spans="26:26" ht="14.25" customHeight="1" x14ac:dyDescent="0.25">
      <c r="Z96" s="93"/>
    </row>
    <row r="97" spans="26:26" ht="14.25" customHeight="1" x14ac:dyDescent="0.25">
      <c r="Z97" s="93"/>
    </row>
    <row r="98" spans="26:26" ht="14.25" customHeight="1" x14ac:dyDescent="0.25">
      <c r="Z98" s="93"/>
    </row>
    <row r="99" spans="26:26" ht="14.25" customHeight="1" x14ac:dyDescent="0.25">
      <c r="Z99" s="93"/>
    </row>
    <row r="100" spans="26:26" ht="14.25" customHeight="1" x14ac:dyDescent="0.25">
      <c r="Z100" s="93"/>
    </row>
    <row r="101" spans="26:26" ht="14.25" customHeight="1" x14ac:dyDescent="0.25">
      <c r="Z101" s="93"/>
    </row>
    <row r="102" spans="26:26" ht="14.25" customHeight="1" x14ac:dyDescent="0.25">
      <c r="Z102" s="93"/>
    </row>
    <row r="103" spans="26:26" ht="14.25" customHeight="1" x14ac:dyDescent="0.25">
      <c r="Z103" s="93"/>
    </row>
    <row r="104" spans="26:26" ht="14.25" customHeight="1" x14ac:dyDescent="0.25">
      <c r="Z104" s="93"/>
    </row>
    <row r="105" spans="26:26" ht="14.25" customHeight="1" x14ac:dyDescent="0.25">
      <c r="Z105" s="93"/>
    </row>
    <row r="106" spans="26:26" ht="14.25" customHeight="1" x14ac:dyDescent="0.25">
      <c r="Z106" s="93"/>
    </row>
    <row r="107" spans="26:26" ht="14.25" customHeight="1" x14ac:dyDescent="0.25">
      <c r="Z107" s="93"/>
    </row>
    <row r="108" spans="26:26" ht="14.25" customHeight="1" x14ac:dyDescent="0.25">
      <c r="Z108" s="93"/>
    </row>
    <row r="109" spans="26:26" ht="14.25" customHeight="1" x14ac:dyDescent="0.25">
      <c r="Z109" s="93"/>
    </row>
    <row r="110" spans="26:26" ht="14.25" customHeight="1" x14ac:dyDescent="0.25">
      <c r="Z110" s="93"/>
    </row>
    <row r="111" spans="26:26" ht="14.25" customHeight="1" x14ac:dyDescent="0.25">
      <c r="Z111" s="93"/>
    </row>
    <row r="112" spans="26:26" ht="14.25" customHeight="1" x14ac:dyDescent="0.25">
      <c r="Z112" s="93"/>
    </row>
    <row r="113" spans="26:26" ht="14.25" customHeight="1" x14ac:dyDescent="0.25">
      <c r="Z113" s="93"/>
    </row>
    <row r="114" spans="26:26" ht="14.25" customHeight="1" x14ac:dyDescent="0.25">
      <c r="Z114" s="93"/>
    </row>
    <row r="115" spans="26:26" ht="14.25" customHeight="1" x14ac:dyDescent="0.25">
      <c r="Z115" s="93"/>
    </row>
    <row r="116" spans="26:26" ht="14.25" customHeight="1" x14ac:dyDescent="0.25">
      <c r="Z116" s="93"/>
    </row>
    <row r="117" spans="26:26" ht="14.25" customHeight="1" x14ac:dyDescent="0.25">
      <c r="Z117" s="93"/>
    </row>
    <row r="118" spans="26:26" ht="14.25" customHeight="1" x14ac:dyDescent="0.25">
      <c r="Z118" s="93"/>
    </row>
    <row r="119" spans="26:26" ht="14.25" customHeight="1" x14ac:dyDescent="0.25">
      <c r="Z119" s="93"/>
    </row>
    <row r="120" spans="26:26" ht="14.25" customHeight="1" x14ac:dyDescent="0.25">
      <c r="Z120" s="93"/>
    </row>
    <row r="121" spans="26:26" ht="14.25" customHeight="1" x14ac:dyDescent="0.25">
      <c r="Z121" s="93"/>
    </row>
    <row r="122" spans="26:26" ht="14.25" customHeight="1" x14ac:dyDescent="0.25">
      <c r="Z122" s="93"/>
    </row>
    <row r="123" spans="26:26" ht="14.25" customHeight="1" x14ac:dyDescent="0.25">
      <c r="Z123" s="93"/>
    </row>
    <row r="124" spans="26:26" ht="14.25" customHeight="1" x14ac:dyDescent="0.25">
      <c r="Z124" s="93"/>
    </row>
    <row r="125" spans="26:26" ht="14.25" customHeight="1" x14ac:dyDescent="0.25">
      <c r="Z125" s="93"/>
    </row>
    <row r="126" spans="26:26" ht="14.25" customHeight="1" x14ac:dyDescent="0.25">
      <c r="Z126" s="93"/>
    </row>
    <row r="127" spans="26:26" ht="14.25" customHeight="1" x14ac:dyDescent="0.25">
      <c r="Z127" s="93"/>
    </row>
    <row r="128" spans="26:26" ht="14.25" customHeight="1" x14ac:dyDescent="0.25">
      <c r="Z128" s="93"/>
    </row>
    <row r="129" spans="26:26" ht="14.25" customHeight="1" x14ac:dyDescent="0.25">
      <c r="Z129" s="93"/>
    </row>
    <row r="130" spans="26:26" ht="14.25" customHeight="1" x14ac:dyDescent="0.25">
      <c r="Z130" s="93"/>
    </row>
    <row r="131" spans="26:26" ht="14.25" customHeight="1" x14ac:dyDescent="0.25">
      <c r="Z131" s="93"/>
    </row>
    <row r="132" spans="26:26" ht="14.25" customHeight="1" x14ac:dyDescent="0.25">
      <c r="Z132" s="93"/>
    </row>
    <row r="133" spans="26:26" ht="14.25" customHeight="1" x14ac:dyDescent="0.25">
      <c r="Z133" s="93"/>
    </row>
    <row r="134" spans="26:26" ht="14.25" customHeight="1" x14ac:dyDescent="0.25">
      <c r="Z134" s="93"/>
    </row>
    <row r="135" spans="26:26" ht="14.25" customHeight="1" x14ac:dyDescent="0.25">
      <c r="Z135" s="93"/>
    </row>
    <row r="136" spans="26:26" ht="14.25" customHeight="1" x14ac:dyDescent="0.25">
      <c r="Z136" s="93"/>
    </row>
    <row r="137" spans="26:26" ht="14.25" customHeight="1" x14ac:dyDescent="0.25">
      <c r="Z137" s="93"/>
    </row>
    <row r="138" spans="26:26" ht="14.25" customHeight="1" x14ac:dyDescent="0.25">
      <c r="Z138" s="93"/>
    </row>
    <row r="139" spans="26:26" ht="14.25" customHeight="1" x14ac:dyDescent="0.25">
      <c r="Z139" s="93"/>
    </row>
    <row r="140" spans="26:26" ht="14.25" customHeight="1" x14ac:dyDescent="0.25">
      <c r="Z140" s="93"/>
    </row>
    <row r="141" spans="26:26" ht="14.25" customHeight="1" x14ac:dyDescent="0.25">
      <c r="Z141" s="93"/>
    </row>
    <row r="142" spans="26:26" ht="14.25" customHeight="1" x14ac:dyDescent="0.25">
      <c r="Z142" s="93"/>
    </row>
    <row r="143" spans="26:26" ht="14.25" customHeight="1" x14ac:dyDescent="0.25">
      <c r="Z143" s="93"/>
    </row>
    <row r="144" spans="26:26" ht="14.25" customHeight="1" x14ac:dyDescent="0.25">
      <c r="Z144" s="93"/>
    </row>
    <row r="145" spans="26:26" ht="14.25" customHeight="1" x14ac:dyDescent="0.25">
      <c r="Z145" s="93"/>
    </row>
    <row r="146" spans="26:26" ht="14.25" customHeight="1" x14ac:dyDescent="0.25">
      <c r="Z146" s="93"/>
    </row>
    <row r="147" spans="26:26" ht="14.25" customHeight="1" x14ac:dyDescent="0.25">
      <c r="Z147" s="93"/>
    </row>
    <row r="148" spans="26:26" ht="14.25" customHeight="1" x14ac:dyDescent="0.25">
      <c r="Z148" s="93"/>
    </row>
    <row r="149" spans="26:26" ht="14.25" customHeight="1" x14ac:dyDescent="0.25">
      <c r="Z149" s="93"/>
    </row>
    <row r="150" spans="26:26" ht="14.25" customHeight="1" x14ac:dyDescent="0.25">
      <c r="Z150" s="93"/>
    </row>
    <row r="151" spans="26:26" ht="14.25" customHeight="1" x14ac:dyDescent="0.25">
      <c r="Z151" s="93"/>
    </row>
    <row r="152" spans="26:26" ht="14.25" customHeight="1" x14ac:dyDescent="0.25">
      <c r="Z152" s="93"/>
    </row>
    <row r="153" spans="26:26" ht="14.25" customHeight="1" x14ac:dyDescent="0.25">
      <c r="Z153" s="93"/>
    </row>
    <row r="154" spans="26:26" ht="14.25" customHeight="1" x14ac:dyDescent="0.25">
      <c r="Z154" s="93"/>
    </row>
    <row r="155" spans="26:26" ht="14.25" customHeight="1" x14ac:dyDescent="0.25">
      <c r="Z155" s="93"/>
    </row>
    <row r="156" spans="26:26" ht="14.25" customHeight="1" x14ac:dyDescent="0.25">
      <c r="Z156" s="93"/>
    </row>
    <row r="157" spans="26:26" ht="14.25" customHeight="1" x14ac:dyDescent="0.25">
      <c r="Z157" s="93"/>
    </row>
    <row r="158" spans="26:26" ht="14.25" customHeight="1" x14ac:dyDescent="0.25">
      <c r="Z158" s="93"/>
    </row>
    <row r="159" spans="26:26" ht="14.25" customHeight="1" x14ac:dyDescent="0.25">
      <c r="Z159" s="93"/>
    </row>
    <row r="160" spans="26:26" ht="14.25" customHeight="1" x14ac:dyDescent="0.25">
      <c r="Z160" s="93"/>
    </row>
    <row r="161" spans="26:26" ht="14.25" customHeight="1" x14ac:dyDescent="0.25">
      <c r="Z161" s="93"/>
    </row>
    <row r="162" spans="26:26" ht="14.25" customHeight="1" x14ac:dyDescent="0.25">
      <c r="Z162" s="93"/>
    </row>
    <row r="163" spans="26:26" ht="14.25" customHeight="1" x14ac:dyDescent="0.25">
      <c r="Z163" s="93"/>
    </row>
    <row r="164" spans="26:26" ht="14.25" customHeight="1" x14ac:dyDescent="0.25">
      <c r="Z164" s="93"/>
    </row>
    <row r="165" spans="26:26" ht="14.25" customHeight="1" x14ac:dyDescent="0.25">
      <c r="Z165" s="93"/>
    </row>
    <row r="166" spans="26:26" ht="14.25" customHeight="1" x14ac:dyDescent="0.25">
      <c r="Z166" s="93"/>
    </row>
    <row r="167" spans="26:26" ht="14.25" customHeight="1" x14ac:dyDescent="0.25">
      <c r="Z167" s="93"/>
    </row>
    <row r="168" spans="26:26" ht="14.25" customHeight="1" x14ac:dyDescent="0.25">
      <c r="Z168" s="93"/>
    </row>
    <row r="169" spans="26:26" ht="14.25" customHeight="1" x14ac:dyDescent="0.25">
      <c r="Z169" s="93"/>
    </row>
    <row r="170" spans="26:26" ht="14.25" customHeight="1" x14ac:dyDescent="0.25">
      <c r="Z170" s="93"/>
    </row>
    <row r="171" spans="26:26" ht="14.25" customHeight="1" x14ac:dyDescent="0.25">
      <c r="Z171" s="93"/>
    </row>
    <row r="172" spans="26:26" ht="14.25" customHeight="1" x14ac:dyDescent="0.25">
      <c r="Z172" s="93"/>
    </row>
    <row r="173" spans="26:26" ht="14.25" customHeight="1" x14ac:dyDescent="0.25">
      <c r="Z173" s="93"/>
    </row>
    <row r="174" spans="26:26" ht="14.25" customHeight="1" x14ac:dyDescent="0.25">
      <c r="Z174" s="93"/>
    </row>
    <row r="175" spans="26:26" ht="14.25" customHeight="1" x14ac:dyDescent="0.25">
      <c r="Z175" s="93"/>
    </row>
    <row r="176" spans="26:26" ht="14.25" customHeight="1" x14ac:dyDescent="0.25">
      <c r="Z176" s="93"/>
    </row>
    <row r="177" spans="26:26" ht="14.25" customHeight="1" x14ac:dyDescent="0.25">
      <c r="Z177" s="93"/>
    </row>
    <row r="178" spans="26:26" ht="14.25" customHeight="1" x14ac:dyDescent="0.25">
      <c r="Z178" s="93"/>
    </row>
    <row r="179" spans="26:26" ht="14.25" customHeight="1" x14ac:dyDescent="0.25">
      <c r="Z179" s="93"/>
    </row>
    <row r="180" spans="26:26" ht="14.25" customHeight="1" x14ac:dyDescent="0.25">
      <c r="Z180" s="93"/>
    </row>
    <row r="181" spans="26:26" ht="14.25" customHeight="1" x14ac:dyDescent="0.25">
      <c r="Z181" s="93"/>
    </row>
    <row r="182" spans="26:26" ht="14.25" customHeight="1" x14ac:dyDescent="0.25">
      <c r="Z182" s="93"/>
    </row>
    <row r="183" spans="26:26" ht="14.25" customHeight="1" x14ac:dyDescent="0.25">
      <c r="Z183" s="93"/>
    </row>
    <row r="184" spans="26:26" ht="14.25" customHeight="1" x14ac:dyDescent="0.25">
      <c r="Z184" s="93"/>
    </row>
    <row r="185" spans="26:26" ht="14.25" customHeight="1" x14ac:dyDescent="0.25">
      <c r="Z185" s="93"/>
    </row>
    <row r="186" spans="26:26" ht="14.25" customHeight="1" x14ac:dyDescent="0.25">
      <c r="Z186" s="93"/>
    </row>
    <row r="187" spans="26:26" ht="14.25" customHeight="1" x14ac:dyDescent="0.25">
      <c r="Z187" s="93"/>
    </row>
    <row r="188" spans="26:26" ht="14.25" customHeight="1" x14ac:dyDescent="0.25">
      <c r="Z188" s="93"/>
    </row>
    <row r="189" spans="26:26" ht="14.25" customHeight="1" x14ac:dyDescent="0.25">
      <c r="Z189" s="93"/>
    </row>
    <row r="190" spans="26:26" ht="14.25" customHeight="1" x14ac:dyDescent="0.25">
      <c r="Z190" s="93"/>
    </row>
    <row r="191" spans="26:26" ht="14.25" customHeight="1" x14ac:dyDescent="0.25">
      <c r="Z191" s="93"/>
    </row>
    <row r="192" spans="26:26" ht="14.25" customHeight="1" x14ac:dyDescent="0.25">
      <c r="Z192" s="93"/>
    </row>
    <row r="193" spans="26:26" ht="14.25" customHeight="1" x14ac:dyDescent="0.25">
      <c r="Z193" s="93"/>
    </row>
    <row r="194" spans="26:26" ht="14.25" customHeight="1" x14ac:dyDescent="0.25">
      <c r="Z194" s="93"/>
    </row>
    <row r="195" spans="26:26" ht="14.25" customHeight="1" x14ac:dyDescent="0.25">
      <c r="Z195" s="93"/>
    </row>
    <row r="196" spans="26:26" ht="14.25" customHeight="1" x14ac:dyDescent="0.25">
      <c r="Z196" s="93"/>
    </row>
    <row r="197" spans="26:26" ht="14.25" customHeight="1" x14ac:dyDescent="0.25">
      <c r="Z197" s="93"/>
    </row>
    <row r="198" spans="26:26" ht="14.25" customHeight="1" x14ac:dyDescent="0.25">
      <c r="Z198" s="93"/>
    </row>
    <row r="199" spans="26:26" ht="14.25" customHeight="1" x14ac:dyDescent="0.25">
      <c r="Z199" s="93"/>
    </row>
    <row r="200" spans="26:26" ht="14.25" customHeight="1" x14ac:dyDescent="0.25">
      <c r="Z200" s="93"/>
    </row>
    <row r="201" spans="26:26" ht="14.25" customHeight="1" x14ac:dyDescent="0.25">
      <c r="Z201" s="93"/>
    </row>
    <row r="202" spans="26:26" ht="14.25" customHeight="1" x14ac:dyDescent="0.25">
      <c r="Z202" s="93"/>
    </row>
    <row r="203" spans="26:26" ht="14.25" customHeight="1" x14ac:dyDescent="0.25">
      <c r="Z203" s="93"/>
    </row>
    <row r="204" spans="26:26" ht="14.25" customHeight="1" x14ac:dyDescent="0.25">
      <c r="Z204" s="93"/>
    </row>
    <row r="205" spans="26:26" ht="14.25" customHeight="1" x14ac:dyDescent="0.25">
      <c r="Z205" s="93"/>
    </row>
    <row r="206" spans="26:26" ht="14.25" customHeight="1" x14ac:dyDescent="0.25">
      <c r="Z206" s="93"/>
    </row>
    <row r="207" spans="26:26" ht="14.25" customHeight="1" x14ac:dyDescent="0.25">
      <c r="Z207" s="93"/>
    </row>
    <row r="208" spans="26:26" ht="14.25" customHeight="1" x14ac:dyDescent="0.25">
      <c r="Z208" s="93"/>
    </row>
    <row r="209" spans="26:26" ht="14.25" customHeight="1" x14ac:dyDescent="0.25">
      <c r="Z209" s="93"/>
    </row>
    <row r="210" spans="26:26" ht="14.25" customHeight="1" x14ac:dyDescent="0.25">
      <c r="Z210" s="93"/>
    </row>
    <row r="211" spans="26:26" ht="14.25" customHeight="1" x14ac:dyDescent="0.25">
      <c r="Z211" s="93"/>
    </row>
    <row r="212" spans="26:26" ht="14.25" customHeight="1" x14ac:dyDescent="0.25">
      <c r="Z212" s="93"/>
    </row>
    <row r="213" spans="26:26" ht="14.25" customHeight="1" x14ac:dyDescent="0.25">
      <c r="Z213" s="93"/>
    </row>
    <row r="214" spans="26:26" ht="14.25" customHeight="1" x14ac:dyDescent="0.25">
      <c r="Z214" s="93"/>
    </row>
    <row r="215" spans="26:26" ht="14.25" customHeight="1" x14ac:dyDescent="0.25">
      <c r="Z215" s="93"/>
    </row>
    <row r="216" spans="26:26" ht="14.25" customHeight="1" x14ac:dyDescent="0.25">
      <c r="Z216" s="93"/>
    </row>
    <row r="217" spans="26:26" ht="14.25" customHeight="1" x14ac:dyDescent="0.25">
      <c r="Z217" s="93"/>
    </row>
    <row r="218" spans="26:26" ht="14.25" customHeight="1" x14ac:dyDescent="0.25">
      <c r="Z218" s="93"/>
    </row>
    <row r="219" spans="26:26" ht="14.25" customHeight="1" x14ac:dyDescent="0.25">
      <c r="Z219" s="93"/>
    </row>
    <row r="220" spans="26:26" ht="14.25" customHeight="1" x14ac:dyDescent="0.25">
      <c r="Z220" s="93"/>
    </row>
    <row r="221" spans="26:26" ht="14.25" customHeight="1" x14ac:dyDescent="0.25">
      <c r="Z221" s="93"/>
    </row>
    <row r="222" spans="26:26" ht="14.25" customHeight="1" x14ac:dyDescent="0.25">
      <c r="Z222" s="93"/>
    </row>
    <row r="223" spans="26:26" ht="14.25" customHeight="1" x14ac:dyDescent="0.25">
      <c r="Z223" s="93"/>
    </row>
    <row r="224" spans="26:26" ht="14.25" customHeight="1" x14ac:dyDescent="0.25">
      <c r="Z224" s="93"/>
    </row>
    <row r="225" spans="26:26" ht="14.25" customHeight="1" x14ac:dyDescent="0.25">
      <c r="Z225" s="93"/>
    </row>
    <row r="226" spans="26:26" ht="14.25" customHeight="1" x14ac:dyDescent="0.25">
      <c r="Z226" s="93"/>
    </row>
    <row r="227" spans="26:26" ht="14.25" customHeight="1" x14ac:dyDescent="0.25">
      <c r="Z227" s="93"/>
    </row>
    <row r="228" spans="26:26" ht="14.25" customHeight="1" x14ac:dyDescent="0.25">
      <c r="Z228" s="93"/>
    </row>
    <row r="229" spans="26:26" ht="14.25" customHeight="1" x14ac:dyDescent="0.25">
      <c r="Z229" s="93"/>
    </row>
    <row r="230" spans="26:26" ht="14.25" customHeight="1" x14ac:dyDescent="0.25">
      <c r="Z230" s="93"/>
    </row>
    <row r="231" spans="26:26" ht="14.25" customHeight="1" x14ac:dyDescent="0.25">
      <c r="Z231" s="93"/>
    </row>
    <row r="232" spans="26:26" ht="14.25" customHeight="1" x14ac:dyDescent="0.25">
      <c r="Z232" s="93"/>
    </row>
    <row r="233" spans="26:26" ht="14.25" customHeight="1" x14ac:dyDescent="0.25">
      <c r="Z233" s="93"/>
    </row>
    <row r="234" spans="26:26" ht="14.25" customHeight="1" x14ac:dyDescent="0.25">
      <c r="Z234" s="93"/>
    </row>
    <row r="235" spans="26:26" ht="15.75" customHeight="1" x14ac:dyDescent="0.25">
      <c r="Z235" s="93"/>
    </row>
    <row r="236" spans="26:26" ht="15.75" customHeight="1" x14ac:dyDescent="0.25">
      <c r="Z236" s="93"/>
    </row>
    <row r="237" spans="26:26" ht="15.75" customHeight="1" x14ac:dyDescent="0.25">
      <c r="Z237" s="93"/>
    </row>
    <row r="238" spans="26:26" ht="15.75" customHeight="1" x14ac:dyDescent="0.25">
      <c r="Z238" s="93"/>
    </row>
    <row r="239" spans="26:26" ht="15.75" customHeight="1" x14ac:dyDescent="0.25">
      <c r="Z239" s="93"/>
    </row>
    <row r="240" spans="26:26" ht="15.75" customHeight="1" x14ac:dyDescent="0.25">
      <c r="Z240" s="93"/>
    </row>
    <row r="241" spans="26:26" ht="15.75" customHeight="1" x14ac:dyDescent="0.25">
      <c r="Z241" s="93"/>
    </row>
    <row r="242" spans="26:26" ht="15.75" customHeight="1" x14ac:dyDescent="0.25">
      <c r="Z242" s="93"/>
    </row>
    <row r="243" spans="26:26" ht="15.75" customHeight="1" x14ac:dyDescent="0.25">
      <c r="Z243" s="93"/>
    </row>
    <row r="244" spans="26:26" ht="15.75" customHeight="1" x14ac:dyDescent="0.25">
      <c r="Z244" s="93"/>
    </row>
    <row r="245" spans="26:26" ht="15.75" customHeight="1" x14ac:dyDescent="0.25">
      <c r="Z245" s="93"/>
    </row>
    <row r="246" spans="26:26" ht="15.75" customHeight="1" x14ac:dyDescent="0.25">
      <c r="Z246" s="93"/>
    </row>
    <row r="247" spans="26:26" ht="15.75" customHeight="1" x14ac:dyDescent="0.25">
      <c r="Z247" s="93"/>
    </row>
    <row r="248" spans="26:26" ht="15.75" customHeight="1" x14ac:dyDescent="0.25">
      <c r="Z248" s="93"/>
    </row>
    <row r="249" spans="26:26" ht="15.75" customHeight="1" x14ac:dyDescent="0.25">
      <c r="Z249" s="93"/>
    </row>
    <row r="250" spans="26:26" ht="15.75" customHeight="1" x14ac:dyDescent="0.25">
      <c r="Z250" s="93"/>
    </row>
    <row r="251" spans="26:26" ht="15.75" customHeight="1" x14ac:dyDescent="0.25">
      <c r="Z251" s="93"/>
    </row>
    <row r="252" spans="26:26" ht="15.75" customHeight="1" x14ac:dyDescent="0.25">
      <c r="Z252" s="93"/>
    </row>
    <row r="253" spans="26:26" ht="15.75" customHeight="1" x14ac:dyDescent="0.25">
      <c r="Z253" s="93"/>
    </row>
    <row r="254" spans="26:26" ht="15.75" customHeight="1" x14ac:dyDescent="0.25">
      <c r="Z254" s="93"/>
    </row>
    <row r="255" spans="26:26" ht="15.75" customHeight="1" x14ac:dyDescent="0.25">
      <c r="Z255" s="93"/>
    </row>
    <row r="256" spans="26:26" ht="15.75" customHeight="1" x14ac:dyDescent="0.25">
      <c r="Z256" s="93"/>
    </row>
    <row r="257" spans="26:26" ht="15.75" customHeight="1" x14ac:dyDescent="0.25">
      <c r="Z257" s="93"/>
    </row>
    <row r="258" spans="26:26" ht="15.75" customHeight="1" x14ac:dyDescent="0.25">
      <c r="Z258" s="93"/>
    </row>
    <row r="259" spans="26:26" ht="15.75" customHeight="1" x14ac:dyDescent="0.25">
      <c r="Z259" s="93"/>
    </row>
    <row r="260" spans="26:26" ht="15.75" customHeight="1" x14ac:dyDescent="0.25">
      <c r="Z260" s="93"/>
    </row>
    <row r="261" spans="26:26" ht="15.75" customHeight="1" x14ac:dyDescent="0.25">
      <c r="Z261" s="93"/>
    </row>
    <row r="262" spans="26:26" ht="15.75" customHeight="1" x14ac:dyDescent="0.25">
      <c r="Z262" s="93"/>
    </row>
    <row r="263" spans="26:26" ht="15.75" customHeight="1" x14ac:dyDescent="0.25">
      <c r="Z263" s="93"/>
    </row>
    <row r="264" spans="26:26" ht="15.75" customHeight="1" x14ac:dyDescent="0.25">
      <c r="Z264" s="93"/>
    </row>
    <row r="265" spans="26:26" ht="15.75" customHeight="1" x14ac:dyDescent="0.25">
      <c r="Z265" s="93"/>
    </row>
    <row r="266" spans="26:26" ht="15.75" customHeight="1" x14ac:dyDescent="0.25">
      <c r="Z266" s="93"/>
    </row>
    <row r="267" spans="26:26" ht="15.75" customHeight="1" x14ac:dyDescent="0.25">
      <c r="Z267" s="93"/>
    </row>
    <row r="268" spans="26:26" ht="15.75" customHeight="1" x14ac:dyDescent="0.25">
      <c r="Z268" s="93"/>
    </row>
    <row r="269" spans="26:26" ht="15.75" customHeight="1" x14ac:dyDescent="0.25">
      <c r="Z269" s="93"/>
    </row>
    <row r="270" spans="26:26" ht="15.75" customHeight="1" x14ac:dyDescent="0.25">
      <c r="Z270" s="93"/>
    </row>
    <row r="271" spans="26:26" ht="15.75" customHeight="1" x14ac:dyDescent="0.25">
      <c r="Z271" s="93"/>
    </row>
    <row r="272" spans="26:26" ht="15.75" customHeight="1" x14ac:dyDescent="0.25">
      <c r="Z272" s="93"/>
    </row>
    <row r="273" spans="26:26" ht="15.75" customHeight="1" x14ac:dyDescent="0.25">
      <c r="Z273" s="93"/>
    </row>
    <row r="274" spans="26:26" ht="15.75" customHeight="1" x14ac:dyDescent="0.25">
      <c r="Z274" s="93"/>
    </row>
    <row r="275" spans="26:26" ht="15.75" customHeight="1" x14ac:dyDescent="0.25">
      <c r="Z275" s="93"/>
    </row>
    <row r="276" spans="26:26" ht="15.75" customHeight="1" x14ac:dyDescent="0.25">
      <c r="Z276" s="93"/>
    </row>
    <row r="277" spans="26:26" ht="15.75" customHeight="1" x14ac:dyDescent="0.25">
      <c r="Z277" s="93"/>
    </row>
    <row r="278" spans="26:26" ht="15.75" customHeight="1" x14ac:dyDescent="0.25">
      <c r="Z278" s="93"/>
    </row>
    <row r="279" spans="26:26" ht="15.75" customHeight="1" x14ac:dyDescent="0.25">
      <c r="Z279" s="93"/>
    </row>
    <row r="280" spans="26:26" ht="15.75" customHeight="1" x14ac:dyDescent="0.25">
      <c r="Z280" s="93"/>
    </row>
    <row r="281" spans="26:26" ht="15.75" customHeight="1" x14ac:dyDescent="0.25">
      <c r="Z281" s="93"/>
    </row>
    <row r="282" spans="26:26" ht="15.75" customHeight="1" x14ac:dyDescent="0.25">
      <c r="Z282" s="93"/>
    </row>
    <row r="283" spans="26:26" ht="15.75" customHeight="1" x14ac:dyDescent="0.25">
      <c r="Z283" s="93"/>
    </row>
    <row r="284" spans="26:26" ht="15.75" customHeight="1" x14ac:dyDescent="0.25">
      <c r="Z284" s="93"/>
    </row>
    <row r="285" spans="26:26" ht="15.75" customHeight="1" x14ac:dyDescent="0.25">
      <c r="Z285" s="93"/>
    </row>
    <row r="286" spans="26:26" ht="15.75" customHeight="1" x14ac:dyDescent="0.25">
      <c r="Z286" s="93"/>
    </row>
    <row r="287" spans="26:26" ht="15.75" customHeight="1" x14ac:dyDescent="0.25">
      <c r="Z287" s="93"/>
    </row>
    <row r="288" spans="26:26" ht="15.75" customHeight="1" x14ac:dyDescent="0.25">
      <c r="Z288" s="93"/>
    </row>
    <row r="289" spans="26:26" ht="15.75" customHeight="1" x14ac:dyDescent="0.25">
      <c r="Z289" s="93"/>
    </row>
    <row r="290" spans="26:26" ht="15.75" customHeight="1" x14ac:dyDescent="0.25">
      <c r="Z290" s="93"/>
    </row>
    <row r="291" spans="26:26" ht="15.75" customHeight="1" x14ac:dyDescent="0.25">
      <c r="Z291" s="93"/>
    </row>
    <row r="292" spans="26:26" ht="15.75" customHeight="1" x14ac:dyDescent="0.25">
      <c r="Z292" s="93"/>
    </row>
    <row r="293" spans="26:26" ht="15.75" customHeight="1" x14ac:dyDescent="0.25">
      <c r="Z293" s="93"/>
    </row>
    <row r="294" spans="26:26" ht="15.75" customHeight="1" x14ac:dyDescent="0.25">
      <c r="Z294" s="93"/>
    </row>
    <row r="295" spans="26:26" ht="15.75" customHeight="1" x14ac:dyDescent="0.25">
      <c r="Z295" s="93"/>
    </row>
    <row r="296" spans="26:26" ht="15.75" customHeight="1" x14ac:dyDescent="0.25">
      <c r="Z296" s="93"/>
    </row>
    <row r="297" spans="26:26" ht="15.75" customHeight="1" x14ac:dyDescent="0.25">
      <c r="Z297" s="93"/>
    </row>
    <row r="298" spans="26:26" ht="15.75" customHeight="1" x14ac:dyDescent="0.25">
      <c r="Z298" s="93"/>
    </row>
    <row r="299" spans="26:26" ht="15.75" customHeight="1" x14ac:dyDescent="0.25">
      <c r="Z299" s="93"/>
    </row>
    <row r="300" spans="26:26" ht="15.75" customHeight="1" x14ac:dyDescent="0.25">
      <c r="Z300" s="93"/>
    </row>
    <row r="301" spans="26:26" ht="15.75" customHeight="1" x14ac:dyDescent="0.25">
      <c r="Z301" s="93"/>
    </row>
    <row r="302" spans="26:26" ht="15.75" customHeight="1" x14ac:dyDescent="0.25">
      <c r="Z302" s="93"/>
    </row>
    <row r="303" spans="26:26" ht="15.75" customHeight="1" x14ac:dyDescent="0.25">
      <c r="Z303" s="93"/>
    </row>
    <row r="304" spans="26:26" ht="15.75" customHeight="1" x14ac:dyDescent="0.25">
      <c r="Z304" s="93"/>
    </row>
    <row r="305" spans="26:26" ht="15.75" customHeight="1" x14ac:dyDescent="0.25">
      <c r="Z305" s="93"/>
    </row>
    <row r="306" spans="26:26" ht="15.75" customHeight="1" x14ac:dyDescent="0.25">
      <c r="Z306" s="93"/>
    </row>
    <row r="307" spans="26:26" ht="15.75" customHeight="1" x14ac:dyDescent="0.25">
      <c r="Z307" s="93"/>
    </row>
    <row r="308" spans="26:26" ht="15.75" customHeight="1" x14ac:dyDescent="0.25">
      <c r="Z308" s="93"/>
    </row>
    <row r="309" spans="26:26" ht="15.75" customHeight="1" x14ac:dyDescent="0.25">
      <c r="Z309" s="93"/>
    </row>
    <row r="310" spans="26:26" ht="15.75" customHeight="1" x14ac:dyDescent="0.25">
      <c r="Z310" s="93"/>
    </row>
    <row r="311" spans="26:26" ht="15.75" customHeight="1" x14ac:dyDescent="0.25">
      <c r="Z311" s="93"/>
    </row>
    <row r="312" spans="26:26" ht="15.75" customHeight="1" x14ac:dyDescent="0.25">
      <c r="Z312" s="93"/>
    </row>
    <row r="313" spans="26:26" ht="15.75" customHeight="1" x14ac:dyDescent="0.25">
      <c r="Z313" s="93"/>
    </row>
    <row r="314" spans="26:26" ht="15.75" customHeight="1" x14ac:dyDescent="0.25">
      <c r="Z314" s="93"/>
    </row>
    <row r="315" spans="26:26" ht="15.75" customHeight="1" x14ac:dyDescent="0.25">
      <c r="Z315" s="93"/>
    </row>
    <row r="316" spans="26:26" ht="15.75" customHeight="1" x14ac:dyDescent="0.25">
      <c r="Z316" s="93"/>
    </row>
    <row r="317" spans="26:26" ht="15.75" customHeight="1" x14ac:dyDescent="0.25">
      <c r="Z317" s="93"/>
    </row>
    <row r="318" spans="26:26" ht="15.75" customHeight="1" x14ac:dyDescent="0.25">
      <c r="Z318" s="93"/>
    </row>
    <row r="319" spans="26:26" ht="15.75" customHeight="1" x14ac:dyDescent="0.25">
      <c r="Z319" s="93"/>
    </row>
    <row r="320" spans="26:26" ht="15.75" customHeight="1" x14ac:dyDescent="0.25">
      <c r="Z320" s="93"/>
    </row>
    <row r="321" spans="26:26" ht="15.75" customHeight="1" x14ac:dyDescent="0.25">
      <c r="Z321" s="93"/>
    </row>
    <row r="322" spans="26:26" ht="15.75" customHeight="1" x14ac:dyDescent="0.25">
      <c r="Z322" s="93"/>
    </row>
    <row r="323" spans="26:26" ht="15.75" customHeight="1" x14ac:dyDescent="0.25">
      <c r="Z323" s="93"/>
    </row>
    <row r="324" spans="26:26" ht="15.75" customHeight="1" x14ac:dyDescent="0.25">
      <c r="Z324" s="93"/>
    </row>
    <row r="325" spans="26:26" ht="15.75" customHeight="1" x14ac:dyDescent="0.25">
      <c r="Z325" s="93"/>
    </row>
    <row r="326" spans="26:26" ht="15.75" customHeight="1" x14ac:dyDescent="0.25">
      <c r="Z326" s="93"/>
    </row>
    <row r="327" spans="26:26" ht="15.75" customHeight="1" x14ac:dyDescent="0.25">
      <c r="Z327" s="93"/>
    </row>
    <row r="328" spans="26:26" ht="15.75" customHeight="1" x14ac:dyDescent="0.25">
      <c r="Z328" s="93"/>
    </row>
    <row r="329" spans="26:26" ht="15.75" customHeight="1" x14ac:dyDescent="0.25">
      <c r="Z329" s="93"/>
    </row>
    <row r="330" spans="26:26" ht="15.75" customHeight="1" x14ac:dyDescent="0.25">
      <c r="Z330" s="93"/>
    </row>
    <row r="331" spans="26:26" ht="15.75" customHeight="1" x14ac:dyDescent="0.25">
      <c r="Z331" s="93"/>
    </row>
    <row r="332" spans="26:26" ht="15.75" customHeight="1" x14ac:dyDescent="0.25">
      <c r="Z332" s="93"/>
    </row>
    <row r="333" spans="26:26" ht="15.75" customHeight="1" x14ac:dyDescent="0.25">
      <c r="Z333" s="93"/>
    </row>
    <row r="334" spans="26:26" ht="15.75" customHeight="1" x14ac:dyDescent="0.25">
      <c r="Z334" s="93"/>
    </row>
    <row r="335" spans="26:26" ht="15.75" customHeight="1" x14ac:dyDescent="0.25">
      <c r="Z335" s="93"/>
    </row>
    <row r="336" spans="26:26" ht="15.75" customHeight="1" x14ac:dyDescent="0.25">
      <c r="Z336" s="93"/>
    </row>
    <row r="337" spans="26:26" ht="15.75" customHeight="1" x14ac:dyDescent="0.25">
      <c r="Z337" s="93"/>
    </row>
    <row r="338" spans="26:26" ht="15.75" customHeight="1" x14ac:dyDescent="0.25">
      <c r="Z338" s="93"/>
    </row>
    <row r="339" spans="26:26" ht="15.75" customHeight="1" x14ac:dyDescent="0.25">
      <c r="Z339" s="93"/>
    </row>
    <row r="340" spans="26:26" ht="15.75" customHeight="1" x14ac:dyDescent="0.25">
      <c r="Z340" s="93"/>
    </row>
    <row r="341" spans="26:26" ht="15.75" customHeight="1" x14ac:dyDescent="0.25">
      <c r="Z341" s="93"/>
    </row>
    <row r="342" spans="26:26" ht="15.75" customHeight="1" x14ac:dyDescent="0.25">
      <c r="Z342" s="93"/>
    </row>
    <row r="343" spans="26:26" ht="15.75" customHeight="1" x14ac:dyDescent="0.25">
      <c r="Z343" s="93"/>
    </row>
    <row r="344" spans="26:26" ht="15.75" customHeight="1" x14ac:dyDescent="0.25">
      <c r="Z344" s="93"/>
    </row>
    <row r="345" spans="26:26" ht="15.75" customHeight="1" x14ac:dyDescent="0.25">
      <c r="Z345" s="93"/>
    </row>
    <row r="346" spans="26:26" ht="15.75" customHeight="1" x14ac:dyDescent="0.25">
      <c r="Z346" s="93"/>
    </row>
    <row r="347" spans="26:26" ht="15.75" customHeight="1" x14ac:dyDescent="0.25">
      <c r="Z347" s="93"/>
    </row>
    <row r="348" spans="26:26" ht="15.75" customHeight="1" x14ac:dyDescent="0.25">
      <c r="Z348" s="93"/>
    </row>
    <row r="349" spans="26:26" ht="15.75" customHeight="1" x14ac:dyDescent="0.25">
      <c r="Z349" s="93"/>
    </row>
    <row r="350" spans="26:26" ht="15.75" customHeight="1" x14ac:dyDescent="0.25">
      <c r="Z350" s="93"/>
    </row>
    <row r="351" spans="26:26" ht="15.75" customHeight="1" x14ac:dyDescent="0.25">
      <c r="Z351" s="93"/>
    </row>
    <row r="352" spans="26:26" ht="15.75" customHeight="1" x14ac:dyDescent="0.25">
      <c r="Z352" s="93"/>
    </row>
    <row r="353" spans="26:26" ht="15.75" customHeight="1" x14ac:dyDescent="0.25">
      <c r="Z353" s="93"/>
    </row>
    <row r="354" spans="26:26" ht="15.75" customHeight="1" x14ac:dyDescent="0.25">
      <c r="Z354" s="93"/>
    </row>
    <row r="355" spans="26:26" ht="15.75" customHeight="1" x14ac:dyDescent="0.25">
      <c r="Z355" s="93"/>
    </row>
    <row r="356" spans="26:26" ht="15.75" customHeight="1" x14ac:dyDescent="0.25">
      <c r="Z356" s="93"/>
    </row>
    <row r="357" spans="26:26" ht="15.75" customHeight="1" x14ac:dyDescent="0.25">
      <c r="Z357" s="93"/>
    </row>
    <row r="358" spans="26:26" ht="15.75" customHeight="1" x14ac:dyDescent="0.25">
      <c r="Z358" s="93"/>
    </row>
    <row r="359" spans="26:26" ht="15.75" customHeight="1" x14ac:dyDescent="0.25">
      <c r="Z359" s="93"/>
    </row>
    <row r="360" spans="26:26" ht="15.75" customHeight="1" x14ac:dyDescent="0.25">
      <c r="Z360" s="93"/>
    </row>
    <row r="361" spans="26:26" ht="15.75" customHeight="1" x14ac:dyDescent="0.25">
      <c r="Z361" s="93"/>
    </row>
    <row r="362" spans="26:26" ht="15.75" customHeight="1" x14ac:dyDescent="0.25">
      <c r="Z362" s="93"/>
    </row>
    <row r="363" spans="26:26" ht="15.75" customHeight="1" x14ac:dyDescent="0.25">
      <c r="Z363" s="93"/>
    </row>
    <row r="364" spans="26:26" ht="15.75" customHeight="1" x14ac:dyDescent="0.25">
      <c r="Z364" s="93"/>
    </row>
    <row r="365" spans="26:26" ht="15.75" customHeight="1" x14ac:dyDescent="0.25">
      <c r="Z365" s="93"/>
    </row>
    <row r="366" spans="26:26" ht="15.75" customHeight="1" x14ac:dyDescent="0.25">
      <c r="Z366" s="93"/>
    </row>
    <row r="367" spans="26:26" ht="15.75" customHeight="1" x14ac:dyDescent="0.25">
      <c r="Z367" s="93"/>
    </row>
    <row r="368" spans="26:26" ht="15.75" customHeight="1" x14ac:dyDescent="0.25">
      <c r="Z368" s="93"/>
    </row>
    <row r="369" spans="26:26" ht="15.75" customHeight="1" x14ac:dyDescent="0.25">
      <c r="Z369" s="93"/>
    </row>
    <row r="370" spans="26:26" ht="15.75" customHeight="1" x14ac:dyDescent="0.25">
      <c r="Z370" s="93"/>
    </row>
    <row r="371" spans="26:26" ht="15.75" customHeight="1" x14ac:dyDescent="0.25">
      <c r="Z371" s="93"/>
    </row>
    <row r="372" spans="26:26" ht="15.75" customHeight="1" x14ac:dyDescent="0.25">
      <c r="Z372" s="93"/>
    </row>
    <row r="373" spans="26:26" ht="15.75" customHeight="1" x14ac:dyDescent="0.25">
      <c r="Z373" s="93"/>
    </row>
    <row r="374" spans="26:26" ht="15.75" customHeight="1" x14ac:dyDescent="0.25">
      <c r="Z374" s="93"/>
    </row>
    <row r="375" spans="26:26" ht="15.75" customHeight="1" x14ac:dyDescent="0.25">
      <c r="Z375" s="93"/>
    </row>
    <row r="376" spans="26:26" ht="15.75" customHeight="1" x14ac:dyDescent="0.25">
      <c r="Z376" s="93"/>
    </row>
    <row r="377" spans="26:26" ht="15.75" customHeight="1" x14ac:dyDescent="0.25">
      <c r="Z377" s="93"/>
    </row>
    <row r="378" spans="26:26" ht="15.75" customHeight="1" x14ac:dyDescent="0.25">
      <c r="Z378" s="93"/>
    </row>
    <row r="379" spans="26:26" ht="15.75" customHeight="1" x14ac:dyDescent="0.25">
      <c r="Z379" s="93"/>
    </row>
    <row r="380" spans="26:26" ht="15.75" customHeight="1" x14ac:dyDescent="0.25">
      <c r="Z380" s="93"/>
    </row>
    <row r="381" spans="26:26" ht="15.75" customHeight="1" x14ac:dyDescent="0.25">
      <c r="Z381" s="93"/>
    </row>
    <row r="382" spans="26:26" ht="15.75" customHeight="1" x14ac:dyDescent="0.25">
      <c r="Z382" s="93"/>
    </row>
    <row r="383" spans="26:26" ht="15.75" customHeight="1" x14ac:dyDescent="0.25">
      <c r="Z383" s="93"/>
    </row>
    <row r="384" spans="26:26" ht="15.75" customHeight="1" x14ac:dyDescent="0.25">
      <c r="Z384" s="93"/>
    </row>
    <row r="385" spans="26:26" ht="15.75" customHeight="1" x14ac:dyDescent="0.25">
      <c r="Z385" s="93"/>
    </row>
    <row r="386" spans="26:26" ht="15.75" customHeight="1" x14ac:dyDescent="0.25">
      <c r="Z386" s="93"/>
    </row>
    <row r="387" spans="26:26" ht="15.75" customHeight="1" x14ac:dyDescent="0.25">
      <c r="Z387" s="93"/>
    </row>
    <row r="388" spans="26:26" ht="15.75" customHeight="1" x14ac:dyDescent="0.25">
      <c r="Z388" s="93"/>
    </row>
    <row r="389" spans="26:26" ht="15.75" customHeight="1" x14ac:dyDescent="0.25">
      <c r="Z389" s="93"/>
    </row>
    <row r="390" spans="26:26" ht="15.75" customHeight="1" x14ac:dyDescent="0.25">
      <c r="Z390" s="93"/>
    </row>
    <row r="391" spans="26:26" ht="15.75" customHeight="1" x14ac:dyDescent="0.25">
      <c r="Z391" s="93"/>
    </row>
    <row r="392" spans="26:26" ht="15.75" customHeight="1" x14ac:dyDescent="0.25">
      <c r="Z392" s="93"/>
    </row>
    <row r="393" spans="26:26" ht="15.75" customHeight="1" x14ac:dyDescent="0.25">
      <c r="Z393" s="93"/>
    </row>
    <row r="394" spans="26:26" ht="15.75" customHeight="1" x14ac:dyDescent="0.25">
      <c r="Z394" s="93"/>
    </row>
    <row r="395" spans="26:26" ht="15.75" customHeight="1" x14ac:dyDescent="0.25">
      <c r="Z395" s="93"/>
    </row>
    <row r="396" spans="26:26" ht="15.75" customHeight="1" x14ac:dyDescent="0.25">
      <c r="Z396" s="93"/>
    </row>
    <row r="397" spans="26:26" ht="15.75" customHeight="1" x14ac:dyDescent="0.25">
      <c r="Z397" s="93"/>
    </row>
    <row r="398" spans="26:26" ht="15.75" customHeight="1" x14ac:dyDescent="0.25">
      <c r="Z398" s="93"/>
    </row>
    <row r="399" spans="26:26" ht="15.75" customHeight="1" x14ac:dyDescent="0.25">
      <c r="Z399" s="93"/>
    </row>
    <row r="400" spans="26:26" ht="15.75" customHeight="1" x14ac:dyDescent="0.25">
      <c r="Z400" s="93"/>
    </row>
    <row r="401" spans="26:26" ht="15.75" customHeight="1" x14ac:dyDescent="0.25">
      <c r="Z401" s="93"/>
    </row>
    <row r="402" spans="26:26" ht="15.75" customHeight="1" x14ac:dyDescent="0.25">
      <c r="Z402" s="93"/>
    </row>
    <row r="403" spans="26:26" ht="15.75" customHeight="1" x14ac:dyDescent="0.25">
      <c r="Z403" s="93"/>
    </row>
    <row r="404" spans="26:26" ht="15.75" customHeight="1" x14ac:dyDescent="0.25">
      <c r="Z404" s="93"/>
    </row>
    <row r="405" spans="26:26" ht="15.75" customHeight="1" x14ac:dyDescent="0.25">
      <c r="Z405" s="93"/>
    </row>
    <row r="406" spans="26:26" ht="15.75" customHeight="1" x14ac:dyDescent="0.25">
      <c r="Z406" s="93"/>
    </row>
    <row r="407" spans="26:26" ht="15.75" customHeight="1" x14ac:dyDescent="0.25">
      <c r="Z407" s="93"/>
    </row>
    <row r="408" spans="26:26" ht="15.75" customHeight="1" x14ac:dyDescent="0.25">
      <c r="Z408" s="93"/>
    </row>
    <row r="409" spans="26:26" ht="15.75" customHeight="1" x14ac:dyDescent="0.25">
      <c r="Z409" s="93"/>
    </row>
    <row r="410" spans="26:26" ht="15.75" customHeight="1" x14ac:dyDescent="0.25">
      <c r="Z410" s="93"/>
    </row>
    <row r="411" spans="26:26" ht="15.75" customHeight="1" x14ac:dyDescent="0.25">
      <c r="Z411" s="93"/>
    </row>
    <row r="412" spans="26:26" ht="15.75" customHeight="1" x14ac:dyDescent="0.25">
      <c r="Z412" s="93"/>
    </row>
    <row r="413" spans="26:26" ht="15.75" customHeight="1" x14ac:dyDescent="0.25">
      <c r="Z413" s="93"/>
    </row>
    <row r="414" spans="26:26" ht="15.75" customHeight="1" x14ac:dyDescent="0.25">
      <c r="Z414" s="93"/>
    </row>
    <row r="415" spans="26:26" ht="15.75" customHeight="1" x14ac:dyDescent="0.25">
      <c r="Z415" s="93"/>
    </row>
    <row r="416" spans="26:26" ht="15.75" customHeight="1" x14ac:dyDescent="0.25">
      <c r="Z416" s="93"/>
    </row>
    <row r="417" spans="26:26" ht="15.75" customHeight="1" x14ac:dyDescent="0.25">
      <c r="Z417" s="93"/>
    </row>
    <row r="418" spans="26:26" ht="15.75" customHeight="1" x14ac:dyDescent="0.25">
      <c r="Z418" s="93"/>
    </row>
    <row r="419" spans="26:26" ht="15.75" customHeight="1" x14ac:dyDescent="0.25">
      <c r="Z419" s="93"/>
    </row>
    <row r="420" spans="26:26" ht="15.75" customHeight="1" x14ac:dyDescent="0.25">
      <c r="Z420" s="93"/>
    </row>
    <row r="421" spans="26:26" ht="15.75" customHeight="1" x14ac:dyDescent="0.25">
      <c r="Z421" s="93"/>
    </row>
    <row r="422" spans="26:26" ht="15.75" customHeight="1" x14ac:dyDescent="0.25">
      <c r="Z422" s="93"/>
    </row>
    <row r="423" spans="26:26" ht="15.75" customHeight="1" x14ac:dyDescent="0.25">
      <c r="Z423" s="93"/>
    </row>
    <row r="424" spans="26:26" ht="15.75" customHeight="1" x14ac:dyDescent="0.25">
      <c r="Z424" s="93"/>
    </row>
    <row r="425" spans="26:26" ht="15.75" customHeight="1" x14ac:dyDescent="0.25">
      <c r="Z425" s="93"/>
    </row>
    <row r="426" spans="26:26" ht="15.75" customHeight="1" x14ac:dyDescent="0.25">
      <c r="Z426" s="93"/>
    </row>
    <row r="427" spans="26:26" ht="15.75" customHeight="1" x14ac:dyDescent="0.25">
      <c r="Z427" s="93"/>
    </row>
    <row r="428" spans="26:26" ht="15.75" customHeight="1" x14ac:dyDescent="0.25">
      <c r="Z428" s="93"/>
    </row>
    <row r="429" spans="26:26" ht="15.75" customHeight="1" x14ac:dyDescent="0.25">
      <c r="Z429" s="93"/>
    </row>
    <row r="430" spans="26:26" ht="15.75" customHeight="1" x14ac:dyDescent="0.25">
      <c r="Z430" s="93"/>
    </row>
    <row r="431" spans="26:26" ht="15.75" customHeight="1" x14ac:dyDescent="0.25">
      <c r="Z431" s="93"/>
    </row>
    <row r="432" spans="26:26" ht="15.75" customHeight="1" x14ac:dyDescent="0.25">
      <c r="Z432" s="93"/>
    </row>
    <row r="433" spans="26:26" ht="15.75" customHeight="1" x14ac:dyDescent="0.25">
      <c r="Z433" s="93"/>
    </row>
    <row r="434" spans="26:26" ht="15.75" customHeight="1" x14ac:dyDescent="0.25">
      <c r="Z434" s="93"/>
    </row>
    <row r="435" spans="26:26" ht="15.75" customHeight="1" x14ac:dyDescent="0.25">
      <c r="Z435" s="93"/>
    </row>
    <row r="436" spans="26:26" ht="15.75" customHeight="1" x14ac:dyDescent="0.25">
      <c r="Z436" s="93"/>
    </row>
    <row r="437" spans="26:26" ht="15.75" customHeight="1" x14ac:dyDescent="0.25">
      <c r="Z437" s="93"/>
    </row>
    <row r="438" spans="26:26" ht="15.75" customHeight="1" x14ac:dyDescent="0.25">
      <c r="Z438" s="93"/>
    </row>
    <row r="439" spans="26:26" ht="15.75" customHeight="1" x14ac:dyDescent="0.25">
      <c r="Z439" s="93"/>
    </row>
    <row r="440" spans="26:26" ht="15.75" customHeight="1" x14ac:dyDescent="0.25">
      <c r="Z440" s="93"/>
    </row>
    <row r="441" spans="26:26" ht="15.75" customHeight="1" x14ac:dyDescent="0.25">
      <c r="Z441" s="93"/>
    </row>
    <row r="442" spans="26:26" ht="15.75" customHeight="1" x14ac:dyDescent="0.25">
      <c r="Z442" s="93"/>
    </row>
    <row r="443" spans="26:26" ht="15.75" customHeight="1" x14ac:dyDescent="0.25">
      <c r="Z443" s="93"/>
    </row>
    <row r="444" spans="26:26" ht="15.75" customHeight="1" x14ac:dyDescent="0.25">
      <c r="Z444" s="93"/>
    </row>
    <row r="445" spans="26:26" ht="15.75" customHeight="1" x14ac:dyDescent="0.25">
      <c r="Z445" s="93"/>
    </row>
    <row r="446" spans="26:26" ht="15.75" customHeight="1" x14ac:dyDescent="0.25">
      <c r="Z446" s="93"/>
    </row>
    <row r="447" spans="26:26" ht="15.75" customHeight="1" x14ac:dyDescent="0.25">
      <c r="Z447" s="93"/>
    </row>
    <row r="448" spans="26:26" ht="15.75" customHeight="1" x14ac:dyDescent="0.25">
      <c r="Z448" s="93"/>
    </row>
    <row r="449" spans="26:26" ht="15.75" customHeight="1" x14ac:dyDescent="0.25">
      <c r="Z449" s="93"/>
    </row>
    <row r="450" spans="26:26" ht="15.75" customHeight="1" x14ac:dyDescent="0.25">
      <c r="Z450" s="93"/>
    </row>
    <row r="451" spans="26:26" ht="15.75" customHeight="1" x14ac:dyDescent="0.25">
      <c r="Z451" s="93"/>
    </row>
    <row r="452" spans="26:26" ht="15.75" customHeight="1" x14ac:dyDescent="0.25">
      <c r="Z452" s="93"/>
    </row>
    <row r="453" spans="26:26" ht="15.75" customHeight="1" x14ac:dyDescent="0.25">
      <c r="Z453" s="93"/>
    </row>
    <row r="454" spans="26:26" ht="15.75" customHeight="1" x14ac:dyDescent="0.25">
      <c r="Z454" s="93"/>
    </row>
    <row r="455" spans="26:26" ht="15.75" customHeight="1" x14ac:dyDescent="0.25">
      <c r="Z455" s="93"/>
    </row>
    <row r="456" spans="26:26" ht="15.75" customHeight="1" x14ac:dyDescent="0.25">
      <c r="Z456" s="93"/>
    </row>
    <row r="457" spans="26:26" ht="15.75" customHeight="1" x14ac:dyDescent="0.25">
      <c r="Z457" s="93"/>
    </row>
    <row r="458" spans="26:26" ht="15.75" customHeight="1" x14ac:dyDescent="0.25">
      <c r="Z458" s="93"/>
    </row>
    <row r="459" spans="26:26" ht="15.75" customHeight="1" x14ac:dyDescent="0.25">
      <c r="Z459" s="93"/>
    </row>
    <row r="460" spans="26:26" ht="15.75" customHeight="1" x14ac:dyDescent="0.25">
      <c r="Z460" s="93"/>
    </row>
    <row r="461" spans="26:26" ht="15.75" customHeight="1" x14ac:dyDescent="0.25">
      <c r="Z461" s="93"/>
    </row>
    <row r="462" spans="26:26" ht="15.75" customHeight="1" x14ac:dyDescent="0.25">
      <c r="Z462" s="93"/>
    </row>
    <row r="463" spans="26:26" ht="15.75" customHeight="1" x14ac:dyDescent="0.25">
      <c r="Z463" s="93"/>
    </row>
    <row r="464" spans="26:26" ht="15.75" customHeight="1" x14ac:dyDescent="0.25">
      <c r="Z464" s="93"/>
    </row>
    <row r="465" spans="26:26" ht="15.75" customHeight="1" x14ac:dyDescent="0.25">
      <c r="Z465" s="93"/>
    </row>
    <row r="466" spans="26:26" ht="15.75" customHeight="1" x14ac:dyDescent="0.25">
      <c r="Z466" s="93"/>
    </row>
    <row r="467" spans="26:26" ht="15.75" customHeight="1" x14ac:dyDescent="0.25">
      <c r="Z467" s="93"/>
    </row>
    <row r="468" spans="26:26" ht="15.75" customHeight="1" x14ac:dyDescent="0.25">
      <c r="Z468" s="93"/>
    </row>
    <row r="469" spans="26:26" ht="15.75" customHeight="1" x14ac:dyDescent="0.25">
      <c r="Z469" s="93"/>
    </row>
    <row r="470" spans="26:26" ht="15.75" customHeight="1" x14ac:dyDescent="0.25">
      <c r="Z470" s="93"/>
    </row>
    <row r="471" spans="26:26" ht="15.75" customHeight="1" x14ac:dyDescent="0.25">
      <c r="Z471" s="93"/>
    </row>
    <row r="472" spans="26:26" ht="15.75" customHeight="1" x14ac:dyDescent="0.25">
      <c r="Z472" s="93"/>
    </row>
    <row r="473" spans="26:26" ht="15.75" customHeight="1" x14ac:dyDescent="0.25">
      <c r="Z473" s="93"/>
    </row>
    <row r="474" spans="26:26" ht="15.75" customHeight="1" x14ac:dyDescent="0.25">
      <c r="Z474" s="93"/>
    </row>
    <row r="475" spans="26:26" ht="15.75" customHeight="1" x14ac:dyDescent="0.25">
      <c r="Z475" s="93"/>
    </row>
    <row r="476" spans="26:26" ht="15.75" customHeight="1" x14ac:dyDescent="0.25">
      <c r="Z476" s="93"/>
    </row>
    <row r="477" spans="26:26" ht="15.75" customHeight="1" x14ac:dyDescent="0.25">
      <c r="Z477" s="93"/>
    </row>
    <row r="478" spans="26:26" ht="15.75" customHeight="1" x14ac:dyDescent="0.25">
      <c r="Z478" s="93"/>
    </row>
    <row r="479" spans="26:26" ht="15.75" customHeight="1" x14ac:dyDescent="0.25">
      <c r="Z479" s="93"/>
    </row>
    <row r="480" spans="26:26" ht="15.75" customHeight="1" x14ac:dyDescent="0.25">
      <c r="Z480" s="93"/>
    </row>
    <row r="481" spans="26:26" ht="15.75" customHeight="1" x14ac:dyDescent="0.25">
      <c r="Z481" s="93"/>
    </row>
    <row r="482" spans="26:26" ht="15.75" customHeight="1" x14ac:dyDescent="0.25">
      <c r="Z482" s="93"/>
    </row>
    <row r="483" spans="26:26" ht="15.75" customHeight="1" x14ac:dyDescent="0.25">
      <c r="Z483" s="93"/>
    </row>
    <row r="484" spans="26:26" ht="15.75" customHeight="1" x14ac:dyDescent="0.25">
      <c r="Z484" s="93"/>
    </row>
    <row r="485" spans="26:26" ht="15.75" customHeight="1" x14ac:dyDescent="0.25">
      <c r="Z485" s="93"/>
    </row>
    <row r="486" spans="26:26" ht="15.75" customHeight="1" x14ac:dyDescent="0.25">
      <c r="Z486" s="93"/>
    </row>
    <row r="487" spans="26:26" ht="15.75" customHeight="1" x14ac:dyDescent="0.25">
      <c r="Z487" s="93"/>
    </row>
    <row r="488" spans="26:26" ht="15.75" customHeight="1" x14ac:dyDescent="0.25">
      <c r="Z488" s="93"/>
    </row>
    <row r="489" spans="26:26" ht="15.75" customHeight="1" x14ac:dyDescent="0.25">
      <c r="Z489" s="93"/>
    </row>
    <row r="490" spans="26:26" ht="15.75" customHeight="1" x14ac:dyDescent="0.25">
      <c r="Z490" s="93"/>
    </row>
    <row r="491" spans="26:26" ht="15.75" customHeight="1" x14ac:dyDescent="0.25">
      <c r="Z491" s="93"/>
    </row>
    <row r="492" spans="26:26" ht="15.75" customHeight="1" x14ac:dyDescent="0.25">
      <c r="Z492" s="93"/>
    </row>
    <row r="493" spans="26:26" ht="15.75" customHeight="1" x14ac:dyDescent="0.25">
      <c r="Z493" s="93"/>
    </row>
    <row r="494" spans="26:26" ht="15.75" customHeight="1" x14ac:dyDescent="0.25">
      <c r="Z494" s="93"/>
    </row>
    <row r="495" spans="26:26" ht="15.75" customHeight="1" x14ac:dyDescent="0.25">
      <c r="Z495" s="93"/>
    </row>
    <row r="496" spans="26:26" ht="15.75" customHeight="1" x14ac:dyDescent="0.25">
      <c r="Z496" s="93"/>
    </row>
    <row r="497" spans="26:26" ht="15.75" customHeight="1" x14ac:dyDescent="0.25">
      <c r="Z497" s="93"/>
    </row>
    <row r="498" spans="26:26" ht="15.75" customHeight="1" x14ac:dyDescent="0.25">
      <c r="Z498" s="93"/>
    </row>
    <row r="499" spans="26:26" ht="15.75" customHeight="1" x14ac:dyDescent="0.25">
      <c r="Z499" s="93"/>
    </row>
    <row r="500" spans="26:26" ht="15.75" customHeight="1" x14ac:dyDescent="0.25">
      <c r="Z500" s="93"/>
    </row>
    <row r="501" spans="26:26" ht="15.75" customHeight="1" x14ac:dyDescent="0.25">
      <c r="Z501" s="93"/>
    </row>
    <row r="502" spans="26:26" ht="15.75" customHeight="1" x14ac:dyDescent="0.25">
      <c r="Z502" s="93"/>
    </row>
    <row r="503" spans="26:26" ht="15.75" customHeight="1" x14ac:dyDescent="0.25">
      <c r="Z503" s="93"/>
    </row>
    <row r="504" spans="26:26" ht="15.75" customHeight="1" x14ac:dyDescent="0.25">
      <c r="Z504" s="93"/>
    </row>
    <row r="505" spans="26:26" ht="15.75" customHeight="1" x14ac:dyDescent="0.25">
      <c r="Z505" s="93"/>
    </row>
    <row r="506" spans="26:26" ht="15.75" customHeight="1" x14ac:dyDescent="0.25">
      <c r="Z506" s="93"/>
    </row>
    <row r="507" spans="26:26" ht="15.75" customHeight="1" x14ac:dyDescent="0.25">
      <c r="Z507" s="93"/>
    </row>
    <row r="508" spans="26:26" ht="15.75" customHeight="1" x14ac:dyDescent="0.25">
      <c r="Z508" s="93"/>
    </row>
    <row r="509" spans="26:26" ht="15.75" customHeight="1" x14ac:dyDescent="0.25">
      <c r="Z509" s="93"/>
    </row>
    <row r="510" spans="26:26" ht="15.75" customHeight="1" x14ac:dyDescent="0.25">
      <c r="Z510" s="93"/>
    </row>
    <row r="511" spans="26:26" ht="15.75" customHeight="1" x14ac:dyDescent="0.25">
      <c r="Z511" s="93"/>
    </row>
    <row r="512" spans="26:26" ht="15.75" customHeight="1" x14ac:dyDescent="0.25">
      <c r="Z512" s="93"/>
    </row>
    <row r="513" spans="26:26" ht="15.75" customHeight="1" x14ac:dyDescent="0.25">
      <c r="Z513" s="93"/>
    </row>
    <row r="514" spans="26:26" ht="15.75" customHeight="1" x14ac:dyDescent="0.25">
      <c r="Z514" s="93"/>
    </row>
    <row r="515" spans="26:26" ht="15.75" customHeight="1" x14ac:dyDescent="0.25">
      <c r="Z515" s="93"/>
    </row>
    <row r="516" spans="26:26" ht="15.75" customHeight="1" x14ac:dyDescent="0.25">
      <c r="Z516" s="93"/>
    </row>
    <row r="517" spans="26:26" ht="15.75" customHeight="1" x14ac:dyDescent="0.25">
      <c r="Z517" s="93"/>
    </row>
    <row r="518" spans="26:26" ht="15.75" customHeight="1" x14ac:dyDescent="0.25">
      <c r="Z518" s="93"/>
    </row>
    <row r="519" spans="26:26" ht="15.75" customHeight="1" x14ac:dyDescent="0.25">
      <c r="Z519" s="93"/>
    </row>
    <row r="520" spans="26:26" ht="15.75" customHeight="1" x14ac:dyDescent="0.25">
      <c r="Z520" s="93"/>
    </row>
    <row r="521" spans="26:26" ht="15.75" customHeight="1" x14ac:dyDescent="0.25">
      <c r="Z521" s="93"/>
    </row>
    <row r="522" spans="26:26" ht="15.75" customHeight="1" x14ac:dyDescent="0.25">
      <c r="Z522" s="93"/>
    </row>
    <row r="523" spans="26:26" ht="15.75" customHeight="1" x14ac:dyDescent="0.25">
      <c r="Z523" s="93"/>
    </row>
    <row r="524" spans="26:26" ht="15.75" customHeight="1" x14ac:dyDescent="0.25">
      <c r="Z524" s="93"/>
    </row>
    <row r="525" spans="26:26" ht="15.75" customHeight="1" x14ac:dyDescent="0.25">
      <c r="Z525" s="93"/>
    </row>
    <row r="526" spans="26:26" ht="15.75" customHeight="1" x14ac:dyDescent="0.25">
      <c r="Z526" s="93"/>
    </row>
    <row r="527" spans="26:26" ht="15.75" customHeight="1" x14ac:dyDescent="0.25">
      <c r="Z527" s="93"/>
    </row>
    <row r="528" spans="26:26" ht="15.75" customHeight="1" x14ac:dyDescent="0.25">
      <c r="Z528" s="93"/>
    </row>
    <row r="529" spans="26:26" ht="15.75" customHeight="1" x14ac:dyDescent="0.25">
      <c r="Z529" s="93"/>
    </row>
    <row r="530" spans="26:26" ht="15.75" customHeight="1" x14ac:dyDescent="0.25">
      <c r="Z530" s="93"/>
    </row>
    <row r="531" spans="26:26" ht="15.75" customHeight="1" x14ac:dyDescent="0.25">
      <c r="Z531" s="93"/>
    </row>
    <row r="532" spans="26:26" ht="15.75" customHeight="1" x14ac:dyDescent="0.25">
      <c r="Z532" s="93"/>
    </row>
    <row r="533" spans="26:26" ht="15.75" customHeight="1" x14ac:dyDescent="0.25">
      <c r="Z533" s="93"/>
    </row>
    <row r="534" spans="26:26" ht="15.75" customHeight="1" x14ac:dyDescent="0.25">
      <c r="Z534" s="93"/>
    </row>
    <row r="535" spans="26:26" ht="15.75" customHeight="1" x14ac:dyDescent="0.25">
      <c r="Z535" s="93"/>
    </row>
    <row r="536" spans="26:26" ht="15.75" customHeight="1" x14ac:dyDescent="0.25">
      <c r="Z536" s="93"/>
    </row>
    <row r="537" spans="26:26" ht="15.75" customHeight="1" x14ac:dyDescent="0.25">
      <c r="Z537" s="93"/>
    </row>
    <row r="538" spans="26:26" ht="15.75" customHeight="1" x14ac:dyDescent="0.25">
      <c r="Z538" s="93"/>
    </row>
    <row r="539" spans="26:26" ht="15.75" customHeight="1" x14ac:dyDescent="0.25">
      <c r="Z539" s="93"/>
    </row>
    <row r="540" spans="26:26" ht="15.75" customHeight="1" x14ac:dyDescent="0.25">
      <c r="Z540" s="93"/>
    </row>
    <row r="541" spans="26:26" ht="15.75" customHeight="1" x14ac:dyDescent="0.25">
      <c r="Z541" s="93"/>
    </row>
    <row r="542" spans="26:26" ht="15.75" customHeight="1" x14ac:dyDescent="0.25">
      <c r="Z542" s="93"/>
    </row>
    <row r="543" spans="26:26" ht="15.75" customHeight="1" x14ac:dyDescent="0.25">
      <c r="Z543" s="93"/>
    </row>
    <row r="544" spans="26:26" ht="15.75" customHeight="1" x14ac:dyDescent="0.25">
      <c r="Z544" s="93"/>
    </row>
    <row r="545" spans="26:26" ht="15.75" customHeight="1" x14ac:dyDescent="0.25">
      <c r="Z545" s="93"/>
    </row>
    <row r="546" spans="26:26" ht="15.75" customHeight="1" x14ac:dyDescent="0.25">
      <c r="Z546" s="93"/>
    </row>
    <row r="547" spans="26:26" ht="15.75" customHeight="1" x14ac:dyDescent="0.25">
      <c r="Z547" s="93"/>
    </row>
    <row r="548" spans="26:26" ht="15.75" customHeight="1" x14ac:dyDescent="0.25">
      <c r="Z548" s="93"/>
    </row>
    <row r="549" spans="26:26" ht="15.75" customHeight="1" x14ac:dyDescent="0.25">
      <c r="Z549" s="93"/>
    </row>
    <row r="550" spans="26:26" ht="15.75" customHeight="1" x14ac:dyDescent="0.25">
      <c r="Z550" s="93"/>
    </row>
    <row r="551" spans="26:26" ht="15.75" customHeight="1" x14ac:dyDescent="0.25">
      <c r="Z551" s="93"/>
    </row>
    <row r="552" spans="26:26" ht="15.75" customHeight="1" x14ac:dyDescent="0.25">
      <c r="Z552" s="93"/>
    </row>
    <row r="553" spans="26:26" ht="15.75" customHeight="1" x14ac:dyDescent="0.25">
      <c r="Z553" s="93"/>
    </row>
    <row r="554" spans="26:26" ht="15.75" customHeight="1" x14ac:dyDescent="0.25">
      <c r="Z554" s="93"/>
    </row>
    <row r="555" spans="26:26" ht="15.75" customHeight="1" x14ac:dyDescent="0.25">
      <c r="Z555" s="93"/>
    </row>
    <row r="556" spans="26:26" ht="15.75" customHeight="1" x14ac:dyDescent="0.25">
      <c r="Z556" s="93"/>
    </row>
    <row r="557" spans="26:26" ht="15.75" customHeight="1" x14ac:dyDescent="0.25">
      <c r="Z557" s="93"/>
    </row>
    <row r="558" spans="26:26" ht="15.75" customHeight="1" x14ac:dyDescent="0.25">
      <c r="Z558" s="93"/>
    </row>
    <row r="559" spans="26:26" ht="15.75" customHeight="1" x14ac:dyDescent="0.25">
      <c r="Z559" s="93"/>
    </row>
    <row r="560" spans="26:26" ht="15.75" customHeight="1" x14ac:dyDescent="0.25">
      <c r="Z560" s="93"/>
    </row>
    <row r="561" spans="26:26" ht="15.75" customHeight="1" x14ac:dyDescent="0.25">
      <c r="Z561" s="93"/>
    </row>
    <row r="562" spans="26:26" ht="15.75" customHeight="1" x14ac:dyDescent="0.25">
      <c r="Z562" s="93"/>
    </row>
    <row r="563" spans="26:26" ht="15.75" customHeight="1" x14ac:dyDescent="0.25">
      <c r="Z563" s="93"/>
    </row>
    <row r="564" spans="26:26" ht="15.75" customHeight="1" x14ac:dyDescent="0.25">
      <c r="Z564" s="93"/>
    </row>
    <row r="565" spans="26:26" ht="15.75" customHeight="1" x14ac:dyDescent="0.25">
      <c r="Z565" s="93"/>
    </row>
    <row r="566" spans="26:26" ht="15.75" customHeight="1" x14ac:dyDescent="0.25">
      <c r="Z566" s="93"/>
    </row>
    <row r="567" spans="26:26" ht="15.75" customHeight="1" x14ac:dyDescent="0.25">
      <c r="Z567" s="93"/>
    </row>
    <row r="568" spans="26:26" ht="15.75" customHeight="1" x14ac:dyDescent="0.25">
      <c r="Z568" s="93"/>
    </row>
    <row r="569" spans="26:26" ht="15.75" customHeight="1" x14ac:dyDescent="0.25">
      <c r="Z569" s="93"/>
    </row>
    <row r="570" spans="26:26" ht="15.75" customHeight="1" x14ac:dyDescent="0.25">
      <c r="Z570" s="93"/>
    </row>
    <row r="571" spans="26:26" ht="15.75" customHeight="1" x14ac:dyDescent="0.25">
      <c r="Z571" s="93"/>
    </row>
    <row r="572" spans="26:26" ht="15.75" customHeight="1" x14ac:dyDescent="0.25">
      <c r="Z572" s="93"/>
    </row>
    <row r="573" spans="26:26" ht="15.75" customHeight="1" x14ac:dyDescent="0.25">
      <c r="Z573" s="93"/>
    </row>
    <row r="574" spans="26:26" ht="15.75" customHeight="1" x14ac:dyDescent="0.25">
      <c r="Z574" s="93"/>
    </row>
    <row r="575" spans="26:26" ht="15.75" customHeight="1" x14ac:dyDescent="0.25">
      <c r="Z575" s="93"/>
    </row>
    <row r="576" spans="26:26" ht="15.75" customHeight="1" x14ac:dyDescent="0.25">
      <c r="Z576" s="93"/>
    </row>
    <row r="577" spans="26:26" ht="15.75" customHeight="1" x14ac:dyDescent="0.25">
      <c r="Z577" s="93"/>
    </row>
    <row r="578" spans="26:26" ht="15.75" customHeight="1" x14ac:dyDescent="0.25">
      <c r="Z578" s="93"/>
    </row>
    <row r="579" spans="26:26" ht="15.75" customHeight="1" x14ac:dyDescent="0.25">
      <c r="Z579" s="93"/>
    </row>
    <row r="580" spans="26:26" ht="15.75" customHeight="1" x14ac:dyDescent="0.25">
      <c r="Z580" s="93"/>
    </row>
    <row r="581" spans="26:26" ht="15.75" customHeight="1" x14ac:dyDescent="0.25">
      <c r="Z581" s="93"/>
    </row>
    <row r="582" spans="26:26" ht="15.75" customHeight="1" x14ac:dyDescent="0.25">
      <c r="Z582" s="93"/>
    </row>
    <row r="583" spans="26:26" ht="15.75" customHeight="1" x14ac:dyDescent="0.25">
      <c r="Z583" s="93"/>
    </row>
    <row r="584" spans="26:26" ht="15.75" customHeight="1" x14ac:dyDescent="0.25">
      <c r="Z584" s="93"/>
    </row>
    <row r="585" spans="26:26" ht="15.75" customHeight="1" x14ac:dyDescent="0.25">
      <c r="Z585" s="93"/>
    </row>
    <row r="586" spans="26:26" ht="15.75" customHeight="1" x14ac:dyDescent="0.25">
      <c r="Z586" s="93"/>
    </row>
    <row r="587" spans="26:26" ht="15.75" customHeight="1" x14ac:dyDescent="0.25">
      <c r="Z587" s="93"/>
    </row>
    <row r="588" spans="26:26" ht="15.75" customHeight="1" x14ac:dyDescent="0.25">
      <c r="Z588" s="93"/>
    </row>
    <row r="589" spans="26:26" ht="15.75" customHeight="1" x14ac:dyDescent="0.25">
      <c r="Z589" s="93"/>
    </row>
    <row r="590" spans="26:26" ht="15.75" customHeight="1" x14ac:dyDescent="0.25">
      <c r="Z590" s="93"/>
    </row>
    <row r="591" spans="26:26" ht="15.75" customHeight="1" x14ac:dyDescent="0.25">
      <c r="Z591" s="93"/>
    </row>
    <row r="592" spans="26:26" ht="15.75" customHeight="1" x14ac:dyDescent="0.25">
      <c r="Z592" s="93"/>
    </row>
    <row r="593" spans="26:26" ht="15.75" customHeight="1" x14ac:dyDescent="0.25">
      <c r="Z593" s="93"/>
    </row>
    <row r="594" spans="26:26" ht="15.75" customHeight="1" x14ac:dyDescent="0.25">
      <c r="Z594" s="93"/>
    </row>
    <row r="595" spans="26:26" ht="15.75" customHeight="1" x14ac:dyDescent="0.25">
      <c r="Z595" s="93"/>
    </row>
    <row r="596" spans="26:26" ht="15.75" customHeight="1" x14ac:dyDescent="0.25">
      <c r="Z596" s="93"/>
    </row>
    <row r="597" spans="26:26" ht="15.75" customHeight="1" x14ac:dyDescent="0.25">
      <c r="Z597" s="93"/>
    </row>
    <row r="598" spans="26:26" ht="15.75" customHeight="1" x14ac:dyDescent="0.25">
      <c r="Z598" s="93"/>
    </row>
    <row r="599" spans="26:26" ht="15.75" customHeight="1" x14ac:dyDescent="0.25">
      <c r="Z599" s="93"/>
    </row>
    <row r="600" spans="26:26" ht="15.75" customHeight="1" x14ac:dyDescent="0.25">
      <c r="Z600" s="93"/>
    </row>
    <row r="601" spans="26:26" ht="15.75" customHeight="1" x14ac:dyDescent="0.25">
      <c r="Z601" s="93"/>
    </row>
    <row r="602" spans="26:26" ht="15.75" customHeight="1" x14ac:dyDescent="0.25">
      <c r="Z602" s="93"/>
    </row>
    <row r="603" spans="26:26" ht="15.75" customHeight="1" x14ac:dyDescent="0.25">
      <c r="Z603" s="93"/>
    </row>
    <row r="604" spans="26:26" ht="15.75" customHeight="1" x14ac:dyDescent="0.25">
      <c r="Z604" s="93"/>
    </row>
    <row r="605" spans="26:26" ht="15.75" customHeight="1" x14ac:dyDescent="0.25">
      <c r="Z605" s="93"/>
    </row>
    <row r="606" spans="26:26" ht="15.75" customHeight="1" x14ac:dyDescent="0.25">
      <c r="Z606" s="93"/>
    </row>
    <row r="607" spans="26:26" ht="15.75" customHeight="1" x14ac:dyDescent="0.25">
      <c r="Z607" s="93"/>
    </row>
    <row r="608" spans="26:26" ht="15.75" customHeight="1" x14ac:dyDescent="0.25">
      <c r="Z608" s="93"/>
    </row>
    <row r="609" spans="26:26" ht="15.75" customHeight="1" x14ac:dyDescent="0.25">
      <c r="Z609" s="93"/>
    </row>
    <row r="610" spans="26:26" ht="15.75" customHeight="1" x14ac:dyDescent="0.25">
      <c r="Z610" s="93"/>
    </row>
    <row r="611" spans="26:26" ht="15.75" customHeight="1" x14ac:dyDescent="0.25">
      <c r="Z611" s="93"/>
    </row>
    <row r="612" spans="26:26" ht="15.75" customHeight="1" x14ac:dyDescent="0.25">
      <c r="Z612" s="93"/>
    </row>
    <row r="613" spans="26:26" ht="15.75" customHeight="1" x14ac:dyDescent="0.25">
      <c r="Z613" s="93"/>
    </row>
    <row r="614" spans="26:26" ht="15.75" customHeight="1" x14ac:dyDescent="0.25">
      <c r="Z614" s="93"/>
    </row>
    <row r="615" spans="26:26" ht="15.75" customHeight="1" x14ac:dyDescent="0.25">
      <c r="Z615" s="93"/>
    </row>
    <row r="616" spans="26:26" ht="15.75" customHeight="1" x14ac:dyDescent="0.25">
      <c r="Z616" s="93"/>
    </row>
    <row r="617" spans="26:26" ht="15.75" customHeight="1" x14ac:dyDescent="0.25">
      <c r="Z617" s="93"/>
    </row>
    <row r="618" spans="26:26" ht="15.75" customHeight="1" x14ac:dyDescent="0.25">
      <c r="Z618" s="93"/>
    </row>
    <row r="619" spans="26:26" ht="15.75" customHeight="1" x14ac:dyDescent="0.25">
      <c r="Z619" s="93"/>
    </row>
    <row r="620" spans="26:26" ht="15.75" customHeight="1" x14ac:dyDescent="0.25">
      <c r="Z620" s="93"/>
    </row>
    <row r="621" spans="26:26" ht="15.75" customHeight="1" x14ac:dyDescent="0.25">
      <c r="Z621" s="93"/>
    </row>
    <row r="622" spans="26:26" ht="15.75" customHeight="1" x14ac:dyDescent="0.25">
      <c r="Z622" s="93"/>
    </row>
    <row r="623" spans="26:26" ht="15.75" customHeight="1" x14ac:dyDescent="0.25">
      <c r="Z623" s="93"/>
    </row>
    <row r="624" spans="26:26" ht="15.75" customHeight="1" x14ac:dyDescent="0.25">
      <c r="Z624" s="93"/>
    </row>
    <row r="625" spans="26:26" ht="15.75" customHeight="1" x14ac:dyDescent="0.25">
      <c r="Z625" s="93"/>
    </row>
    <row r="626" spans="26:26" ht="15.75" customHeight="1" x14ac:dyDescent="0.25">
      <c r="Z626" s="93"/>
    </row>
    <row r="627" spans="26:26" ht="15.75" customHeight="1" x14ac:dyDescent="0.25">
      <c r="Z627" s="93"/>
    </row>
    <row r="628" spans="26:26" ht="15.75" customHeight="1" x14ac:dyDescent="0.25">
      <c r="Z628" s="93"/>
    </row>
    <row r="629" spans="26:26" ht="15.75" customHeight="1" x14ac:dyDescent="0.25">
      <c r="Z629" s="93"/>
    </row>
    <row r="630" spans="26:26" ht="15.75" customHeight="1" x14ac:dyDescent="0.25">
      <c r="Z630" s="93"/>
    </row>
    <row r="631" spans="26:26" ht="15.75" customHeight="1" x14ac:dyDescent="0.25">
      <c r="Z631" s="93"/>
    </row>
    <row r="632" spans="26:26" ht="15.75" customHeight="1" x14ac:dyDescent="0.25">
      <c r="Z632" s="93"/>
    </row>
    <row r="633" spans="26:26" ht="15.75" customHeight="1" x14ac:dyDescent="0.25">
      <c r="Z633" s="93"/>
    </row>
    <row r="634" spans="26:26" ht="15.75" customHeight="1" x14ac:dyDescent="0.25">
      <c r="Z634" s="93"/>
    </row>
    <row r="635" spans="26:26" ht="15.75" customHeight="1" x14ac:dyDescent="0.25">
      <c r="Z635" s="93"/>
    </row>
    <row r="636" spans="26:26" ht="15.75" customHeight="1" x14ac:dyDescent="0.25">
      <c r="Z636" s="93"/>
    </row>
    <row r="637" spans="26:26" ht="15.75" customHeight="1" x14ac:dyDescent="0.25">
      <c r="Z637" s="93"/>
    </row>
    <row r="638" spans="26:26" ht="15.75" customHeight="1" x14ac:dyDescent="0.25">
      <c r="Z638" s="93"/>
    </row>
    <row r="639" spans="26:26" ht="15.75" customHeight="1" x14ac:dyDescent="0.25">
      <c r="Z639" s="93"/>
    </row>
    <row r="640" spans="26:26" ht="15.75" customHeight="1" x14ac:dyDescent="0.25">
      <c r="Z640" s="93"/>
    </row>
    <row r="641" spans="26:26" ht="15.75" customHeight="1" x14ac:dyDescent="0.25">
      <c r="Z641" s="93"/>
    </row>
    <row r="642" spans="26:26" ht="15.75" customHeight="1" x14ac:dyDescent="0.25">
      <c r="Z642" s="93"/>
    </row>
    <row r="643" spans="26:26" ht="15.75" customHeight="1" x14ac:dyDescent="0.25">
      <c r="Z643" s="93"/>
    </row>
    <row r="644" spans="26:26" ht="15.75" customHeight="1" x14ac:dyDescent="0.25">
      <c r="Z644" s="93"/>
    </row>
    <row r="645" spans="26:26" ht="15.75" customHeight="1" x14ac:dyDescent="0.25">
      <c r="Z645" s="93"/>
    </row>
    <row r="646" spans="26:26" ht="15.75" customHeight="1" x14ac:dyDescent="0.25">
      <c r="Z646" s="93"/>
    </row>
    <row r="647" spans="26:26" ht="15.75" customHeight="1" x14ac:dyDescent="0.25">
      <c r="Z647" s="93"/>
    </row>
    <row r="648" spans="26:26" ht="15.75" customHeight="1" x14ac:dyDescent="0.25">
      <c r="Z648" s="93"/>
    </row>
    <row r="649" spans="26:26" ht="15.75" customHeight="1" x14ac:dyDescent="0.25">
      <c r="Z649" s="93"/>
    </row>
    <row r="650" spans="26:26" ht="15.75" customHeight="1" x14ac:dyDescent="0.25">
      <c r="Z650" s="93"/>
    </row>
    <row r="651" spans="26:26" ht="15.75" customHeight="1" x14ac:dyDescent="0.25">
      <c r="Z651" s="93"/>
    </row>
    <row r="652" spans="26:26" ht="15.75" customHeight="1" x14ac:dyDescent="0.25">
      <c r="Z652" s="93"/>
    </row>
    <row r="653" spans="26:26" ht="15.75" customHeight="1" x14ac:dyDescent="0.25">
      <c r="Z653" s="93"/>
    </row>
    <row r="654" spans="26:26" ht="15.75" customHeight="1" x14ac:dyDescent="0.25">
      <c r="Z654" s="93"/>
    </row>
    <row r="655" spans="26:26" ht="15.75" customHeight="1" x14ac:dyDescent="0.25">
      <c r="Z655" s="93"/>
    </row>
    <row r="656" spans="26:26" ht="15.75" customHeight="1" x14ac:dyDescent="0.25">
      <c r="Z656" s="93"/>
    </row>
    <row r="657" spans="26:26" ht="15.75" customHeight="1" x14ac:dyDescent="0.25">
      <c r="Z657" s="93"/>
    </row>
    <row r="658" spans="26:26" ht="15.75" customHeight="1" x14ac:dyDescent="0.25">
      <c r="Z658" s="93"/>
    </row>
    <row r="659" spans="26:26" ht="15.75" customHeight="1" x14ac:dyDescent="0.25">
      <c r="Z659" s="93"/>
    </row>
    <row r="660" spans="26:26" ht="15.75" customHeight="1" x14ac:dyDescent="0.25">
      <c r="Z660" s="93"/>
    </row>
    <row r="661" spans="26:26" ht="15.75" customHeight="1" x14ac:dyDescent="0.25">
      <c r="Z661" s="93"/>
    </row>
    <row r="662" spans="26:26" ht="15.75" customHeight="1" x14ac:dyDescent="0.25">
      <c r="Z662" s="93"/>
    </row>
    <row r="663" spans="26:26" ht="15.75" customHeight="1" x14ac:dyDescent="0.25">
      <c r="Z663" s="93"/>
    </row>
    <row r="664" spans="26:26" ht="15.75" customHeight="1" x14ac:dyDescent="0.25">
      <c r="Z664" s="93"/>
    </row>
    <row r="665" spans="26:26" ht="15.75" customHeight="1" x14ac:dyDescent="0.25">
      <c r="Z665" s="93"/>
    </row>
    <row r="666" spans="26:26" ht="15.75" customHeight="1" x14ac:dyDescent="0.25">
      <c r="Z666" s="93"/>
    </row>
    <row r="667" spans="26:26" ht="15.75" customHeight="1" x14ac:dyDescent="0.25">
      <c r="Z667" s="93"/>
    </row>
    <row r="668" spans="26:26" ht="15.75" customHeight="1" x14ac:dyDescent="0.25">
      <c r="Z668" s="93"/>
    </row>
    <row r="669" spans="26:26" ht="15.75" customHeight="1" x14ac:dyDescent="0.25">
      <c r="Z669" s="93"/>
    </row>
    <row r="670" spans="26:26" ht="15.75" customHeight="1" x14ac:dyDescent="0.25">
      <c r="Z670" s="93"/>
    </row>
    <row r="671" spans="26:26" ht="15.75" customHeight="1" x14ac:dyDescent="0.25">
      <c r="Z671" s="93"/>
    </row>
    <row r="672" spans="26:26" ht="15.75" customHeight="1" x14ac:dyDescent="0.25">
      <c r="Z672" s="93"/>
    </row>
    <row r="673" spans="26:26" ht="15.75" customHeight="1" x14ac:dyDescent="0.25">
      <c r="Z673" s="93"/>
    </row>
    <row r="674" spans="26:26" ht="15.75" customHeight="1" x14ac:dyDescent="0.25">
      <c r="Z674" s="93"/>
    </row>
    <row r="675" spans="26:26" ht="15.75" customHeight="1" x14ac:dyDescent="0.25">
      <c r="Z675" s="93"/>
    </row>
    <row r="676" spans="26:26" ht="15.75" customHeight="1" x14ac:dyDescent="0.25">
      <c r="Z676" s="93"/>
    </row>
    <row r="677" spans="26:26" ht="15.75" customHeight="1" x14ac:dyDescent="0.25">
      <c r="Z677" s="93"/>
    </row>
    <row r="678" spans="26:26" ht="15.75" customHeight="1" x14ac:dyDescent="0.25">
      <c r="Z678" s="93"/>
    </row>
    <row r="679" spans="26:26" ht="15.75" customHeight="1" x14ac:dyDescent="0.25">
      <c r="Z679" s="93"/>
    </row>
    <row r="680" spans="26:26" ht="15.75" customHeight="1" x14ac:dyDescent="0.25">
      <c r="Z680" s="93"/>
    </row>
    <row r="681" spans="26:26" ht="15.75" customHeight="1" x14ac:dyDescent="0.25">
      <c r="Z681" s="93"/>
    </row>
    <row r="682" spans="26:26" ht="15.75" customHeight="1" x14ac:dyDescent="0.25">
      <c r="Z682" s="93"/>
    </row>
    <row r="683" spans="26:26" ht="15.75" customHeight="1" x14ac:dyDescent="0.25">
      <c r="Z683" s="93"/>
    </row>
    <row r="684" spans="26:26" ht="15.75" customHeight="1" x14ac:dyDescent="0.25">
      <c r="Z684" s="93"/>
    </row>
    <row r="685" spans="26:26" ht="15.75" customHeight="1" x14ac:dyDescent="0.25">
      <c r="Z685" s="93"/>
    </row>
    <row r="686" spans="26:26" ht="15.75" customHeight="1" x14ac:dyDescent="0.25">
      <c r="Z686" s="93"/>
    </row>
    <row r="687" spans="26:26" ht="15.75" customHeight="1" x14ac:dyDescent="0.25">
      <c r="Z687" s="93"/>
    </row>
    <row r="688" spans="26:26" ht="15.75" customHeight="1" x14ac:dyDescent="0.25">
      <c r="Z688" s="93"/>
    </row>
    <row r="689" spans="26:26" ht="15.75" customHeight="1" x14ac:dyDescent="0.25">
      <c r="Z689" s="93"/>
    </row>
    <row r="690" spans="26:26" ht="15.75" customHeight="1" x14ac:dyDescent="0.25">
      <c r="Z690" s="93"/>
    </row>
    <row r="691" spans="26:26" ht="15.75" customHeight="1" x14ac:dyDescent="0.25">
      <c r="Z691" s="93"/>
    </row>
    <row r="692" spans="26:26" ht="15.75" customHeight="1" x14ac:dyDescent="0.25">
      <c r="Z692" s="93"/>
    </row>
    <row r="693" spans="26:26" ht="15.75" customHeight="1" x14ac:dyDescent="0.25">
      <c r="Z693" s="93"/>
    </row>
    <row r="694" spans="26:26" ht="15.75" customHeight="1" x14ac:dyDescent="0.25">
      <c r="Z694" s="93"/>
    </row>
    <row r="695" spans="26:26" ht="15.75" customHeight="1" x14ac:dyDescent="0.25">
      <c r="Z695" s="93"/>
    </row>
    <row r="696" spans="26:26" ht="15.75" customHeight="1" x14ac:dyDescent="0.25">
      <c r="Z696" s="93"/>
    </row>
    <row r="697" spans="26:26" ht="15.75" customHeight="1" x14ac:dyDescent="0.25">
      <c r="Z697" s="93"/>
    </row>
    <row r="698" spans="26:26" ht="15.75" customHeight="1" x14ac:dyDescent="0.25">
      <c r="Z698" s="93"/>
    </row>
    <row r="699" spans="26:26" ht="15.75" customHeight="1" x14ac:dyDescent="0.25">
      <c r="Z699" s="93"/>
    </row>
    <row r="700" spans="26:26" ht="15.75" customHeight="1" x14ac:dyDescent="0.25">
      <c r="Z700" s="93"/>
    </row>
    <row r="701" spans="26:26" ht="15.75" customHeight="1" x14ac:dyDescent="0.25">
      <c r="Z701" s="93"/>
    </row>
    <row r="702" spans="26:26" ht="15.75" customHeight="1" x14ac:dyDescent="0.25">
      <c r="Z702" s="93"/>
    </row>
    <row r="703" spans="26:26" ht="15.75" customHeight="1" x14ac:dyDescent="0.25">
      <c r="Z703" s="93"/>
    </row>
    <row r="704" spans="26:26" ht="15.75" customHeight="1" x14ac:dyDescent="0.25">
      <c r="Z704" s="93"/>
    </row>
    <row r="705" spans="26:26" ht="15.75" customHeight="1" x14ac:dyDescent="0.25">
      <c r="Z705" s="93"/>
    </row>
    <row r="706" spans="26:26" ht="15.75" customHeight="1" x14ac:dyDescent="0.25">
      <c r="Z706" s="93"/>
    </row>
    <row r="707" spans="26:26" ht="15.75" customHeight="1" x14ac:dyDescent="0.25">
      <c r="Z707" s="93"/>
    </row>
    <row r="708" spans="26:26" ht="15.75" customHeight="1" x14ac:dyDescent="0.25">
      <c r="Z708" s="93"/>
    </row>
    <row r="709" spans="26:26" ht="15.75" customHeight="1" x14ac:dyDescent="0.25">
      <c r="Z709" s="93"/>
    </row>
    <row r="710" spans="26:26" ht="15.75" customHeight="1" x14ac:dyDescent="0.25">
      <c r="Z710" s="93"/>
    </row>
    <row r="711" spans="26:26" ht="15.75" customHeight="1" x14ac:dyDescent="0.25">
      <c r="Z711" s="93"/>
    </row>
    <row r="712" spans="26:26" ht="15.75" customHeight="1" x14ac:dyDescent="0.25">
      <c r="Z712" s="93"/>
    </row>
    <row r="713" spans="26:26" ht="15.75" customHeight="1" x14ac:dyDescent="0.25">
      <c r="Z713" s="93"/>
    </row>
    <row r="714" spans="26:26" ht="15.75" customHeight="1" x14ac:dyDescent="0.25">
      <c r="Z714" s="93"/>
    </row>
    <row r="715" spans="26:26" ht="15.75" customHeight="1" x14ac:dyDescent="0.25">
      <c r="Z715" s="93"/>
    </row>
    <row r="716" spans="26:26" ht="15.75" customHeight="1" x14ac:dyDescent="0.25">
      <c r="Z716" s="93"/>
    </row>
    <row r="717" spans="26:26" ht="15.75" customHeight="1" x14ac:dyDescent="0.25">
      <c r="Z717" s="93"/>
    </row>
    <row r="718" spans="26:26" ht="15.75" customHeight="1" x14ac:dyDescent="0.25">
      <c r="Z718" s="93"/>
    </row>
    <row r="719" spans="26:26" ht="15.75" customHeight="1" x14ac:dyDescent="0.25">
      <c r="Z719" s="93"/>
    </row>
    <row r="720" spans="26:26" ht="15.75" customHeight="1" x14ac:dyDescent="0.25">
      <c r="Z720" s="93"/>
    </row>
    <row r="721" spans="26:26" ht="15.75" customHeight="1" x14ac:dyDescent="0.25">
      <c r="Z721" s="93"/>
    </row>
    <row r="722" spans="26:26" ht="15.75" customHeight="1" x14ac:dyDescent="0.25">
      <c r="Z722" s="93"/>
    </row>
    <row r="723" spans="26:26" ht="15.75" customHeight="1" x14ac:dyDescent="0.25">
      <c r="Z723" s="93"/>
    </row>
    <row r="724" spans="26:26" ht="15.75" customHeight="1" x14ac:dyDescent="0.25">
      <c r="Z724" s="93"/>
    </row>
    <row r="725" spans="26:26" ht="15.75" customHeight="1" x14ac:dyDescent="0.25">
      <c r="Z725" s="93"/>
    </row>
    <row r="726" spans="26:26" ht="15.75" customHeight="1" x14ac:dyDescent="0.25">
      <c r="Z726" s="93"/>
    </row>
    <row r="727" spans="26:26" ht="15.75" customHeight="1" x14ac:dyDescent="0.25">
      <c r="Z727" s="93"/>
    </row>
    <row r="728" spans="26:26" ht="15.75" customHeight="1" x14ac:dyDescent="0.25">
      <c r="Z728" s="93"/>
    </row>
    <row r="729" spans="26:26" ht="15.75" customHeight="1" x14ac:dyDescent="0.25">
      <c r="Z729" s="93"/>
    </row>
    <row r="730" spans="26:26" ht="15.75" customHeight="1" x14ac:dyDescent="0.25">
      <c r="Z730" s="93"/>
    </row>
    <row r="731" spans="26:26" ht="15.75" customHeight="1" x14ac:dyDescent="0.25">
      <c r="Z731" s="93"/>
    </row>
    <row r="732" spans="26:26" ht="15.75" customHeight="1" x14ac:dyDescent="0.25">
      <c r="Z732" s="93"/>
    </row>
    <row r="733" spans="26:26" ht="15.75" customHeight="1" x14ac:dyDescent="0.25">
      <c r="Z733" s="93"/>
    </row>
    <row r="734" spans="26:26" ht="15.75" customHeight="1" x14ac:dyDescent="0.25">
      <c r="Z734" s="93"/>
    </row>
    <row r="735" spans="26:26" ht="15.75" customHeight="1" x14ac:dyDescent="0.25">
      <c r="Z735" s="93"/>
    </row>
    <row r="736" spans="26:26" ht="15.75" customHeight="1" x14ac:dyDescent="0.25">
      <c r="Z736" s="93"/>
    </row>
    <row r="737" spans="26:26" ht="15.75" customHeight="1" x14ac:dyDescent="0.25">
      <c r="Z737" s="93"/>
    </row>
    <row r="738" spans="26:26" ht="15.75" customHeight="1" x14ac:dyDescent="0.25">
      <c r="Z738" s="93"/>
    </row>
    <row r="739" spans="26:26" ht="15.75" customHeight="1" x14ac:dyDescent="0.25">
      <c r="Z739" s="93"/>
    </row>
    <row r="740" spans="26:26" ht="15.75" customHeight="1" x14ac:dyDescent="0.25">
      <c r="Z740" s="93"/>
    </row>
    <row r="741" spans="26:26" ht="15.75" customHeight="1" x14ac:dyDescent="0.25">
      <c r="Z741" s="93"/>
    </row>
    <row r="742" spans="26:26" ht="15.75" customHeight="1" x14ac:dyDescent="0.25">
      <c r="Z742" s="93"/>
    </row>
    <row r="743" spans="26:26" ht="15.75" customHeight="1" x14ac:dyDescent="0.25">
      <c r="Z743" s="93"/>
    </row>
    <row r="744" spans="26:26" ht="15.75" customHeight="1" x14ac:dyDescent="0.25">
      <c r="Z744" s="93"/>
    </row>
    <row r="745" spans="26:26" ht="15.75" customHeight="1" x14ac:dyDescent="0.25">
      <c r="Z745" s="93"/>
    </row>
    <row r="746" spans="26:26" ht="15.75" customHeight="1" x14ac:dyDescent="0.25">
      <c r="Z746" s="93"/>
    </row>
    <row r="747" spans="26:26" ht="15.75" customHeight="1" x14ac:dyDescent="0.25">
      <c r="Z747" s="93"/>
    </row>
    <row r="748" spans="26:26" ht="15.75" customHeight="1" x14ac:dyDescent="0.25">
      <c r="Z748" s="93"/>
    </row>
    <row r="749" spans="26:26" ht="15.75" customHeight="1" x14ac:dyDescent="0.25">
      <c r="Z749" s="93"/>
    </row>
    <row r="750" spans="26:26" ht="15.75" customHeight="1" x14ac:dyDescent="0.25">
      <c r="Z750" s="93"/>
    </row>
    <row r="751" spans="26:26" ht="15.75" customHeight="1" x14ac:dyDescent="0.25">
      <c r="Z751" s="93"/>
    </row>
    <row r="752" spans="26:26" ht="15.75" customHeight="1" x14ac:dyDescent="0.25">
      <c r="Z752" s="93"/>
    </row>
    <row r="753" spans="26:26" ht="15.75" customHeight="1" x14ac:dyDescent="0.25">
      <c r="Z753" s="93"/>
    </row>
    <row r="754" spans="26:26" ht="15.75" customHeight="1" x14ac:dyDescent="0.25">
      <c r="Z754" s="93"/>
    </row>
    <row r="755" spans="26:26" ht="15.75" customHeight="1" x14ac:dyDescent="0.25">
      <c r="Z755" s="93"/>
    </row>
    <row r="756" spans="26:26" ht="15.75" customHeight="1" x14ac:dyDescent="0.25">
      <c r="Z756" s="93"/>
    </row>
    <row r="757" spans="26:26" ht="15.75" customHeight="1" x14ac:dyDescent="0.25">
      <c r="Z757" s="93"/>
    </row>
    <row r="758" spans="26:26" ht="15.75" customHeight="1" x14ac:dyDescent="0.25">
      <c r="Z758" s="93"/>
    </row>
    <row r="759" spans="26:26" ht="15.75" customHeight="1" x14ac:dyDescent="0.25">
      <c r="Z759" s="93"/>
    </row>
    <row r="760" spans="26:26" ht="15.75" customHeight="1" x14ac:dyDescent="0.25">
      <c r="Z760" s="93"/>
    </row>
    <row r="761" spans="26:26" ht="15.75" customHeight="1" x14ac:dyDescent="0.25">
      <c r="Z761" s="93"/>
    </row>
    <row r="762" spans="26:26" ht="15.75" customHeight="1" x14ac:dyDescent="0.25">
      <c r="Z762" s="93"/>
    </row>
    <row r="763" spans="26:26" ht="15.75" customHeight="1" x14ac:dyDescent="0.25">
      <c r="Z763" s="93"/>
    </row>
    <row r="764" spans="26:26" ht="15.75" customHeight="1" x14ac:dyDescent="0.25">
      <c r="Z764" s="93"/>
    </row>
    <row r="765" spans="26:26" ht="15.75" customHeight="1" x14ac:dyDescent="0.25">
      <c r="Z765" s="93"/>
    </row>
    <row r="766" spans="26:26" ht="15.75" customHeight="1" x14ac:dyDescent="0.25">
      <c r="Z766" s="93"/>
    </row>
    <row r="767" spans="26:26" ht="15.75" customHeight="1" x14ac:dyDescent="0.25">
      <c r="Z767" s="93"/>
    </row>
    <row r="768" spans="26:26" ht="15.75" customHeight="1" x14ac:dyDescent="0.25">
      <c r="Z768" s="93"/>
    </row>
    <row r="769" spans="26:26" ht="15.75" customHeight="1" x14ac:dyDescent="0.25">
      <c r="Z769" s="93"/>
    </row>
    <row r="770" spans="26:26" ht="15.75" customHeight="1" x14ac:dyDescent="0.25">
      <c r="Z770" s="93"/>
    </row>
    <row r="771" spans="26:26" ht="15.75" customHeight="1" x14ac:dyDescent="0.25">
      <c r="Z771" s="93"/>
    </row>
    <row r="772" spans="26:26" ht="15.75" customHeight="1" x14ac:dyDescent="0.25">
      <c r="Z772" s="93"/>
    </row>
    <row r="773" spans="26:26" ht="15.75" customHeight="1" x14ac:dyDescent="0.25">
      <c r="Z773" s="93"/>
    </row>
    <row r="774" spans="26:26" ht="15.75" customHeight="1" x14ac:dyDescent="0.25">
      <c r="Z774" s="93"/>
    </row>
    <row r="775" spans="26:26" ht="15.75" customHeight="1" x14ac:dyDescent="0.25">
      <c r="Z775" s="93"/>
    </row>
    <row r="776" spans="26:26" ht="15.75" customHeight="1" x14ac:dyDescent="0.25">
      <c r="Z776" s="93"/>
    </row>
    <row r="777" spans="26:26" ht="15.75" customHeight="1" x14ac:dyDescent="0.25">
      <c r="Z777" s="93"/>
    </row>
    <row r="778" spans="26:26" ht="15.75" customHeight="1" x14ac:dyDescent="0.25">
      <c r="Z778" s="93"/>
    </row>
    <row r="779" spans="26:26" ht="15.75" customHeight="1" x14ac:dyDescent="0.25">
      <c r="Z779" s="93"/>
    </row>
    <row r="780" spans="26:26" ht="15.75" customHeight="1" x14ac:dyDescent="0.25">
      <c r="Z780" s="93"/>
    </row>
    <row r="781" spans="26:26" ht="15.75" customHeight="1" x14ac:dyDescent="0.25">
      <c r="Z781" s="93"/>
    </row>
    <row r="782" spans="26:26" ht="15.75" customHeight="1" x14ac:dyDescent="0.25">
      <c r="Z782" s="93"/>
    </row>
    <row r="783" spans="26:26" ht="15.75" customHeight="1" x14ac:dyDescent="0.25">
      <c r="Z783" s="93"/>
    </row>
    <row r="784" spans="26:26" ht="15.75" customHeight="1" x14ac:dyDescent="0.25">
      <c r="Z784" s="93"/>
    </row>
    <row r="785" spans="26:26" ht="15.75" customHeight="1" x14ac:dyDescent="0.25">
      <c r="Z785" s="93"/>
    </row>
    <row r="786" spans="26:26" ht="15.75" customHeight="1" x14ac:dyDescent="0.25">
      <c r="Z786" s="93"/>
    </row>
    <row r="787" spans="26:26" ht="15.75" customHeight="1" x14ac:dyDescent="0.25">
      <c r="Z787" s="93"/>
    </row>
    <row r="788" spans="26:26" ht="15.75" customHeight="1" x14ac:dyDescent="0.25">
      <c r="Z788" s="93"/>
    </row>
    <row r="789" spans="26:26" ht="15.75" customHeight="1" x14ac:dyDescent="0.25">
      <c r="Z789" s="93"/>
    </row>
    <row r="790" spans="26:26" ht="15.75" customHeight="1" x14ac:dyDescent="0.25">
      <c r="Z790" s="93"/>
    </row>
    <row r="791" spans="26:26" ht="15.75" customHeight="1" x14ac:dyDescent="0.25">
      <c r="Z791" s="93"/>
    </row>
    <row r="792" spans="26:26" ht="15.75" customHeight="1" x14ac:dyDescent="0.25">
      <c r="Z792" s="93"/>
    </row>
    <row r="793" spans="26:26" ht="15.75" customHeight="1" x14ac:dyDescent="0.25">
      <c r="Z793" s="93"/>
    </row>
    <row r="794" spans="26:26" ht="15.75" customHeight="1" x14ac:dyDescent="0.25">
      <c r="Z794" s="93"/>
    </row>
    <row r="795" spans="26:26" ht="15.75" customHeight="1" x14ac:dyDescent="0.25">
      <c r="Z795" s="93"/>
    </row>
    <row r="796" spans="26:26" ht="15.75" customHeight="1" x14ac:dyDescent="0.25">
      <c r="Z796" s="93"/>
    </row>
    <row r="797" spans="26:26" ht="15.75" customHeight="1" x14ac:dyDescent="0.25">
      <c r="Z797" s="93"/>
    </row>
    <row r="798" spans="26:26" ht="15.75" customHeight="1" x14ac:dyDescent="0.25">
      <c r="Z798" s="93"/>
    </row>
    <row r="799" spans="26:26" ht="15.75" customHeight="1" x14ac:dyDescent="0.25">
      <c r="Z799" s="93"/>
    </row>
    <row r="800" spans="26:26" ht="15.75" customHeight="1" x14ac:dyDescent="0.25">
      <c r="Z800" s="93"/>
    </row>
    <row r="801" spans="26:26" ht="15.75" customHeight="1" x14ac:dyDescent="0.25">
      <c r="Z801" s="93"/>
    </row>
    <row r="802" spans="26:26" ht="15.75" customHeight="1" x14ac:dyDescent="0.25">
      <c r="Z802" s="93"/>
    </row>
    <row r="803" spans="26:26" ht="15.75" customHeight="1" x14ac:dyDescent="0.25">
      <c r="Z803" s="93"/>
    </row>
    <row r="804" spans="26:26" ht="15.75" customHeight="1" x14ac:dyDescent="0.25">
      <c r="Z804" s="93"/>
    </row>
    <row r="805" spans="26:26" ht="15.75" customHeight="1" x14ac:dyDescent="0.25">
      <c r="Z805" s="93"/>
    </row>
    <row r="806" spans="26:26" ht="15.75" customHeight="1" x14ac:dyDescent="0.25">
      <c r="Z806" s="93"/>
    </row>
    <row r="807" spans="26:26" ht="15.75" customHeight="1" x14ac:dyDescent="0.25">
      <c r="Z807" s="93"/>
    </row>
    <row r="808" spans="26:26" ht="15.75" customHeight="1" x14ac:dyDescent="0.25">
      <c r="Z808" s="93"/>
    </row>
    <row r="809" spans="26:26" ht="15.75" customHeight="1" x14ac:dyDescent="0.25">
      <c r="Z809" s="93"/>
    </row>
    <row r="810" spans="26:26" ht="15.75" customHeight="1" x14ac:dyDescent="0.25">
      <c r="Z810" s="93"/>
    </row>
    <row r="811" spans="26:26" ht="15.75" customHeight="1" x14ac:dyDescent="0.25">
      <c r="Z811" s="93"/>
    </row>
    <row r="812" spans="26:26" ht="15.75" customHeight="1" x14ac:dyDescent="0.25">
      <c r="Z812" s="93"/>
    </row>
    <row r="813" spans="26:26" ht="15.75" customHeight="1" x14ac:dyDescent="0.25">
      <c r="Z813" s="93"/>
    </row>
    <row r="814" spans="26:26" ht="15.75" customHeight="1" x14ac:dyDescent="0.25">
      <c r="Z814" s="93"/>
    </row>
    <row r="815" spans="26:26" ht="15.75" customHeight="1" x14ac:dyDescent="0.25">
      <c r="Z815" s="93"/>
    </row>
    <row r="816" spans="26:26" ht="15.75" customHeight="1" x14ac:dyDescent="0.25">
      <c r="Z816" s="93"/>
    </row>
    <row r="817" spans="26:26" ht="15.75" customHeight="1" x14ac:dyDescent="0.25">
      <c r="Z817" s="93"/>
    </row>
    <row r="818" spans="26:26" ht="15.75" customHeight="1" x14ac:dyDescent="0.25">
      <c r="Z818" s="93"/>
    </row>
    <row r="819" spans="26:26" ht="15.75" customHeight="1" x14ac:dyDescent="0.25">
      <c r="Z819" s="93"/>
    </row>
    <row r="820" spans="26:26" ht="15.75" customHeight="1" x14ac:dyDescent="0.25">
      <c r="Z820" s="93"/>
    </row>
    <row r="821" spans="26:26" ht="15.75" customHeight="1" x14ac:dyDescent="0.25">
      <c r="Z821" s="93"/>
    </row>
    <row r="822" spans="26:26" ht="15.75" customHeight="1" x14ac:dyDescent="0.25">
      <c r="Z822" s="93"/>
    </row>
    <row r="823" spans="26:26" ht="15.75" customHeight="1" x14ac:dyDescent="0.25">
      <c r="Z823" s="93"/>
    </row>
    <row r="824" spans="26:26" ht="15.75" customHeight="1" x14ac:dyDescent="0.25">
      <c r="Z824" s="93"/>
    </row>
    <row r="825" spans="26:26" ht="15.75" customHeight="1" x14ac:dyDescent="0.25">
      <c r="Z825" s="93"/>
    </row>
    <row r="826" spans="26:26" ht="15.75" customHeight="1" x14ac:dyDescent="0.25">
      <c r="Z826" s="93"/>
    </row>
    <row r="827" spans="26:26" ht="15.75" customHeight="1" x14ac:dyDescent="0.25">
      <c r="Z827" s="93"/>
    </row>
    <row r="828" spans="26:26" ht="15.75" customHeight="1" x14ac:dyDescent="0.25">
      <c r="Z828" s="93"/>
    </row>
    <row r="829" spans="26:26" ht="15.75" customHeight="1" x14ac:dyDescent="0.25">
      <c r="Z829" s="93"/>
    </row>
    <row r="830" spans="26:26" ht="15.75" customHeight="1" x14ac:dyDescent="0.25">
      <c r="Z830" s="93"/>
    </row>
    <row r="831" spans="26:26" ht="15.75" customHeight="1" x14ac:dyDescent="0.25">
      <c r="Z831" s="93"/>
    </row>
    <row r="832" spans="26:26" ht="15.75" customHeight="1" x14ac:dyDescent="0.25">
      <c r="Z832" s="93"/>
    </row>
    <row r="833" spans="26:26" ht="15.75" customHeight="1" x14ac:dyDescent="0.25">
      <c r="Z833" s="93"/>
    </row>
    <row r="834" spans="26:26" ht="15.75" customHeight="1" x14ac:dyDescent="0.25">
      <c r="Z834" s="93"/>
    </row>
    <row r="835" spans="26:26" ht="15.75" customHeight="1" x14ac:dyDescent="0.25">
      <c r="Z835" s="93"/>
    </row>
    <row r="836" spans="26:26" ht="15.75" customHeight="1" x14ac:dyDescent="0.25">
      <c r="Z836" s="93"/>
    </row>
    <row r="837" spans="26:26" ht="15.75" customHeight="1" x14ac:dyDescent="0.25">
      <c r="Z837" s="93"/>
    </row>
    <row r="838" spans="26:26" ht="15.75" customHeight="1" x14ac:dyDescent="0.25">
      <c r="Z838" s="93"/>
    </row>
    <row r="839" spans="26:26" ht="15.75" customHeight="1" x14ac:dyDescent="0.25">
      <c r="Z839" s="93"/>
    </row>
    <row r="840" spans="26:26" ht="15.75" customHeight="1" x14ac:dyDescent="0.25">
      <c r="Z840" s="93"/>
    </row>
    <row r="841" spans="26:26" ht="15.75" customHeight="1" x14ac:dyDescent="0.25">
      <c r="Z841" s="93"/>
    </row>
    <row r="842" spans="26:26" ht="15.75" customHeight="1" x14ac:dyDescent="0.25">
      <c r="Z842" s="93"/>
    </row>
    <row r="843" spans="26:26" ht="15.75" customHeight="1" x14ac:dyDescent="0.25">
      <c r="Z843" s="93"/>
    </row>
    <row r="844" spans="26:26" ht="15.75" customHeight="1" x14ac:dyDescent="0.25">
      <c r="Z844" s="93"/>
    </row>
    <row r="845" spans="26:26" ht="15.75" customHeight="1" x14ac:dyDescent="0.25">
      <c r="Z845" s="93"/>
    </row>
    <row r="846" spans="26:26" ht="15.75" customHeight="1" x14ac:dyDescent="0.25">
      <c r="Z846" s="93"/>
    </row>
    <row r="847" spans="26:26" ht="15.75" customHeight="1" x14ac:dyDescent="0.25">
      <c r="Z847" s="93"/>
    </row>
    <row r="848" spans="26:26" ht="15.75" customHeight="1" x14ac:dyDescent="0.25">
      <c r="Z848" s="93"/>
    </row>
    <row r="849" spans="26:26" ht="15.75" customHeight="1" x14ac:dyDescent="0.25">
      <c r="Z849" s="93"/>
    </row>
    <row r="850" spans="26:26" ht="15.75" customHeight="1" x14ac:dyDescent="0.25">
      <c r="Z850" s="93"/>
    </row>
    <row r="851" spans="26:26" ht="15.75" customHeight="1" x14ac:dyDescent="0.25">
      <c r="Z851" s="93"/>
    </row>
    <row r="852" spans="26:26" ht="15.75" customHeight="1" x14ac:dyDescent="0.25">
      <c r="Z852" s="93"/>
    </row>
    <row r="853" spans="26:26" ht="15.75" customHeight="1" x14ac:dyDescent="0.25">
      <c r="Z853" s="93"/>
    </row>
    <row r="854" spans="26:26" ht="15.75" customHeight="1" x14ac:dyDescent="0.25">
      <c r="Z854" s="93"/>
    </row>
    <row r="855" spans="26:26" ht="15.75" customHeight="1" x14ac:dyDescent="0.25">
      <c r="Z855" s="93"/>
    </row>
    <row r="856" spans="26:26" ht="15.75" customHeight="1" x14ac:dyDescent="0.25">
      <c r="Z856" s="93"/>
    </row>
    <row r="857" spans="26:26" ht="15.75" customHeight="1" x14ac:dyDescent="0.25">
      <c r="Z857" s="93"/>
    </row>
    <row r="858" spans="26:26" ht="15.75" customHeight="1" x14ac:dyDescent="0.25">
      <c r="Z858" s="93"/>
    </row>
    <row r="859" spans="26:26" ht="15.75" customHeight="1" x14ac:dyDescent="0.25">
      <c r="Z859" s="93"/>
    </row>
    <row r="860" spans="26:26" ht="15.75" customHeight="1" x14ac:dyDescent="0.25">
      <c r="Z860" s="93"/>
    </row>
    <row r="861" spans="26:26" ht="15.75" customHeight="1" x14ac:dyDescent="0.25">
      <c r="Z861" s="93"/>
    </row>
    <row r="862" spans="26:26" ht="15.75" customHeight="1" x14ac:dyDescent="0.25">
      <c r="Z862" s="93"/>
    </row>
    <row r="863" spans="26:26" ht="15.75" customHeight="1" x14ac:dyDescent="0.25">
      <c r="Z863" s="93"/>
    </row>
    <row r="864" spans="26:26" ht="15.75" customHeight="1" x14ac:dyDescent="0.25">
      <c r="Z864" s="93"/>
    </row>
    <row r="865" spans="26:26" ht="15.75" customHeight="1" x14ac:dyDescent="0.25">
      <c r="Z865" s="93"/>
    </row>
    <row r="866" spans="26:26" ht="15.75" customHeight="1" x14ac:dyDescent="0.25">
      <c r="Z866" s="93"/>
    </row>
    <row r="867" spans="26:26" ht="15.75" customHeight="1" x14ac:dyDescent="0.25">
      <c r="Z867" s="93"/>
    </row>
    <row r="868" spans="26:26" ht="15.75" customHeight="1" x14ac:dyDescent="0.25">
      <c r="Z868" s="93"/>
    </row>
    <row r="869" spans="26:26" ht="15.75" customHeight="1" x14ac:dyDescent="0.25">
      <c r="Z869" s="93"/>
    </row>
    <row r="870" spans="26:26" ht="15.75" customHeight="1" x14ac:dyDescent="0.25">
      <c r="Z870" s="93"/>
    </row>
    <row r="871" spans="26:26" ht="15.75" customHeight="1" x14ac:dyDescent="0.25">
      <c r="Z871" s="93"/>
    </row>
    <row r="872" spans="26:26" ht="15.75" customHeight="1" x14ac:dyDescent="0.25">
      <c r="Z872" s="93"/>
    </row>
    <row r="873" spans="26:26" ht="15.75" customHeight="1" x14ac:dyDescent="0.25">
      <c r="Z873" s="93"/>
    </row>
    <row r="874" spans="26:26" ht="15.75" customHeight="1" x14ac:dyDescent="0.25">
      <c r="Z874" s="93"/>
    </row>
    <row r="875" spans="26:26" ht="15.75" customHeight="1" x14ac:dyDescent="0.25">
      <c r="Z875" s="93"/>
    </row>
    <row r="876" spans="26:26" ht="15.75" customHeight="1" x14ac:dyDescent="0.25">
      <c r="Z876" s="93"/>
    </row>
    <row r="877" spans="26:26" ht="15.75" customHeight="1" x14ac:dyDescent="0.25">
      <c r="Z877" s="93"/>
    </row>
    <row r="878" spans="26:26" ht="15.75" customHeight="1" x14ac:dyDescent="0.25">
      <c r="Z878" s="93"/>
    </row>
    <row r="879" spans="26:26" ht="15.75" customHeight="1" x14ac:dyDescent="0.25">
      <c r="Z879" s="93"/>
    </row>
    <row r="880" spans="26:26" ht="15.75" customHeight="1" x14ac:dyDescent="0.25">
      <c r="Z880" s="93"/>
    </row>
    <row r="881" spans="26:26" ht="15.75" customHeight="1" x14ac:dyDescent="0.25">
      <c r="Z881" s="93"/>
    </row>
    <row r="882" spans="26:26" ht="15.75" customHeight="1" x14ac:dyDescent="0.25">
      <c r="Z882" s="93"/>
    </row>
    <row r="883" spans="26:26" ht="15.75" customHeight="1" x14ac:dyDescent="0.25">
      <c r="Z883" s="93"/>
    </row>
    <row r="884" spans="26:26" ht="15.75" customHeight="1" x14ac:dyDescent="0.25">
      <c r="Z884" s="93"/>
    </row>
    <row r="885" spans="26:26" ht="15.75" customHeight="1" x14ac:dyDescent="0.25">
      <c r="Z885" s="93"/>
    </row>
    <row r="886" spans="26:26" ht="15.75" customHeight="1" x14ac:dyDescent="0.25">
      <c r="Z886" s="93"/>
    </row>
    <row r="887" spans="26:26" ht="15.75" customHeight="1" x14ac:dyDescent="0.25">
      <c r="Z887" s="93"/>
    </row>
    <row r="888" spans="26:26" ht="15.75" customHeight="1" x14ac:dyDescent="0.25">
      <c r="Z888" s="93"/>
    </row>
    <row r="889" spans="26:26" ht="15.75" customHeight="1" x14ac:dyDescent="0.25">
      <c r="Z889" s="93"/>
    </row>
    <row r="890" spans="26:26" ht="15.75" customHeight="1" x14ac:dyDescent="0.25">
      <c r="Z890" s="93"/>
    </row>
    <row r="891" spans="26:26" ht="15.75" customHeight="1" x14ac:dyDescent="0.25">
      <c r="Z891" s="93"/>
    </row>
    <row r="892" spans="26:26" ht="15.75" customHeight="1" x14ac:dyDescent="0.25">
      <c r="Z892" s="93"/>
    </row>
    <row r="893" spans="26:26" ht="15.75" customHeight="1" x14ac:dyDescent="0.25">
      <c r="Z893" s="93"/>
    </row>
    <row r="894" spans="26:26" ht="15.75" customHeight="1" x14ac:dyDescent="0.25">
      <c r="Z894" s="93"/>
    </row>
    <row r="895" spans="26:26" ht="15.75" customHeight="1" x14ac:dyDescent="0.25">
      <c r="Z895" s="93"/>
    </row>
    <row r="896" spans="26:26" ht="15.75" customHeight="1" x14ac:dyDescent="0.25">
      <c r="Z896" s="93"/>
    </row>
    <row r="897" spans="26:26" ht="15.75" customHeight="1" x14ac:dyDescent="0.25">
      <c r="Z897" s="93"/>
    </row>
    <row r="898" spans="26:26" ht="15.75" customHeight="1" x14ac:dyDescent="0.25">
      <c r="Z898" s="93"/>
    </row>
    <row r="899" spans="26:26" ht="15.75" customHeight="1" x14ac:dyDescent="0.25">
      <c r="Z899" s="93"/>
    </row>
    <row r="900" spans="26:26" ht="15.75" customHeight="1" x14ac:dyDescent="0.25">
      <c r="Z900" s="93"/>
    </row>
    <row r="901" spans="26:26" ht="15.75" customHeight="1" x14ac:dyDescent="0.25">
      <c r="Z901" s="93"/>
    </row>
    <row r="902" spans="26:26" ht="15.75" customHeight="1" x14ac:dyDescent="0.25">
      <c r="Z902" s="93"/>
    </row>
    <row r="903" spans="26:26" ht="15.75" customHeight="1" x14ac:dyDescent="0.25">
      <c r="Z903" s="93"/>
    </row>
    <row r="904" spans="26:26" ht="15.75" customHeight="1" x14ac:dyDescent="0.25">
      <c r="Z904" s="93"/>
    </row>
    <row r="905" spans="26:26" ht="15.75" customHeight="1" x14ac:dyDescent="0.25">
      <c r="Z905" s="93"/>
    </row>
    <row r="906" spans="26:26" ht="15.75" customHeight="1" x14ac:dyDescent="0.25">
      <c r="Z906" s="93"/>
    </row>
    <row r="907" spans="26:26" ht="15.75" customHeight="1" x14ac:dyDescent="0.25">
      <c r="Z907" s="93"/>
    </row>
    <row r="908" spans="26:26" ht="15.75" customHeight="1" x14ac:dyDescent="0.25">
      <c r="Z908" s="93"/>
    </row>
    <row r="909" spans="26:26" ht="15.75" customHeight="1" x14ac:dyDescent="0.25">
      <c r="Z909" s="93"/>
    </row>
    <row r="910" spans="26:26" ht="15.75" customHeight="1" x14ac:dyDescent="0.25">
      <c r="Z910" s="93"/>
    </row>
    <row r="911" spans="26:26" ht="15.75" customHeight="1" x14ac:dyDescent="0.25">
      <c r="Z911" s="93"/>
    </row>
    <row r="912" spans="26:26" ht="15.75" customHeight="1" x14ac:dyDescent="0.25">
      <c r="Z912" s="93"/>
    </row>
    <row r="913" spans="26:26" ht="15.75" customHeight="1" x14ac:dyDescent="0.25">
      <c r="Z913" s="93"/>
    </row>
    <row r="914" spans="26:26" ht="15.75" customHeight="1" x14ac:dyDescent="0.25">
      <c r="Z914" s="93"/>
    </row>
    <row r="915" spans="26:26" ht="15.75" customHeight="1" x14ac:dyDescent="0.25">
      <c r="Z915" s="93"/>
    </row>
    <row r="916" spans="26:26" ht="15.75" customHeight="1" x14ac:dyDescent="0.25">
      <c r="Z916" s="93"/>
    </row>
    <row r="917" spans="26:26" ht="15.75" customHeight="1" x14ac:dyDescent="0.25">
      <c r="Z917" s="93"/>
    </row>
    <row r="918" spans="26:26" ht="15.75" customHeight="1" x14ac:dyDescent="0.25">
      <c r="Z918" s="93"/>
    </row>
    <row r="919" spans="26:26" ht="15.75" customHeight="1" x14ac:dyDescent="0.25">
      <c r="Z919" s="93"/>
    </row>
    <row r="920" spans="26:26" ht="15.75" customHeight="1" x14ac:dyDescent="0.25">
      <c r="Z920" s="93"/>
    </row>
    <row r="921" spans="26:26" ht="15.75" customHeight="1" x14ac:dyDescent="0.25">
      <c r="Z921" s="93"/>
    </row>
    <row r="922" spans="26:26" ht="15.75" customHeight="1" x14ac:dyDescent="0.25">
      <c r="Z922" s="93"/>
    </row>
    <row r="923" spans="26:26" ht="15.75" customHeight="1" x14ac:dyDescent="0.25">
      <c r="Z923" s="93"/>
    </row>
    <row r="924" spans="26:26" ht="15.75" customHeight="1" x14ac:dyDescent="0.25">
      <c r="Z924" s="93"/>
    </row>
    <row r="925" spans="26:26" ht="15.75" customHeight="1" x14ac:dyDescent="0.25">
      <c r="Z925" s="93"/>
    </row>
    <row r="926" spans="26:26" ht="15.75" customHeight="1" x14ac:dyDescent="0.25">
      <c r="Z926" s="93"/>
    </row>
    <row r="927" spans="26:26" ht="15.75" customHeight="1" x14ac:dyDescent="0.25">
      <c r="Z927" s="93"/>
    </row>
    <row r="928" spans="26:26" ht="15.75" customHeight="1" x14ac:dyDescent="0.25">
      <c r="Z928" s="93"/>
    </row>
    <row r="929" spans="26:26" ht="15.75" customHeight="1" x14ac:dyDescent="0.25">
      <c r="Z929" s="93"/>
    </row>
    <row r="930" spans="26:26" ht="15.75" customHeight="1" x14ac:dyDescent="0.25">
      <c r="Z930" s="93"/>
    </row>
    <row r="931" spans="26:26" ht="15.75" customHeight="1" x14ac:dyDescent="0.25">
      <c r="Z931" s="93"/>
    </row>
    <row r="932" spans="26:26" ht="15.75" customHeight="1" x14ac:dyDescent="0.25">
      <c r="Z932" s="93"/>
    </row>
    <row r="933" spans="26:26" ht="15.75" customHeight="1" x14ac:dyDescent="0.25">
      <c r="Z933" s="93"/>
    </row>
    <row r="934" spans="26:26" ht="15.75" customHeight="1" x14ac:dyDescent="0.25">
      <c r="Z934" s="93"/>
    </row>
    <row r="935" spans="26:26" ht="15.75" customHeight="1" x14ac:dyDescent="0.25">
      <c r="Z935" s="93"/>
    </row>
    <row r="936" spans="26:26" ht="15.75" customHeight="1" x14ac:dyDescent="0.25">
      <c r="Z936" s="93"/>
    </row>
    <row r="937" spans="26:26" ht="15.75" customHeight="1" x14ac:dyDescent="0.25">
      <c r="Z937" s="93"/>
    </row>
    <row r="938" spans="26:26" ht="15.75" customHeight="1" x14ac:dyDescent="0.25">
      <c r="Z938" s="93"/>
    </row>
    <row r="939" spans="26:26" ht="15.75" customHeight="1" x14ac:dyDescent="0.25">
      <c r="Z939" s="93"/>
    </row>
    <row r="940" spans="26:26" ht="15.75" customHeight="1" x14ac:dyDescent="0.25">
      <c r="Z940" s="93"/>
    </row>
    <row r="941" spans="26:26" ht="15.75" customHeight="1" x14ac:dyDescent="0.25">
      <c r="Z941" s="93"/>
    </row>
    <row r="942" spans="26:26" ht="15.75" customHeight="1" x14ac:dyDescent="0.25">
      <c r="Z942" s="93"/>
    </row>
    <row r="943" spans="26:26" ht="15.75" customHeight="1" x14ac:dyDescent="0.25">
      <c r="Z943" s="93"/>
    </row>
    <row r="944" spans="26:26" ht="15.75" customHeight="1" x14ac:dyDescent="0.25">
      <c r="Z944" s="93"/>
    </row>
    <row r="945" spans="26:26" ht="15.75" customHeight="1" x14ac:dyDescent="0.25">
      <c r="Z945" s="93"/>
    </row>
    <row r="946" spans="26:26" ht="15.75" customHeight="1" x14ac:dyDescent="0.25">
      <c r="Z946" s="93"/>
    </row>
    <row r="947" spans="26:26" ht="15.75" customHeight="1" x14ac:dyDescent="0.25">
      <c r="Z947" s="93"/>
    </row>
    <row r="948" spans="26:26" ht="15.75" customHeight="1" x14ac:dyDescent="0.25">
      <c r="Z948" s="93"/>
    </row>
    <row r="949" spans="26:26" ht="15.75" customHeight="1" x14ac:dyDescent="0.25">
      <c r="Z949" s="93"/>
    </row>
    <row r="950" spans="26:26" ht="15.75" customHeight="1" x14ac:dyDescent="0.25">
      <c r="Z950" s="93"/>
    </row>
    <row r="951" spans="26:26" ht="15.75" customHeight="1" x14ac:dyDescent="0.25">
      <c r="Z951" s="93"/>
    </row>
    <row r="952" spans="26:26" ht="15.75" customHeight="1" x14ac:dyDescent="0.25">
      <c r="Z952" s="93"/>
    </row>
    <row r="953" spans="26:26" ht="15.75" customHeight="1" x14ac:dyDescent="0.25">
      <c r="Z953" s="93"/>
    </row>
    <row r="954" spans="26:26" ht="15.75" customHeight="1" x14ac:dyDescent="0.25">
      <c r="Z954" s="93"/>
    </row>
    <row r="955" spans="26:26" ht="15.75" customHeight="1" x14ac:dyDescent="0.25">
      <c r="Z955" s="93"/>
    </row>
    <row r="956" spans="26:26" ht="15.75" customHeight="1" x14ac:dyDescent="0.25">
      <c r="Z956" s="93"/>
    </row>
    <row r="957" spans="26:26" ht="15.75" customHeight="1" x14ac:dyDescent="0.25">
      <c r="Z957" s="93"/>
    </row>
    <row r="958" spans="26:26" ht="15.75" customHeight="1" x14ac:dyDescent="0.25">
      <c r="Z958" s="93"/>
    </row>
    <row r="959" spans="26:26" ht="15.75" customHeight="1" x14ac:dyDescent="0.25">
      <c r="Z959" s="93"/>
    </row>
    <row r="960" spans="26:26" ht="15.75" customHeight="1" x14ac:dyDescent="0.25">
      <c r="Z960" s="93"/>
    </row>
    <row r="961" spans="26:26" ht="15.75" customHeight="1" x14ac:dyDescent="0.25">
      <c r="Z961" s="93"/>
    </row>
    <row r="962" spans="26:26" ht="15.75" customHeight="1" x14ac:dyDescent="0.25">
      <c r="Z962" s="93"/>
    </row>
    <row r="963" spans="26:26" ht="15.75" customHeight="1" x14ac:dyDescent="0.25">
      <c r="Z963" s="93"/>
    </row>
    <row r="964" spans="26:26" ht="15.75" customHeight="1" x14ac:dyDescent="0.25">
      <c r="Z964" s="93"/>
    </row>
    <row r="965" spans="26:26" ht="15.75" customHeight="1" x14ac:dyDescent="0.25">
      <c r="Z965" s="93"/>
    </row>
    <row r="966" spans="26:26" ht="15.75" customHeight="1" x14ac:dyDescent="0.25">
      <c r="Z966" s="93"/>
    </row>
    <row r="967" spans="26:26" ht="15.75" customHeight="1" x14ac:dyDescent="0.25">
      <c r="Z967" s="93"/>
    </row>
    <row r="968" spans="26:26" ht="15.75" customHeight="1" x14ac:dyDescent="0.25">
      <c r="Z968" s="93"/>
    </row>
    <row r="969" spans="26:26" ht="15.75" customHeight="1" x14ac:dyDescent="0.25">
      <c r="Z969" s="93"/>
    </row>
    <row r="970" spans="26:26" ht="15.75" customHeight="1" x14ac:dyDescent="0.25">
      <c r="Z970" s="93"/>
    </row>
    <row r="971" spans="26:26" ht="15.75" customHeight="1" x14ac:dyDescent="0.25">
      <c r="Z971" s="93"/>
    </row>
    <row r="972" spans="26:26" ht="15.75" customHeight="1" x14ac:dyDescent="0.25">
      <c r="Z972" s="93"/>
    </row>
    <row r="973" spans="26:26" ht="15.75" customHeight="1" x14ac:dyDescent="0.25">
      <c r="Z973" s="93"/>
    </row>
    <row r="974" spans="26:26" ht="15.75" customHeight="1" x14ac:dyDescent="0.25">
      <c r="Z974" s="93"/>
    </row>
    <row r="975" spans="26:26" ht="15.75" customHeight="1" x14ac:dyDescent="0.25">
      <c r="Z975" s="93"/>
    </row>
    <row r="976" spans="26:26" ht="15.75" customHeight="1" x14ac:dyDescent="0.25">
      <c r="Z976" s="93"/>
    </row>
    <row r="977" spans="26:26" ht="15.75" customHeight="1" x14ac:dyDescent="0.25">
      <c r="Z977" s="93"/>
    </row>
    <row r="978" spans="26:26" ht="15.75" customHeight="1" x14ac:dyDescent="0.25">
      <c r="Z978" s="93"/>
    </row>
    <row r="979" spans="26:26" ht="15.75" customHeight="1" x14ac:dyDescent="0.25">
      <c r="Z979" s="93"/>
    </row>
    <row r="980" spans="26:26" ht="15.75" customHeight="1" x14ac:dyDescent="0.25">
      <c r="Z980" s="93"/>
    </row>
    <row r="981" spans="26:26" ht="15.75" customHeight="1" x14ac:dyDescent="0.25">
      <c r="Z981" s="93"/>
    </row>
    <row r="982" spans="26:26" ht="15.75" customHeight="1" x14ac:dyDescent="0.25">
      <c r="Z982" s="93"/>
    </row>
    <row r="983" spans="26:26" ht="15.75" customHeight="1" x14ac:dyDescent="0.25">
      <c r="Z983" s="93"/>
    </row>
    <row r="984" spans="26:26" ht="15.75" customHeight="1" x14ac:dyDescent="0.25">
      <c r="Z984" s="93"/>
    </row>
    <row r="985" spans="26:26" ht="15.75" customHeight="1" x14ac:dyDescent="0.25">
      <c r="Z985" s="93"/>
    </row>
    <row r="986" spans="26:26" ht="15.75" customHeight="1" x14ac:dyDescent="0.25">
      <c r="Z986" s="93"/>
    </row>
    <row r="987" spans="26:26" ht="15.75" customHeight="1" x14ac:dyDescent="0.25">
      <c r="Z987" s="93"/>
    </row>
    <row r="988" spans="26:26" ht="15.75" customHeight="1" x14ac:dyDescent="0.25">
      <c r="Z988" s="93"/>
    </row>
    <row r="989" spans="26:26" ht="15.75" customHeight="1" x14ac:dyDescent="0.25">
      <c r="Z989" s="93"/>
    </row>
    <row r="990" spans="26:26" ht="15.75" customHeight="1" x14ac:dyDescent="0.25">
      <c r="Z990" s="93"/>
    </row>
    <row r="991" spans="26:26" ht="15.75" customHeight="1" x14ac:dyDescent="0.25">
      <c r="Z991" s="93"/>
    </row>
    <row r="992" spans="26:26" ht="15.75" customHeight="1" x14ac:dyDescent="0.25">
      <c r="Z992" s="93"/>
    </row>
    <row r="993" spans="26:26" ht="15.75" customHeight="1" x14ac:dyDescent="0.25">
      <c r="Z993" s="93"/>
    </row>
    <row r="994" spans="26:26" ht="15.75" customHeight="1" x14ac:dyDescent="0.25">
      <c r="Z994" s="93"/>
    </row>
    <row r="995" spans="26:26" ht="15.75" customHeight="1" x14ac:dyDescent="0.25">
      <c r="Z995" s="93"/>
    </row>
    <row r="996" spans="26:26" ht="15.75" customHeight="1" x14ac:dyDescent="0.25">
      <c r="Z996" s="93"/>
    </row>
    <row r="997" spans="26:26" ht="15.75" customHeight="1" x14ac:dyDescent="0.25">
      <c r="Z997" s="93"/>
    </row>
    <row r="998" spans="26:26" ht="15.75" customHeight="1" x14ac:dyDescent="0.25">
      <c r="Z998" s="93"/>
    </row>
    <row r="999" spans="26:26" ht="15.75" customHeight="1" x14ac:dyDescent="0.25">
      <c r="Z999" s="93"/>
    </row>
    <row r="1000" spans="26:26" ht="15.75" customHeight="1" x14ac:dyDescent="0.25">
      <c r="Z1000" s="93"/>
    </row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Participants</vt:lpstr>
      <vt:lpstr>100-110m hurdles</vt:lpstr>
      <vt:lpstr>4X800r</vt:lpstr>
      <vt:lpstr>100- All</vt:lpstr>
      <vt:lpstr>1600mm - ALL</vt:lpstr>
      <vt:lpstr>4x100 - ALL</vt:lpstr>
      <vt:lpstr>400 - All</vt:lpstr>
      <vt:lpstr>200-H</vt:lpstr>
      <vt:lpstr>800 - ALL</vt:lpstr>
      <vt:lpstr>200 - All</vt:lpstr>
      <vt:lpstr>3200-ALL</vt:lpstr>
      <vt:lpstr>4x400 - ALL</vt:lpstr>
      <vt:lpstr>TRIPLE JUMP</vt:lpstr>
      <vt:lpstr>SHOT PUT</vt:lpstr>
      <vt:lpstr>DISCUS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2024-04-20T23:48:23Z</dcterms:created>
  <dcterms:modified xsi:type="dcterms:W3CDTF">2024-04-25T14:45:00Z</dcterms:modified>
</cp:coreProperties>
</file>