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0E15F130-7750-4458-ADEF-2FD1449597F1}" xr6:coauthVersionLast="47" xr6:coauthVersionMax="47" xr10:uidLastSave="{00000000-0000-0000-0000-000000000000}"/>
  <bookViews>
    <workbookView xWindow="3495" yWindow="3495" windowWidth="26055" windowHeight="11820" firstSheet="8" activeTab="15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0" r:id="rId10"/>
    <sheet name="4x400 - ALL" sheetId="11" r:id="rId11"/>
    <sheet name="TRIPLE JUMP" sheetId="12" r:id="rId12"/>
    <sheet name="SHOT PUT" sheetId="13" r:id="rId13"/>
    <sheet name="DISCUS" sheetId="14" r:id="rId14"/>
    <sheet name="Turbo Jav" sheetId="15" r:id="rId15"/>
    <sheet name="LONG JUMP" sheetId="16" r:id="rId16"/>
    <sheet name="Result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7" l="1"/>
  <c r="L92" i="16"/>
  <c r="L93" i="16" s="1"/>
  <c r="L94" i="16" s="1"/>
  <c r="L95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64" i="16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4" i="16" s="1"/>
  <c r="L85" i="16" s="1"/>
  <c r="L83" i="16" s="1"/>
  <c r="L86" i="16" s="1"/>
  <c r="L87" i="16" s="1"/>
  <c r="L88" i="16" s="1"/>
  <c r="L89" i="16" s="1"/>
  <c r="L4" i="16"/>
  <c r="L5" i="16" s="1"/>
  <c r="L6" i="16" s="1"/>
  <c r="L7" i="16" s="1"/>
  <c r="L8" i="16" s="1"/>
  <c r="L13" i="16" s="1"/>
  <c r="L14" i="16" s="1"/>
  <c r="L15" i="16" s="1"/>
  <c r="L16" i="16" s="1"/>
  <c r="L17" i="16" s="1"/>
  <c r="L18" i="16" s="1"/>
  <c r="L19" i="16" s="1"/>
  <c r="L21" i="16" s="1"/>
  <c r="L22" i="16" s="1"/>
  <c r="L23" i="16" s="1"/>
  <c r="L25" i="16" s="1"/>
  <c r="L26" i="16" s="1"/>
  <c r="L27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K109" i="16"/>
  <c r="J109" i="16"/>
  <c r="I109" i="16"/>
  <c r="H109" i="16"/>
  <c r="G109" i="16"/>
  <c r="K104" i="16"/>
  <c r="J104" i="16"/>
  <c r="I104" i="16"/>
  <c r="H104" i="16"/>
  <c r="G104" i="16"/>
  <c r="K78" i="16"/>
  <c r="J78" i="16"/>
  <c r="I78" i="16"/>
  <c r="H78" i="16"/>
  <c r="G78" i="16"/>
  <c r="K76" i="16"/>
  <c r="J76" i="16"/>
  <c r="I76" i="16"/>
  <c r="H76" i="16"/>
  <c r="G76" i="16"/>
  <c r="K72" i="16"/>
  <c r="J72" i="16"/>
  <c r="I72" i="16"/>
  <c r="H72" i="16"/>
  <c r="G72" i="16"/>
  <c r="K61" i="16"/>
  <c r="J61" i="16"/>
  <c r="I61" i="16"/>
  <c r="H61" i="16"/>
  <c r="G61" i="16"/>
  <c r="K39" i="16"/>
  <c r="J39" i="16"/>
  <c r="I39" i="16"/>
  <c r="H39" i="16"/>
  <c r="G39" i="16"/>
  <c r="L70" i="15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48" i="15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26" i="15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" i="15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K66" i="15"/>
  <c r="J66" i="15"/>
  <c r="I66" i="15"/>
  <c r="H66" i="15"/>
  <c r="G66" i="15"/>
  <c r="L18" i="14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67" i="13"/>
  <c r="L68" i="13" s="1"/>
  <c r="L69" i="13" s="1"/>
  <c r="L70" i="13" s="1"/>
  <c r="L71" i="13" s="1"/>
  <c r="L72" i="13" s="1"/>
  <c r="L73" i="13" s="1"/>
  <c r="L74" i="13" s="1"/>
  <c r="L75" i="13" s="1"/>
  <c r="L66" i="13"/>
  <c r="L45" i="13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17" i="13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11" i="13"/>
  <c r="L12" i="13" s="1"/>
  <c r="L13" i="13" s="1"/>
  <c r="L14" i="13" s="1"/>
  <c r="K84" i="9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62" i="9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26" i="9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O9" i="10"/>
  <c r="P9" i="10" s="1"/>
  <c r="K43" i="8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8" i="5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26" i="5"/>
  <c r="K76" i="6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75" i="6"/>
  <c r="K60" i="6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25" i="6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41" i="5"/>
  <c r="G41" i="5"/>
  <c r="H41" i="5"/>
  <c r="I41" i="5"/>
  <c r="J41" i="5"/>
  <c r="F32" i="5"/>
  <c r="G32" i="5"/>
  <c r="H32" i="5"/>
  <c r="I32" i="5"/>
  <c r="J32" i="5"/>
  <c r="F42" i="5"/>
  <c r="G42" i="5"/>
  <c r="H42" i="5"/>
  <c r="I42" i="5"/>
  <c r="J42" i="5"/>
  <c r="F43" i="5"/>
  <c r="G43" i="5"/>
  <c r="H43" i="5"/>
  <c r="I43" i="5"/>
  <c r="J43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44" i="5"/>
  <c r="G44" i="5"/>
  <c r="H44" i="5"/>
  <c r="I44" i="5"/>
  <c r="J44" i="5"/>
  <c r="F36" i="5"/>
  <c r="G36" i="5"/>
  <c r="H36" i="5"/>
  <c r="I36" i="5"/>
  <c r="J36" i="5"/>
  <c r="F45" i="5"/>
  <c r="G45" i="5"/>
  <c r="H45" i="5"/>
  <c r="I45" i="5"/>
  <c r="J45" i="5"/>
  <c r="F37" i="5"/>
  <c r="G37" i="5"/>
  <c r="H37" i="5"/>
  <c r="I37" i="5"/>
  <c r="J37" i="5"/>
  <c r="F46" i="5"/>
  <c r="G46" i="5"/>
  <c r="H46" i="5"/>
  <c r="I46" i="5"/>
  <c r="J46" i="5"/>
  <c r="F47" i="5"/>
  <c r="G47" i="5"/>
  <c r="H47" i="5"/>
  <c r="I47" i="5"/>
  <c r="J47" i="5"/>
  <c r="F38" i="5"/>
  <c r="G38" i="5"/>
  <c r="H38" i="5"/>
  <c r="I38" i="5"/>
  <c r="J38" i="5"/>
  <c r="K3" i="5"/>
  <c r="K4" i="5" s="1"/>
  <c r="K5" i="5" s="1"/>
  <c r="K6" i="5" s="1"/>
  <c r="K124" i="4"/>
  <c r="K125" i="4"/>
  <c r="K126" i="4"/>
  <c r="K127" i="4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23" i="4"/>
  <c r="K122" i="4"/>
  <c r="K77" i="4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53" i="4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J15" i="3"/>
  <c r="I15" i="3"/>
  <c r="H15" i="3"/>
  <c r="G15" i="3"/>
  <c r="F15" i="3"/>
  <c r="J6" i="3"/>
  <c r="I6" i="3"/>
  <c r="H6" i="3"/>
  <c r="G6" i="3"/>
  <c r="F6" i="3"/>
  <c r="J2" i="3"/>
  <c r="I2" i="3"/>
  <c r="H2" i="3"/>
  <c r="G2" i="3"/>
  <c r="F2" i="3"/>
  <c r="J5" i="3"/>
  <c r="I5" i="3"/>
  <c r="H5" i="3"/>
  <c r="G5" i="3"/>
  <c r="F5" i="3"/>
  <c r="J3" i="3"/>
  <c r="I3" i="3"/>
  <c r="H3" i="3"/>
  <c r="G3" i="3"/>
  <c r="F3" i="3"/>
  <c r="J10" i="3"/>
  <c r="I10" i="3"/>
  <c r="H10" i="3"/>
  <c r="G10" i="3"/>
  <c r="F10" i="3"/>
  <c r="K135" i="16"/>
  <c r="J135" i="16"/>
  <c r="I135" i="16"/>
  <c r="H135" i="16"/>
  <c r="G135" i="16"/>
  <c r="K82" i="16"/>
  <c r="J82" i="16"/>
  <c r="I82" i="16"/>
  <c r="H82" i="16"/>
  <c r="G82" i="16"/>
  <c r="K102" i="16"/>
  <c r="J102" i="16"/>
  <c r="I102" i="16"/>
  <c r="H102" i="16"/>
  <c r="G102" i="16"/>
  <c r="K96" i="16"/>
  <c r="J96" i="16"/>
  <c r="I96" i="16"/>
  <c r="H96" i="16"/>
  <c r="G96" i="16"/>
  <c r="K103" i="16"/>
  <c r="J103" i="16"/>
  <c r="I103" i="16"/>
  <c r="H103" i="16"/>
  <c r="G103" i="16"/>
  <c r="K87" i="16"/>
  <c r="J87" i="16"/>
  <c r="I87" i="16"/>
  <c r="H87" i="16"/>
  <c r="G87" i="16"/>
  <c r="K79" i="16"/>
  <c r="J79" i="16"/>
  <c r="I79" i="16"/>
  <c r="H79" i="16"/>
  <c r="G79" i="16"/>
  <c r="K108" i="16"/>
  <c r="J108" i="16"/>
  <c r="I108" i="16"/>
  <c r="H108" i="16"/>
  <c r="G108" i="16"/>
  <c r="K128" i="16"/>
  <c r="J128" i="16"/>
  <c r="I128" i="16"/>
  <c r="H128" i="16"/>
  <c r="G128" i="16"/>
  <c r="K97" i="16"/>
  <c r="J97" i="16"/>
  <c r="I97" i="16"/>
  <c r="H97" i="16"/>
  <c r="G97" i="16"/>
  <c r="K98" i="16"/>
  <c r="J98" i="16"/>
  <c r="I98" i="16"/>
  <c r="H98" i="16"/>
  <c r="G98" i="16"/>
  <c r="K99" i="16"/>
  <c r="J99" i="16"/>
  <c r="I99" i="16"/>
  <c r="H99" i="16"/>
  <c r="G99" i="16"/>
  <c r="K20" i="16"/>
  <c r="J20" i="16"/>
  <c r="I20" i="16"/>
  <c r="H20" i="16"/>
  <c r="G20" i="16"/>
  <c r="K24" i="16"/>
  <c r="J24" i="16"/>
  <c r="I24" i="16"/>
  <c r="H24" i="16"/>
  <c r="G24" i="16"/>
  <c r="K66" i="16"/>
  <c r="J66" i="16"/>
  <c r="I66" i="16"/>
  <c r="H66" i="16"/>
  <c r="G66" i="16"/>
  <c r="K86" i="16"/>
  <c r="J86" i="16"/>
  <c r="I86" i="16"/>
  <c r="H86" i="16"/>
  <c r="G86" i="16"/>
  <c r="K123" i="16"/>
  <c r="J123" i="16"/>
  <c r="I123" i="16"/>
  <c r="H123" i="16"/>
  <c r="G123" i="16"/>
  <c r="K67" i="16"/>
  <c r="J67" i="16"/>
  <c r="I67" i="16"/>
  <c r="H67" i="16"/>
  <c r="G67" i="16"/>
  <c r="K68" i="16"/>
  <c r="J68" i="16"/>
  <c r="I68" i="16"/>
  <c r="H68" i="16"/>
  <c r="G68" i="16"/>
  <c r="K126" i="16"/>
  <c r="J126" i="16"/>
  <c r="I126" i="16"/>
  <c r="H126" i="16"/>
  <c r="G126" i="16"/>
  <c r="K75" i="16"/>
  <c r="J75" i="16"/>
  <c r="I75" i="16"/>
  <c r="H75" i="16"/>
  <c r="G75" i="16"/>
  <c r="K91" i="16"/>
  <c r="J91" i="16"/>
  <c r="I91" i="16"/>
  <c r="H91" i="16"/>
  <c r="G91" i="16"/>
  <c r="K81" i="16"/>
  <c r="J81" i="16"/>
  <c r="I81" i="16"/>
  <c r="H81" i="16"/>
  <c r="G81" i="16"/>
  <c r="K64" i="16"/>
  <c r="J64" i="16"/>
  <c r="I64" i="16"/>
  <c r="H64" i="16"/>
  <c r="G64" i="16"/>
  <c r="K105" i="16"/>
  <c r="J105" i="16"/>
  <c r="I105" i="16"/>
  <c r="H105" i="16"/>
  <c r="G105" i="16"/>
  <c r="K127" i="16"/>
  <c r="J127" i="16"/>
  <c r="I127" i="16"/>
  <c r="H127" i="16"/>
  <c r="G127" i="16"/>
  <c r="K77" i="16"/>
  <c r="J77" i="16"/>
  <c r="I77" i="16"/>
  <c r="H77" i="16"/>
  <c r="G77" i="16"/>
  <c r="K130" i="16"/>
  <c r="J130" i="16"/>
  <c r="I130" i="16"/>
  <c r="H130" i="16"/>
  <c r="G130" i="16"/>
  <c r="K131" i="16"/>
  <c r="J131" i="16"/>
  <c r="I131" i="16"/>
  <c r="H131" i="16"/>
  <c r="G131" i="16"/>
  <c r="K120" i="16"/>
  <c r="J120" i="16"/>
  <c r="I120" i="16"/>
  <c r="H120" i="16"/>
  <c r="G120" i="16"/>
  <c r="K100" i="16"/>
  <c r="J100" i="16"/>
  <c r="I100" i="16"/>
  <c r="H100" i="16"/>
  <c r="G100" i="16"/>
  <c r="K133" i="16"/>
  <c r="J133" i="16"/>
  <c r="I133" i="16"/>
  <c r="H133" i="16"/>
  <c r="G133" i="16"/>
  <c r="K80" i="16"/>
  <c r="J80" i="16"/>
  <c r="I80" i="16"/>
  <c r="H80" i="16"/>
  <c r="G80" i="16"/>
  <c r="K132" i="16"/>
  <c r="J132" i="16"/>
  <c r="I132" i="16"/>
  <c r="H132" i="16"/>
  <c r="G132" i="16"/>
  <c r="K73" i="16"/>
  <c r="J73" i="16"/>
  <c r="I73" i="16"/>
  <c r="H73" i="16"/>
  <c r="G73" i="16"/>
  <c r="K124" i="16"/>
  <c r="J124" i="16"/>
  <c r="I124" i="16"/>
  <c r="H124" i="16"/>
  <c r="G124" i="16"/>
  <c r="K94" i="16"/>
  <c r="J94" i="16"/>
  <c r="I94" i="16"/>
  <c r="H94" i="16"/>
  <c r="G94" i="16"/>
  <c r="K92" i="16"/>
  <c r="J92" i="16"/>
  <c r="I92" i="16"/>
  <c r="H92" i="16"/>
  <c r="G92" i="16"/>
  <c r="K70" i="16"/>
  <c r="J70" i="16"/>
  <c r="I70" i="16"/>
  <c r="H70" i="16"/>
  <c r="G70" i="16"/>
  <c r="K121" i="16"/>
  <c r="J121" i="16"/>
  <c r="I121" i="16"/>
  <c r="H121" i="16"/>
  <c r="G121" i="16"/>
  <c r="K115" i="16"/>
  <c r="J115" i="16"/>
  <c r="I115" i="16"/>
  <c r="H115" i="16"/>
  <c r="G115" i="16"/>
  <c r="K111" i="16"/>
  <c r="J111" i="16"/>
  <c r="I111" i="16"/>
  <c r="H111" i="16"/>
  <c r="G111" i="16"/>
  <c r="K85" i="16"/>
  <c r="J85" i="16"/>
  <c r="I85" i="16"/>
  <c r="H85" i="16"/>
  <c r="G85" i="16"/>
  <c r="K129" i="16"/>
  <c r="J129" i="16"/>
  <c r="I129" i="16"/>
  <c r="H129" i="16"/>
  <c r="G129" i="16"/>
  <c r="K107" i="16"/>
  <c r="J107" i="16"/>
  <c r="I107" i="16"/>
  <c r="H107" i="16"/>
  <c r="G107" i="16"/>
  <c r="K125" i="16"/>
  <c r="J125" i="16"/>
  <c r="I125" i="16"/>
  <c r="H125" i="16"/>
  <c r="G125" i="16"/>
  <c r="K117" i="16"/>
  <c r="J117" i="16"/>
  <c r="I117" i="16"/>
  <c r="H117" i="16"/>
  <c r="G117" i="16"/>
  <c r="K110" i="16"/>
  <c r="J110" i="16"/>
  <c r="I110" i="16"/>
  <c r="H110" i="16"/>
  <c r="G110" i="16"/>
  <c r="K89" i="16"/>
  <c r="J89" i="16"/>
  <c r="I89" i="16"/>
  <c r="H89" i="16"/>
  <c r="G89" i="16"/>
  <c r="K122" i="16"/>
  <c r="J122" i="16"/>
  <c r="I122" i="16"/>
  <c r="H122" i="16"/>
  <c r="G122" i="16"/>
  <c r="K114" i="16"/>
  <c r="J114" i="16"/>
  <c r="I114" i="16"/>
  <c r="H114" i="16"/>
  <c r="G114" i="16"/>
  <c r="K88" i="16"/>
  <c r="J88" i="16"/>
  <c r="I88" i="16"/>
  <c r="H88" i="16"/>
  <c r="G88" i="16"/>
  <c r="K71" i="16"/>
  <c r="J71" i="16"/>
  <c r="I71" i="16"/>
  <c r="H71" i="16"/>
  <c r="G71" i="16"/>
  <c r="K69" i="16"/>
  <c r="J69" i="16"/>
  <c r="I69" i="16"/>
  <c r="H69" i="16"/>
  <c r="G69" i="16"/>
  <c r="K83" i="16"/>
  <c r="J83" i="16"/>
  <c r="I83" i="16"/>
  <c r="H83" i="16"/>
  <c r="G83" i="16"/>
  <c r="K74" i="16"/>
  <c r="J74" i="16"/>
  <c r="I74" i="16"/>
  <c r="H74" i="16"/>
  <c r="G74" i="16"/>
  <c r="K65" i="16"/>
  <c r="J65" i="16"/>
  <c r="I65" i="16"/>
  <c r="H65" i="16"/>
  <c r="G65" i="16"/>
  <c r="K106" i="16"/>
  <c r="J106" i="16"/>
  <c r="I106" i="16"/>
  <c r="H106" i="16"/>
  <c r="G106" i="16"/>
  <c r="K93" i="16"/>
  <c r="J93" i="16"/>
  <c r="I93" i="16"/>
  <c r="H93" i="16"/>
  <c r="G93" i="16"/>
  <c r="K63" i="16"/>
  <c r="J63" i="16"/>
  <c r="I63" i="16"/>
  <c r="H63" i="16"/>
  <c r="G63" i="16"/>
  <c r="K84" i="16"/>
  <c r="J84" i="16"/>
  <c r="I84" i="16"/>
  <c r="H84" i="16"/>
  <c r="G84" i="16"/>
  <c r="K95" i="16"/>
  <c r="J95" i="16"/>
  <c r="I95" i="16"/>
  <c r="H95" i="16"/>
  <c r="G95" i="16"/>
  <c r="K101" i="16"/>
  <c r="J101" i="16"/>
  <c r="I101" i="16"/>
  <c r="H101" i="16"/>
  <c r="G101" i="16"/>
  <c r="K119" i="16"/>
  <c r="J119" i="16"/>
  <c r="I119" i="16"/>
  <c r="H119" i="16"/>
  <c r="G119" i="16"/>
  <c r="K113" i="16"/>
  <c r="J113" i="16"/>
  <c r="I113" i="16"/>
  <c r="H113" i="16"/>
  <c r="G113" i="16"/>
  <c r="K118" i="16"/>
  <c r="J118" i="16"/>
  <c r="I118" i="16"/>
  <c r="H118" i="16"/>
  <c r="G118" i="16"/>
  <c r="K112" i="16"/>
  <c r="J112" i="16"/>
  <c r="I112" i="16"/>
  <c r="H112" i="16"/>
  <c r="G112" i="16"/>
  <c r="K60" i="16"/>
  <c r="J60" i="16"/>
  <c r="I60" i="16"/>
  <c r="H60" i="16"/>
  <c r="G60" i="16"/>
  <c r="K3" i="16"/>
  <c r="J3" i="16"/>
  <c r="I3" i="16"/>
  <c r="H3" i="16"/>
  <c r="G3" i="16"/>
  <c r="K14" i="16"/>
  <c r="J14" i="16"/>
  <c r="I14" i="16"/>
  <c r="H14" i="16"/>
  <c r="G14" i="16"/>
  <c r="K57" i="16"/>
  <c r="J57" i="16"/>
  <c r="I57" i="16"/>
  <c r="H57" i="16"/>
  <c r="G57" i="16"/>
  <c r="K37" i="16"/>
  <c r="J37" i="16"/>
  <c r="I37" i="16"/>
  <c r="H37" i="16"/>
  <c r="G37" i="16"/>
  <c r="K26" i="16"/>
  <c r="J26" i="16"/>
  <c r="I26" i="16"/>
  <c r="H26" i="16"/>
  <c r="G26" i="16"/>
  <c r="K30" i="16"/>
  <c r="J30" i="16"/>
  <c r="I30" i="16"/>
  <c r="H30" i="16"/>
  <c r="G30" i="16"/>
  <c r="K55" i="16"/>
  <c r="J55" i="16"/>
  <c r="I55" i="16"/>
  <c r="H55" i="16"/>
  <c r="G55" i="16"/>
  <c r="K44" i="16"/>
  <c r="J44" i="16"/>
  <c r="I44" i="16"/>
  <c r="H44" i="16"/>
  <c r="G44" i="16"/>
  <c r="K54" i="16"/>
  <c r="J54" i="16"/>
  <c r="I54" i="16"/>
  <c r="H54" i="16"/>
  <c r="G54" i="16"/>
  <c r="K46" i="16"/>
  <c r="J46" i="16"/>
  <c r="I46" i="16"/>
  <c r="H46" i="16"/>
  <c r="G46" i="16"/>
  <c r="K41" i="16"/>
  <c r="J41" i="16"/>
  <c r="I41" i="16"/>
  <c r="H41" i="16"/>
  <c r="G41" i="16"/>
  <c r="K9" i="16"/>
  <c r="J9" i="16"/>
  <c r="I9" i="16"/>
  <c r="H9" i="16"/>
  <c r="G9" i="16"/>
  <c r="K53" i="16"/>
  <c r="J53" i="16"/>
  <c r="I53" i="16"/>
  <c r="H53" i="16"/>
  <c r="G53" i="16"/>
  <c r="K6" i="16"/>
  <c r="J6" i="16"/>
  <c r="I6" i="16"/>
  <c r="H6" i="16"/>
  <c r="G6" i="16"/>
  <c r="K23" i="16"/>
  <c r="J23" i="16"/>
  <c r="I23" i="16"/>
  <c r="H23" i="16"/>
  <c r="G23" i="16"/>
  <c r="K36" i="16"/>
  <c r="J36" i="16"/>
  <c r="I36" i="16"/>
  <c r="H36" i="16"/>
  <c r="G36" i="16"/>
  <c r="K31" i="16"/>
  <c r="J31" i="16"/>
  <c r="I31" i="16"/>
  <c r="H31" i="16"/>
  <c r="G31" i="16"/>
  <c r="K45" i="16"/>
  <c r="J45" i="16"/>
  <c r="I45" i="16"/>
  <c r="H45" i="16"/>
  <c r="G45" i="16"/>
  <c r="K56" i="16"/>
  <c r="J56" i="16"/>
  <c r="I56" i="16"/>
  <c r="H56" i="16"/>
  <c r="G56" i="16"/>
  <c r="K34" i="16"/>
  <c r="J34" i="16"/>
  <c r="I34" i="16"/>
  <c r="H34" i="16"/>
  <c r="G34" i="16"/>
  <c r="K51" i="16"/>
  <c r="J51" i="16"/>
  <c r="I51" i="16"/>
  <c r="H51" i="16"/>
  <c r="G51" i="16"/>
  <c r="K35" i="16"/>
  <c r="J35" i="16"/>
  <c r="I35" i="16"/>
  <c r="H35" i="16"/>
  <c r="G35" i="16"/>
  <c r="K33" i="16"/>
  <c r="J33" i="16"/>
  <c r="I33" i="16"/>
  <c r="H33" i="16"/>
  <c r="G33" i="16"/>
  <c r="K12" i="16"/>
  <c r="J12" i="16"/>
  <c r="I12" i="16"/>
  <c r="H12" i="16"/>
  <c r="G12" i="16"/>
  <c r="K49" i="16"/>
  <c r="J49" i="16"/>
  <c r="I49" i="16"/>
  <c r="H49" i="16"/>
  <c r="G49" i="16"/>
  <c r="K17" i="16"/>
  <c r="J17" i="16"/>
  <c r="I17" i="16"/>
  <c r="H17" i="16"/>
  <c r="G17" i="16"/>
  <c r="K16" i="16"/>
  <c r="J16" i="16"/>
  <c r="I16" i="16"/>
  <c r="H16" i="16"/>
  <c r="G16" i="16"/>
  <c r="K5" i="16"/>
  <c r="J5" i="16"/>
  <c r="I5" i="16"/>
  <c r="H5" i="16"/>
  <c r="G5" i="16"/>
  <c r="K32" i="16"/>
  <c r="J32" i="16"/>
  <c r="I32" i="16"/>
  <c r="H32" i="16"/>
  <c r="G32" i="16"/>
  <c r="K48" i="16"/>
  <c r="J48" i="16"/>
  <c r="I48" i="16"/>
  <c r="H48" i="16"/>
  <c r="G48" i="16"/>
  <c r="K116" i="16"/>
  <c r="J116" i="16"/>
  <c r="I116" i="16"/>
  <c r="H116" i="16"/>
  <c r="G116" i="16"/>
  <c r="K50" i="16"/>
  <c r="J50" i="16"/>
  <c r="I50" i="16"/>
  <c r="H50" i="16"/>
  <c r="G50" i="16"/>
  <c r="K52" i="16"/>
  <c r="J52" i="16"/>
  <c r="I52" i="16"/>
  <c r="H52" i="16"/>
  <c r="G52" i="16"/>
  <c r="K43" i="16"/>
  <c r="J43" i="16"/>
  <c r="I43" i="16"/>
  <c r="H43" i="16"/>
  <c r="G43" i="16"/>
  <c r="K38" i="16"/>
  <c r="J38" i="16"/>
  <c r="I38" i="16"/>
  <c r="H38" i="16"/>
  <c r="G38" i="16"/>
  <c r="K59" i="16"/>
  <c r="J59" i="16"/>
  <c r="I59" i="16"/>
  <c r="H59" i="16"/>
  <c r="G59" i="16"/>
  <c r="K11" i="16"/>
  <c r="J11" i="16"/>
  <c r="I11" i="16"/>
  <c r="H11" i="16"/>
  <c r="G11" i="16"/>
  <c r="K22" i="16"/>
  <c r="J22" i="16"/>
  <c r="I22" i="16"/>
  <c r="H22" i="16"/>
  <c r="G22" i="16"/>
  <c r="K47" i="16"/>
  <c r="J47" i="16"/>
  <c r="I47" i="16"/>
  <c r="H47" i="16"/>
  <c r="G47" i="16"/>
  <c r="K58" i="16"/>
  <c r="J58" i="16"/>
  <c r="I58" i="16"/>
  <c r="H58" i="16"/>
  <c r="G58" i="16"/>
  <c r="K10" i="16"/>
  <c r="J10" i="16"/>
  <c r="I10" i="16"/>
  <c r="H10" i="16"/>
  <c r="G10" i="16"/>
  <c r="K19" i="16"/>
  <c r="J19" i="16"/>
  <c r="I19" i="16"/>
  <c r="H19" i="16"/>
  <c r="G19" i="16"/>
  <c r="K29" i="16"/>
  <c r="J29" i="16"/>
  <c r="I29" i="16"/>
  <c r="H29" i="16"/>
  <c r="G29" i="16"/>
  <c r="K13" i="16"/>
  <c r="J13" i="16"/>
  <c r="I13" i="16"/>
  <c r="H13" i="16"/>
  <c r="G13" i="16"/>
  <c r="K4" i="16"/>
  <c r="J4" i="16"/>
  <c r="I4" i="16"/>
  <c r="H4" i="16"/>
  <c r="G4" i="16"/>
  <c r="K27" i="16"/>
  <c r="J27" i="16"/>
  <c r="I27" i="16"/>
  <c r="H27" i="16"/>
  <c r="G27" i="16"/>
  <c r="K21" i="16"/>
  <c r="J21" i="16"/>
  <c r="I21" i="16"/>
  <c r="H21" i="16"/>
  <c r="G21" i="16"/>
  <c r="K42" i="16"/>
  <c r="J42" i="16"/>
  <c r="I42" i="16"/>
  <c r="H42" i="16"/>
  <c r="G42" i="16"/>
  <c r="K18" i="16"/>
  <c r="J18" i="16"/>
  <c r="I18" i="16"/>
  <c r="H18" i="16"/>
  <c r="G18" i="16"/>
  <c r="K8" i="16"/>
  <c r="J8" i="16"/>
  <c r="I8" i="16"/>
  <c r="H8" i="16"/>
  <c r="G8" i="16"/>
  <c r="K15" i="16"/>
  <c r="J15" i="16"/>
  <c r="I15" i="16"/>
  <c r="H15" i="16"/>
  <c r="G15" i="16"/>
  <c r="K25" i="16"/>
  <c r="J25" i="16"/>
  <c r="I25" i="16"/>
  <c r="H25" i="16"/>
  <c r="G25" i="16"/>
  <c r="K40" i="16"/>
  <c r="J40" i="16"/>
  <c r="I40" i="16"/>
  <c r="H40" i="16"/>
  <c r="G40" i="16"/>
  <c r="K7" i="16"/>
  <c r="J7" i="16"/>
  <c r="I7" i="16"/>
  <c r="H7" i="16"/>
  <c r="G7" i="16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B180" i="15"/>
  <c r="W178" i="15"/>
  <c r="W182" i="15" s="1"/>
  <c r="V178" i="15"/>
  <c r="V182" i="15" s="1"/>
  <c r="U178" i="15"/>
  <c r="U182" i="15" s="1"/>
  <c r="T178" i="15"/>
  <c r="T182" i="15" s="1"/>
  <c r="S178" i="15"/>
  <c r="S182" i="15" s="1"/>
  <c r="R178" i="15"/>
  <c r="R182" i="15" s="1"/>
  <c r="Q178" i="15"/>
  <c r="Q182" i="15" s="1"/>
  <c r="P178" i="15"/>
  <c r="P182" i="15" s="1"/>
  <c r="O178" i="15"/>
  <c r="O182" i="15" s="1"/>
  <c r="N178" i="15"/>
  <c r="N182" i="15" s="1"/>
  <c r="M178" i="15"/>
  <c r="M182" i="15" s="1"/>
  <c r="L178" i="15"/>
  <c r="L182" i="15" s="1"/>
  <c r="K178" i="15"/>
  <c r="K182" i="15" s="1"/>
  <c r="J178" i="15"/>
  <c r="J182" i="15" s="1"/>
  <c r="I178" i="15"/>
  <c r="I182" i="15" s="1"/>
  <c r="H178" i="15"/>
  <c r="H182" i="15" s="1"/>
  <c r="G178" i="15"/>
  <c r="G182" i="15" s="1"/>
  <c r="F178" i="15"/>
  <c r="F182" i="15" s="1"/>
  <c r="E178" i="15"/>
  <c r="E182" i="15" s="1"/>
  <c r="D178" i="15"/>
  <c r="D182" i="15" s="1"/>
  <c r="C178" i="15"/>
  <c r="C182" i="15" s="1"/>
  <c r="B178" i="15"/>
  <c r="B182" i="15" s="1"/>
  <c r="K88" i="15"/>
  <c r="J88" i="15"/>
  <c r="I88" i="15"/>
  <c r="H88" i="15"/>
  <c r="G88" i="15"/>
  <c r="K11" i="15"/>
  <c r="J11" i="15"/>
  <c r="I11" i="15"/>
  <c r="H11" i="15"/>
  <c r="G11" i="15"/>
  <c r="K19" i="15"/>
  <c r="J19" i="15"/>
  <c r="I19" i="15"/>
  <c r="H19" i="15"/>
  <c r="G19" i="15"/>
  <c r="K44" i="15"/>
  <c r="J44" i="15"/>
  <c r="I44" i="15"/>
  <c r="H44" i="15"/>
  <c r="G44" i="15"/>
  <c r="K40" i="15"/>
  <c r="J40" i="15"/>
  <c r="I40" i="15"/>
  <c r="H40" i="15"/>
  <c r="G40" i="15"/>
  <c r="K63" i="15"/>
  <c r="J63" i="15"/>
  <c r="I63" i="15"/>
  <c r="H63" i="15"/>
  <c r="G63" i="15"/>
  <c r="K21" i="15"/>
  <c r="J21" i="15"/>
  <c r="I21" i="15"/>
  <c r="H21" i="15"/>
  <c r="G21" i="15"/>
  <c r="K79" i="15"/>
  <c r="J79" i="15"/>
  <c r="I79" i="15"/>
  <c r="H79" i="15"/>
  <c r="G79" i="15"/>
  <c r="K26" i="15"/>
  <c r="J26" i="15"/>
  <c r="I26" i="15"/>
  <c r="H26" i="15"/>
  <c r="G26" i="15"/>
  <c r="K54" i="15"/>
  <c r="J54" i="15"/>
  <c r="I54" i="15"/>
  <c r="H54" i="15"/>
  <c r="G54" i="15"/>
  <c r="K8" i="15"/>
  <c r="J8" i="15"/>
  <c r="I8" i="15"/>
  <c r="H8" i="15"/>
  <c r="G8" i="15"/>
  <c r="K69" i="15"/>
  <c r="J69" i="15"/>
  <c r="I69" i="15"/>
  <c r="H69" i="15"/>
  <c r="G69" i="15"/>
  <c r="K9" i="15"/>
  <c r="J9" i="15"/>
  <c r="I9" i="15"/>
  <c r="H9" i="15"/>
  <c r="G9" i="15"/>
  <c r="K3" i="15"/>
  <c r="J3" i="15"/>
  <c r="I3" i="15"/>
  <c r="H3" i="15"/>
  <c r="G3" i="15"/>
  <c r="K70" i="15"/>
  <c r="J70" i="15"/>
  <c r="I70" i="15"/>
  <c r="H70" i="15"/>
  <c r="G70" i="15"/>
  <c r="K80" i="15"/>
  <c r="J80" i="15"/>
  <c r="I80" i="15"/>
  <c r="H80" i="15"/>
  <c r="G80" i="15"/>
  <c r="K49" i="15"/>
  <c r="J49" i="15"/>
  <c r="I49" i="15"/>
  <c r="H49" i="15"/>
  <c r="G49" i="15"/>
  <c r="K42" i="15"/>
  <c r="J42" i="15"/>
  <c r="I42" i="15"/>
  <c r="H42" i="15"/>
  <c r="G42" i="15"/>
  <c r="K30" i="15"/>
  <c r="J30" i="15"/>
  <c r="I30" i="15"/>
  <c r="H30" i="15"/>
  <c r="G30" i="15"/>
  <c r="K41" i="15"/>
  <c r="J41" i="15"/>
  <c r="I41" i="15"/>
  <c r="H41" i="15"/>
  <c r="G41" i="15"/>
  <c r="K29" i="15"/>
  <c r="J29" i="15"/>
  <c r="I29" i="15"/>
  <c r="H29" i="15"/>
  <c r="G29" i="15"/>
  <c r="K38" i="15"/>
  <c r="J38" i="15"/>
  <c r="I38" i="15"/>
  <c r="H38" i="15"/>
  <c r="G38" i="15"/>
  <c r="K39" i="15"/>
  <c r="J39" i="15"/>
  <c r="I39" i="15"/>
  <c r="H39" i="15"/>
  <c r="G39" i="15"/>
  <c r="K36" i="15"/>
  <c r="J36" i="15"/>
  <c r="I36" i="15"/>
  <c r="H36" i="15"/>
  <c r="G36" i="15"/>
  <c r="K34" i="15"/>
  <c r="J34" i="15"/>
  <c r="I34" i="15"/>
  <c r="H34" i="15"/>
  <c r="G34" i="15"/>
  <c r="K52" i="15"/>
  <c r="J52" i="15"/>
  <c r="I52" i="15"/>
  <c r="H52" i="15"/>
  <c r="G52" i="15"/>
  <c r="K5" i="15"/>
  <c r="J5" i="15"/>
  <c r="I5" i="15"/>
  <c r="H5" i="15"/>
  <c r="G5" i="15"/>
  <c r="K18" i="15"/>
  <c r="J18" i="15"/>
  <c r="I18" i="15"/>
  <c r="H18" i="15"/>
  <c r="G18" i="15"/>
  <c r="K12" i="15"/>
  <c r="J12" i="15"/>
  <c r="I12" i="15"/>
  <c r="H12" i="15"/>
  <c r="G12" i="15"/>
  <c r="K57" i="15"/>
  <c r="J57" i="15"/>
  <c r="I57" i="15"/>
  <c r="H57" i="15"/>
  <c r="G57" i="15"/>
  <c r="K6" i="15"/>
  <c r="J6" i="15"/>
  <c r="I6" i="15"/>
  <c r="H6" i="15"/>
  <c r="G6" i="15"/>
  <c r="K15" i="15"/>
  <c r="J15" i="15"/>
  <c r="I15" i="15"/>
  <c r="H15" i="15"/>
  <c r="G15" i="15"/>
  <c r="K85" i="15"/>
  <c r="J85" i="15"/>
  <c r="I85" i="15"/>
  <c r="H85" i="15"/>
  <c r="G85" i="15"/>
  <c r="K67" i="15"/>
  <c r="J67" i="15"/>
  <c r="I67" i="15"/>
  <c r="H67" i="15"/>
  <c r="G67" i="15"/>
  <c r="K86" i="15"/>
  <c r="J86" i="15"/>
  <c r="I86" i="15"/>
  <c r="H86" i="15"/>
  <c r="G86" i="15"/>
  <c r="K81" i="15"/>
  <c r="J81" i="15"/>
  <c r="I81" i="15"/>
  <c r="H81" i="15"/>
  <c r="G81" i="15"/>
  <c r="K47" i="15"/>
  <c r="J47" i="15"/>
  <c r="I47" i="15"/>
  <c r="H47" i="15"/>
  <c r="G47" i="15"/>
  <c r="K73" i="15"/>
  <c r="J73" i="15"/>
  <c r="I73" i="15"/>
  <c r="H73" i="15"/>
  <c r="G73" i="15"/>
  <c r="K84" i="15"/>
  <c r="J84" i="15"/>
  <c r="I84" i="15"/>
  <c r="H84" i="15"/>
  <c r="G84" i="15"/>
  <c r="K33" i="15"/>
  <c r="J33" i="15"/>
  <c r="I33" i="15"/>
  <c r="H33" i="15"/>
  <c r="G33" i="15"/>
  <c r="K72" i="15"/>
  <c r="J72" i="15"/>
  <c r="I72" i="15"/>
  <c r="H72" i="15"/>
  <c r="G72" i="15"/>
  <c r="K60" i="15"/>
  <c r="J60" i="15"/>
  <c r="I60" i="15"/>
  <c r="H60" i="15"/>
  <c r="G60" i="15"/>
  <c r="K45" i="15"/>
  <c r="J45" i="15"/>
  <c r="I45" i="15"/>
  <c r="H45" i="15"/>
  <c r="G45" i="15"/>
  <c r="K23" i="15"/>
  <c r="J23" i="15"/>
  <c r="I23" i="15"/>
  <c r="H23" i="15"/>
  <c r="G23" i="15"/>
  <c r="K16" i="15"/>
  <c r="J16" i="15"/>
  <c r="I16" i="15"/>
  <c r="H16" i="15"/>
  <c r="G16" i="15"/>
  <c r="K13" i="15"/>
  <c r="J13" i="15"/>
  <c r="I13" i="15"/>
  <c r="H13" i="15"/>
  <c r="G13" i="15"/>
  <c r="K65" i="15"/>
  <c r="J65" i="15"/>
  <c r="I65" i="15"/>
  <c r="H65" i="15"/>
  <c r="G65" i="15"/>
  <c r="K43" i="15"/>
  <c r="J43" i="15"/>
  <c r="I43" i="15"/>
  <c r="H43" i="15"/>
  <c r="G43" i="15"/>
  <c r="K20" i="15"/>
  <c r="J20" i="15"/>
  <c r="I20" i="15"/>
  <c r="H20" i="15"/>
  <c r="G20" i="15"/>
  <c r="K25" i="15"/>
  <c r="J25" i="15"/>
  <c r="I25" i="15"/>
  <c r="H25" i="15"/>
  <c r="G25" i="15"/>
  <c r="K14" i="15"/>
  <c r="J14" i="15"/>
  <c r="I14" i="15"/>
  <c r="H14" i="15"/>
  <c r="G14" i="15"/>
  <c r="K56" i="15"/>
  <c r="J56" i="15"/>
  <c r="I56" i="15"/>
  <c r="H56" i="15"/>
  <c r="G56" i="15"/>
  <c r="K55" i="15"/>
  <c r="J55" i="15"/>
  <c r="I55" i="15"/>
  <c r="H55" i="15"/>
  <c r="G55" i="15"/>
  <c r="K75" i="15"/>
  <c r="J75" i="15"/>
  <c r="I75" i="15"/>
  <c r="H75" i="15"/>
  <c r="G75" i="15"/>
  <c r="K82" i="15"/>
  <c r="J82" i="15"/>
  <c r="I82" i="15"/>
  <c r="H82" i="15"/>
  <c r="G82" i="15"/>
  <c r="K87" i="15"/>
  <c r="J87" i="15"/>
  <c r="I87" i="15"/>
  <c r="H87" i="15"/>
  <c r="G87" i="15"/>
  <c r="K74" i="15"/>
  <c r="J74" i="15"/>
  <c r="I74" i="15"/>
  <c r="H74" i="15"/>
  <c r="G74" i="15"/>
  <c r="K7" i="15"/>
  <c r="J7" i="15"/>
  <c r="I7" i="15"/>
  <c r="H7" i="15"/>
  <c r="G7" i="15"/>
  <c r="K10" i="15"/>
  <c r="J10" i="15"/>
  <c r="I10" i="15"/>
  <c r="H10" i="15"/>
  <c r="G10" i="15"/>
  <c r="K27" i="15"/>
  <c r="J27" i="15"/>
  <c r="I27" i="15"/>
  <c r="H27" i="15"/>
  <c r="G27" i="15"/>
  <c r="K62" i="15"/>
  <c r="J62" i="15"/>
  <c r="I62" i="15"/>
  <c r="H62" i="15"/>
  <c r="G62" i="15"/>
  <c r="K50" i="15"/>
  <c r="J50" i="15"/>
  <c r="I50" i="15"/>
  <c r="H50" i="15"/>
  <c r="G50" i="15"/>
  <c r="K4" i="15"/>
  <c r="J4" i="15"/>
  <c r="I4" i="15"/>
  <c r="H4" i="15"/>
  <c r="G4" i="15"/>
  <c r="K22" i="15"/>
  <c r="J22" i="15"/>
  <c r="I22" i="15"/>
  <c r="H22" i="15"/>
  <c r="G22" i="15"/>
  <c r="K61" i="15"/>
  <c r="J61" i="15"/>
  <c r="I61" i="15"/>
  <c r="H61" i="15"/>
  <c r="G61" i="15"/>
  <c r="K64" i="15"/>
  <c r="J64" i="15"/>
  <c r="I64" i="15"/>
  <c r="H64" i="15"/>
  <c r="G64" i="15"/>
  <c r="K83" i="15"/>
  <c r="J83" i="15"/>
  <c r="I83" i="15"/>
  <c r="H83" i="15"/>
  <c r="G83" i="15"/>
  <c r="K77" i="15"/>
  <c r="J77" i="15"/>
  <c r="I77" i="15"/>
  <c r="H77" i="15"/>
  <c r="G77" i="15"/>
  <c r="K78" i="15"/>
  <c r="J78" i="15"/>
  <c r="I78" i="15"/>
  <c r="H78" i="15"/>
  <c r="G78" i="15"/>
  <c r="K37" i="15"/>
  <c r="J37" i="15"/>
  <c r="I37" i="15"/>
  <c r="H37" i="15"/>
  <c r="G37" i="15"/>
  <c r="K58" i="15"/>
  <c r="J58" i="15"/>
  <c r="I58" i="15"/>
  <c r="H58" i="15"/>
  <c r="G58" i="15"/>
  <c r="K51" i="15"/>
  <c r="J51" i="15"/>
  <c r="I51" i="15"/>
  <c r="H51" i="15"/>
  <c r="G51" i="15"/>
  <c r="K76" i="15"/>
  <c r="J76" i="15"/>
  <c r="I76" i="15"/>
  <c r="H76" i="15"/>
  <c r="G76" i="15"/>
  <c r="K59" i="15"/>
  <c r="J59" i="15"/>
  <c r="I59" i="15"/>
  <c r="H59" i="15"/>
  <c r="G59" i="15"/>
  <c r="K71" i="15"/>
  <c r="J71" i="15"/>
  <c r="I71" i="15"/>
  <c r="H71" i="15"/>
  <c r="G71" i="15"/>
  <c r="K17" i="15"/>
  <c r="J17" i="15"/>
  <c r="I17" i="15"/>
  <c r="H17" i="15"/>
  <c r="G17" i="15"/>
  <c r="K28" i="15"/>
  <c r="J28" i="15"/>
  <c r="I28" i="15"/>
  <c r="H28" i="15"/>
  <c r="G28" i="15"/>
  <c r="K32" i="15"/>
  <c r="J32" i="15"/>
  <c r="I32" i="15"/>
  <c r="H32" i="15"/>
  <c r="G32" i="15"/>
  <c r="K53" i="15"/>
  <c r="J53" i="15"/>
  <c r="I53" i="15"/>
  <c r="H53" i="15"/>
  <c r="G53" i="15"/>
  <c r="K48" i="15"/>
  <c r="J48" i="15"/>
  <c r="I48" i="15"/>
  <c r="H48" i="15"/>
  <c r="G48" i="15"/>
  <c r="K35" i="15"/>
  <c r="J35" i="15"/>
  <c r="I35" i="15"/>
  <c r="H35" i="15"/>
  <c r="G35" i="15"/>
  <c r="K31" i="15"/>
  <c r="J31" i="15"/>
  <c r="I31" i="15"/>
  <c r="H31" i="15"/>
  <c r="G31" i="15"/>
  <c r="W189" i="14"/>
  <c r="V189" i="14"/>
  <c r="U189" i="14"/>
  <c r="T189" i="14"/>
  <c r="S189" i="14"/>
  <c r="R189" i="14"/>
  <c r="Q189" i="14"/>
  <c r="P189" i="14"/>
  <c r="O189" i="14"/>
  <c r="N189" i="14"/>
  <c r="M189" i="14"/>
  <c r="L189" i="14"/>
  <c r="K189" i="14"/>
  <c r="J189" i="14"/>
  <c r="I189" i="14"/>
  <c r="H189" i="14"/>
  <c r="G189" i="14"/>
  <c r="F189" i="14"/>
  <c r="E189" i="14"/>
  <c r="D189" i="14"/>
  <c r="C189" i="14"/>
  <c r="B189" i="14"/>
  <c r="W187" i="14"/>
  <c r="W191" i="14" s="1"/>
  <c r="V187" i="14"/>
  <c r="V191" i="14" s="1"/>
  <c r="U187" i="14"/>
  <c r="U191" i="14" s="1"/>
  <c r="T187" i="14"/>
  <c r="T191" i="14" s="1"/>
  <c r="S187" i="14"/>
  <c r="S191" i="14" s="1"/>
  <c r="R187" i="14"/>
  <c r="R191" i="14" s="1"/>
  <c r="Q187" i="14"/>
  <c r="Q191" i="14" s="1"/>
  <c r="P187" i="14"/>
  <c r="P191" i="14" s="1"/>
  <c r="O187" i="14"/>
  <c r="O191" i="14" s="1"/>
  <c r="N187" i="14"/>
  <c r="N191" i="14" s="1"/>
  <c r="M187" i="14"/>
  <c r="M191" i="14" s="1"/>
  <c r="L187" i="14"/>
  <c r="L191" i="14" s="1"/>
  <c r="K187" i="14"/>
  <c r="K191" i="14" s="1"/>
  <c r="J187" i="14"/>
  <c r="J191" i="14" s="1"/>
  <c r="I187" i="14"/>
  <c r="I191" i="14" s="1"/>
  <c r="H187" i="14"/>
  <c r="H191" i="14" s="1"/>
  <c r="G187" i="14"/>
  <c r="G191" i="14" s="1"/>
  <c r="F187" i="14"/>
  <c r="F191" i="14" s="1"/>
  <c r="E187" i="14"/>
  <c r="E191" i="14" s="1"/>
  <c r="D187" i="14"/>
  <c r="D191" i="14" s="1"/>
  <c r="C187" i="14"/>
  <c r="C191" i="14" s="1"/>
  <c r="B187" i="14"/>
  <c r="B191" i="14" s="1"/>
  <c r="K9" i="14"/>
  <c r="J9" i="14"/>
  <c r="I9" i="14"/>
  <c r="H9" i="14"/>
  <c r="G9" i="14"/>
  <c r="K12" i="14"/>
  <c r="J12" i="14"/>
  <c r="I12" i="14"/>
  <c r="H12" i="14"/>
  <c r="G12" i="14"/>
  <c r="K22" i="14"/>
  <c r="J22" i="14"/>
  <c r="I22" i="14"/>
  <c r="H22" i="14"/>
  <c r="G22" i="14"/>
  <c r="K23" i="14"/>
  <c r="J23" i="14"/>
  <c r="I23" i="14"/>
  <c r="H23" i="14"/>
  <c r="G23" i="14"/>
  <c r="K10" i="14"/>
  <c r="J10" i="14"/>
  <c r="I10" i="14"/>
  <c r="H10" i="14"/>
  <c r="G10" i="14"/>
  <c r="K27" i="14"/>
  <c r="J27" i="14"/>
  <c r="I27" i="14"/>
  <c r="H27" i="14"/>
  <c r="G27" i="14"/>
  <c r="K14" i="14"/>
  <c r="J14" i="14"/>
  <c r="I14" i="14"/>
  <c r="H14" i="14"/>
  <c r="G14" i="14"/>
  <c r="K26" i="14"/>
  <c r="J26" i="14"/>
  <c r="I26" i="14"/>
  <c r="H26" i="14"/>
  <c r="G26" i="14"/>
  <c r="K21" i="14"/>
  <c r="J21" i="14"/>
  <c r="I21" i="14"/>
  <c r="H21" i="14"/>
  <c r="G21" i="14"/>
  <c r="K24" i="14"/>
  <c r="J24" i="14"/>
  <c r="I24" i="14"/>
  <c r="H24" i="14"/>
  <c r="G24" i="14"/>
  <c r="K7" i="14"/>
  <c r="J7" i="14"/>
  <c r="I7" i="14"/>
  <c r="H7" i="14"/>
  <c r="G7" i="14"/>
  <c r="K19" i="14"/>
  <c r="J19" i="14"/>
  <c r="I19" i="14"/>
  <c r="H19" i="14"/>
  <c r="G19" i="14"/>
  <c r="K25" i="14"/>
  <c r="J25" i="14"/>
  <c r="I25" i="14"/>
  <c r="H25" i="14"/>
  <c r="G25" i="14"/>
  <c r="J11" i="14"/>
  <c r="I11" i="14"/>
  <c r="H11" i="14"/>
  <c r="G11" i="14"/>
  <c r="J6" i="14"/>
  <c r="I6" i="14"/>
  <c r="H6" i="14"/>
  <c r="G6" i="14"/>
  <c r="K28" i="14"/>
  <c r="J28" i="14"/>
  <c r="I28" i="14"/>
  <c r="H28" i="14"/>
  <c r="G28" i="14"/>
  <c r="K20" i="14"/>
  <c r="J20" i="14"/>
  <c r="I20" i="14"/>
  <c r="H20" i="14"/>
  <c r="G20" i="14"/>
  <c r="K5" i="14"/>
  <c r="J5" i="14"/>
  <c r="I5" i="14"/>
  <c r="H5" i="14"/>
  <c r="G5" i="14"/>
  <c r="K16" i="14"/>
  <c r="J16" i="14"/>
  <c r="I16" i="14"/>
  <c r="H16" i="14"/>
  <c r="G16" i="14"/>
  <c r="K18" i="14"/>
  <c r="J18" i="14"/>
  <c r="I18" i="14"/>
  <c r="H18" i="14"/>
  <c r="G18" i="14"/>
  <c r="K8" i="14"/>
  <c r="J8" i="14"/>
  <c r="I8" i="14"/>
  <c r="H8" i="14"/>
  <c r="G8" i="14"/>
  <c r="K17" i="14"/>
  <c r="J17" i="14"/>
  <c r="I17" i="14"/>
  <c r="H17" i="14"/>
  <c r="G17" i="14"/>
  <c r="K3" i="14"/>
  <c r="J3" i="14"/>
  <c r="I3" i="14"/>
  <c r="H3" i="14"/>
  <c r="G3" i="14"/>
  <c r="K4" i="14"/>
  <c r="J4" i="14"/>
  <c r="I4" i="14"/>
  <c r="H4" i="14"/>
  <c r="G4" i="14"/>
  <c r="K13" i="14"/>
  <c r="J13" i="14"/>
  <c r="I13" i="14"/>
  <c r="H13" i="14"/>
  <c r="G13" i="14"/>
  <c r="W238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B238" i="13"/>
  <c r="W236" i="13"/>
  <c r="W240" i="13" s="1"/>
  <c r="V236" i="13"/>
  <c r="V240" i="13" s="1"/>
  <c r="U236" i="13"/>
  <c r="U240" i="13" s="1"/>
  <c r="T236" i="13"/>
  <c r="T240" i="13" s="1"/>
  <c r="S236" i="13"/>
  <c r="S240" i="13" s="1"/>
  <c r="R236" i="13"/>
  <c r="R240" i="13" s="1"/>
  <c r="Q236" i="13"/>
  <c r="Q240" i="13" s="1"/>
  <c r="P236" i="13"/>
  <c r="P240" i="13" s="1"/>
  <c r="O236" i="13"/>
  <c r="O240" i="13" s="1"/>
  <c r="N236" i="13"/>
  <c r="N240" i="13" s="1"/>
  <c r="M236" i="13"/>
  <c r="M240" i="13" s="1"/>
  <c r="L236" i="13"/>
  <c r="L240" i="13" s="1"/>
  <c r="K236" i="13"/>
  <c r="K240" i="13" s="1"/>
  <c r="J236" i="13"/>
  <c r="J240" i="13" s="1"/>
  <c r="I236" i="13"/>
  <c r="I240" i="13" s="1"/>
  <c r="H236" i="13"/>
  <c r="H240" i="13" s="1"/>
  <c r="G236" i="13"/>
  <c r="G240" i="13" s="1"/>
  <c r="F236" i="13"/>
  <c r="F240" i="13" s="1"/>
  <c r="E236" i="13"/>
  <c r="E240" i="13" s="1"/>
  <c r="D236" i="13"/>
  <c r="D240" i="13" s="1"/>
  <c r="C236" i="13"/>
  <c r="C240" i="13" s="1"/>
  <c r="B236" i="13"/>
  <c r="B240" i="13" s="1"/>
  <c r="K52" i="13"/>
  <c r="J52" i="13"/>
  <c r="I52" i="13"/>
  <c r="H52" i="13"/>
  <c r="G52" i="13"/>
  <c r="K38" i="13"/>
  <c r="J38" i="13"/>
  <c r="I38" i="13"/>
  <c r="H38" i="13"/>
  <c r="G38" i="13"/>
  <c r="K27" i="13"/>
  <c r="J27" i="13"/>
  <c r="I27" i="13"/>
  <c r="H27" i="13"/>
  <c r="G27" i="13"/>
  <c r="K74" i="13"/>
  <c r="J74" i="13"/>
  <c r="I74" i="13"/>
  <c r="H74" i="13"/>
  <c r="G74" i="13"/>
  <c r="K46" i="13"/>
  <c r="J46" i="13"/>
  <c r="I46" i="13"/>
  <c r="H46" i="13"/>
  <c r="G46" i="13"/>
  <c r="K59" i="13"/>
  <c r="J59" i="13"/>
  <c r="I59" i="13"/>
  <c r="H59" i="13"/>
  <c r="G59" i="13"/>
  <c r="K67" i="13"/>
  <c r="J67" i="13"/>
  <c r="I67" i="13"/>
  <c r="H67" i="13"/>
  <c r="G67" i="13"/>
  <c r="K22" i="13"/>
  <c r="J22" i="13"/>
  <c r="I22" i="13"/>
  <c r="H22" i="13"/>
  <c r="G22" i="13"/>
  <c r="K63" i="13"/>
  <c r="J63" i="13"/>
  <c r="I63" i="13"/>
  <c r="H63" i="13"/>
  <c r="G63" i="13"/>
  <c r="K66" i="13"/>
  <c r="J66" i="13"/>
  <c r="I66" i="13"/>
  <c r="H66" i="13"/>
  <c r="G66" i="13"/>
  <c r="K51" i="13"/>
  <c r="J51" i="13"/>
  <c r="I51" i="13"/>
  <c r="H51" i="13"/>
  <c r="G51" i="13"/>
  <c r="K55" i="13"/>
  <c r="J55" i="13"/>
  <c r="I55" i="13"/>
  <c r="H55" i="13"/>
  <c r="G55" i="13"/>
  <c r="K17" i="13"/>
  <c r="J17" i="13"/>
  <c r="I17" i="13"/>
  <c r="H17" i="13"/>
  <c r="G17" i="13"/>
  <c r="J23" i="13"/>
  <c r="I23" i="13"/>
  <c r="H23" i="13"/>
  <c r="G23" i="13"/>
  <c r="K5" i="13"/>
  <c r="J5" i="13"/>
  <c r="I5" i="13"/>
  <c r="H5" i="13"/>
  <c r="G5" i="13"/>
  <c r="K34" i="13"/>
  <c r="J34" i="13"/>
  <c r="I34" i="13"/>
  <c r="H34" i="13"/>
  <c r="G34" i="13"/>
  <c r="K35" i="13"/>
  <c r="J35" i="13"/>
  <c r="I35" i="13"/>
  <c r="H35" i="13"/>
  <c r="G35" i="13"/>
  <c r="K58" i="13"/>
  <c r="J58" i="13"/>
  <c r="I58" i="13"/>
  <c r="H58" i="13"/>
  <c r="G58" i="13"/>
  <c r="K8" i="13"/>
  <c r="J8" i="13"/>
  <c r="I8" i="13"/>
  <c r="H8" i="13"/>
  <c r="G8" i="13"/>
  <c r="K73" i="13"/>
  <c r="J73" i="13"/>
  <c r="I73" i="13"/>
  <c r="H73" i="13"/>
  <c r="G73" i="13"/>
  <c r="K75" i="13"/>
  <c r="J75" i="13"/>
  <c r="I75" i="13"/>
  <c r="H75" i="13"/>
  <c r="G75" i="13"/>
  <c r="K69" i="13"/>
  <c r="J69" i="13"/>
  <c r="I69" i="13"/>
  <c r="H69" i="13"/>
  <c r="G69" i="13"/>
  <c r="K71" i="13"/>
  <c r="J71" i="13"/>
  <c r="I71" i="13"/>
  <c r="H71" i="13"/>
  <c r="G71" i="13"/>
  <c r="K11" i="13"/>
  <c r="J11" i="13"/>
  <c r="I11" i="13"/>
  <c r="H11" i="13"/>
  <c r="G11" i="13"/>
  <c r="K47" i="13"/>
  <c r="J47" i="13"/>
  <c r="I47" i="13"/>
  <c r="H47" i="13"/>
  <c r="G47" i="13"/>
  <c r="K49" i="13"/>
  <c r="J49" i="13"/>
  <c r="I49" i="13"/>
  <c r="H49" i="13"/>
  <c r="G49" i="13"/>
  <c r="K10" i="13"/>
  <c r="J10" i="13"/>
  <c r="I10" i="13"/>
  <c r="H10" i="13"/>
  <c r="G10" i="13"/>
  <c r="K62" i="13"/>
  <c r="J62" i="13"/>
  <c r="I62" i="13"/>
  <c r="H62" i="13"/>
  <c r="G62" i="13"/>
  <c r="K72" i="13"/>
  <c r="J72" i="13"/>
  <c r="I72" i="13"/>
  <c r="H72" i="13"/>
  <c r="G72" i="13"/>
  <c r="K26" i="13"/>
  <c r="J26" i="13"/>
  <c r="I26" i="13"/>
  <c r="H26" i="13"/>
  <c r="G26" i="13"/>
  <c r="K50" i="13"/>
  <c r="J50" i="13"/>
  <c r="I50" i="13"/>
  <c r="H50" i="13"/>
  <c r="G50" i="13"/>
  <c r="K31" i="13"/>
  <c r="J31" i="13"/>
  <c r="I31" i="13"/>
  <c r="H31" i="13"/>
  <c r="G31" i="13"/>
  <c r="K16" i="13"/>
  <c r="J16" i="13"/>
  <c r="I16" i="13"/>
  <c r="H16" i="13"/>
  <c r="G16" i="13"/>
  <c r="K29" i="13"/>
  <c r="J29" i="13"/>
  <c r="I29" i="13"/>
  <c r="H29" i="13"/>
  <c r="G29" i="13"/>
  <c r="K25" i="13"/>
  <c r="J25" i="13"/>
  <c r="I25" i="13"/>
  <c r="H25" i="13"/>
  <c r="G25" i="13"/>
  <c r="K60" i="13"/>
  <c r="J60" i="13"/>
  <c r="I60" i="13"/>
  <c r="H60" i="13"/>
  <c r="G60" i="13"/>
  <c r="K19" i="13"/>
  <c r="J19" i="13"/>
  <c r="I19" i="13"/>
  <c r="H19" i="13"/>
  <c r="G19" i="13"/>
  <c r="K3" i="13"/>
  <c r="J3" i="13"/>
  <c r="I3" i="13"/>
  <c r="H3" i="13"/>
  <c r="G3" i="13"/>
  <c r="K6" i="13"/>
  <c r="J6" i="13"/>
  <c r="I6" i="13"/>
  <c r="H6" i="13"/>
  <c r="G6" i="13"/>
  <c r="K53" i="13"/>
  <c r="J53" i="13"/>
  <c r="I53" i="13"/>
  <c r="H53" i="13"/>
  <c r="G53" i="13"/>
  <c r="K7" i="13"/>
  <c r="J7" i="13"/>
  <c r="I7" i="13"/>
  <c r="H7" i="13"/>
  <c r="G7" i="13"/>
  <c r="K21" i="13"/>
  <c r="J21" i="13"/>
  <c r="I21" i="13"/>
  <c r="H21" i="13"/>
  <c r="G21" i="13"/>
  <c r="K40" i="13"/>
  <c r="J40" i="13"/>
  <c r="I40" i="13"/>
  <c r="H40" i="13"/>
  <c r="G40" i="13"/>
  <c r="K37" i="13"/>
  <c r="J37" i="13"/>
  <c r="I37" i="13"/>
  <c r="H37" i="13"/>
  <c r="G37" i="13"/>
  <c r="K64" i="13"/>
  <c r="J64" i="13"/>
  <c r="I64" i="13"/>
  <c r="H64" i="13"/>
  <c r="G64" i="13"/>
  <c r="K54" i="13"/>
  <c r="J54" i="13"/>
  <c r="I54" i="13"/>
  <c r="H54" i="13"/>
  <c r="G54" i="13"/>
  <c r="K70" i="13"/>
  <c r="J70" i="13"/>
  <c r="I70" i="13"/>
  <c r="H70" i="13"/>
  <c r="G70" i="13"/>
  <c r="K33" i="13"/>
  <c r="J33" i="13"/>
  <c r="I33" i="13"/>
  <c r="H33" i="13"/>
  <c r="G33" i="13"/>
  <c r="K68" i="13"/>
  <c r="J68" i="13"/>
  <c r="I68" i="13"/>
  <c r="H68" i="13"/>
  <c r="G68" i="13"/>
  <c r="K28" i="13"/>
  <c r="J28" i="13"/>
  <c r="I28" i="13"/>
  <c r="H28" i="13"/>
  <c r="G28" i="13"/>
  <c r="K4" i="13"/>
  <c r="J4" i="13"/>
  <c r="I4" i="13"/>
  <c r="H4" i="13"/>
  <c r="G4" i="13"/>
  <c r="K20" i="13"/>
  <c r="J20" i="13"/>
  <c r="I20" i="13"/>
  <c r="H20" i="13"/>
  <c r="G20" i="13"/>
  <c r="K9" i="13"/>
  <c r="J9" i="13"/>
  <c r="I9" i="13"/>
  <c r="H9" i="13"/>
  <c r="G9" i="13"/>
  <c r="K14" i="13"/>
  <c r="J14" i="13"/>
  <c r="I14" i="13"/>
  <c r="H14" i="13"/>
  <c r="G14" i="13"/>
  <c r="K12" i="13"/>
  <c r="J12" i="13"/>
  <c r="I12" i="13"/>
  <c r="H12" i="13"/>
  <c r="G12" i="13"/>
  <c r="K44" i="13"/>
  <c r="J44" i="13"/>
  <c r="I44" i="13"/>
  <c r="H44" i="13"/>
  <c r="G44" i="13"/>
  <c r="K13" i="13"/>
  <c r="J13" i="13"/>
  <c r="I13" i="13"/>
  <c r="H13" i="13"/>
  <c r="G13" i="13"/>
  <c r="K65" i="13"/>
  <c r="J65" i="13"/>
  <c r="I65" i="13"/>
  <c r="H65" i="13"/>
  <c r="G65" i="13"/>
  <c r="K45" i="13"/>
  <c r="J45" i="13"/>
  <c r="I45" i="13"/>
  <c r="H45" i="13"/>
  <c r="G45" i="13"/>
  <c r="K41" i="13"/>
  <c r="J41" i="13"/>
  <c r="I41" i="13"/>
  <c r="H41" i="13"/>
  <c r="G41" i="13"/>
  <c r="K32" i="13"/>
  <c r="J32" i="13"/>
  <c r="I32" i="13"/>
  <c r="H32" i="13"/>
  <c r="G32" i="13"/>
  <c r="K24" i="13"/>
  <c r="J24" i="13"/>
  <c r="I24" i="13"/>
  <c r="H24" i="13"/>
  <c r="G24" i="13"/>
  <c r="K39" i="13"/>
  <c r="J39" i="13"/>
  <c r="I39" i="13"/>
  <c r="H39" i="13"/>
  <c r="G39" i="13"/>
  <c r="K30" i="13"/>
  <c r="J30" i="13"/>
  <c r="I30" i="13"/>
  <c r="H30" i="13"/>
  <c r="G30" i="13"/>
  <c r="K18" i="13"/>
  <c r="J18" i="13"/>
  <c r="I18" i="13"/>
  <c r="H18" i="13"/>
  <c r="G18" i="13"/>
  <c r="K36" i="13"/>
  <c r="J36" i="13"/>
  <c r="I36" i="13"/>
  <c r="H36" i="13"/>
  <c r="G36" i="13"/>
  <c r="K61" i="13"/>
  <c r="J61" i="13"/>
  <c r="I61" i="13"/>
  <c r="H61" i="13"/>
  <c r="G61" i="13"/>
  <c r="K48" i="13"/>
  <c r="J48" i="13"/>
  <c r="I48" i="13"/>
  <c r="H48" i="13"/>
  <c r="G48" i="13"/>
  <c r="K6" i="12"/>
  <c r="J6" i="12"/>
  <c r="I6" i="12"/>
  <c r="H6" i="12"/>
  <c r="G6" i="12"/>
  <c r="K4" i="12"/>
  <c r="J4" i="12"/>
  <c r="I4" i="12"/>
  <c r="H4" i="12"/>
  <c r="G4" i="12"/>
  <c r="K16" i="12"/>
  <c r="J16" i="12"/>
  <c r="I16" i="12"/>
  <c r="H16" i="12"/>
  <c r="G16" i="12"/>
  <c r="K8" i="12"/>
  <c r="J8" i="12"/>
  <c r="I8" i="12"/>
  <c r="H8" i="12"/>
  <c r="G8" i="12"/>
  <c r="K18" i="12"/>
  <c r="J18" i="12"/>
  <c r="I18" i="12"/>
  <c r="H18" i="12"/>
  <c r="G18" i="12"/>
  <c r="K5" i="12"/>
  <c r="J5" i="12"/>
  <c r="I5" i="12"/>
  <c r="H5" i="12"/>
  <c r="G5" i="12"/>
  <c r="K10" i="12"/>
  <c r="J10" i="12"/>
  <c r="I10" i="12"/>
  <c r="H10" i="12"/>
  <c r="G10" i="12"/>
  <c r="K12" i="12"/>
  <c r="J12" i="12"/>
  <c r="I12" i="12"/>
  <c r="H12" i="12"/>
  <c r="G12" i="12"/>
  <c r="K17" i="12"/>
  <c r="J17" i="12"/>
  <c r="I17" i="12"/>
  <c r="H17" i="12"/>
  <c r="G17" i="12"/>
  <c r="K20" i="12"/>
  <c r="J20" i="12"/>
  <c r="I20" i="12"/>
  <c r="H20" i="12"/>
  <c r="G20" i="12"/>
  <c r="K21" i="12"/>
  <c r="J21" i="12"/>
  <c r="I21" i="12"/>
  <c r="H21" i="12"/>
  <c r="G21" i="12"/>
  <c r="K14" i="12"/>
  <c r="J14" i="12"/>
  <c r="I14" i="12"/>
  <c r="H14" i="12"/>
  <c r="G14" i="12"/>
  <c r="K19" i="12"/>
  <c r="J19" i="12"/>
  <c r="I19" i="12"/>
  <c r="H19" i="12"/>
  <c r="G19" i="12"/>
  <c r="K7" i="12"/>
  <c r="J7" i="12"/>
  <c r="I7" i="12"/>
  <c r="H7" i="12"/>
  <c r="G7" i="12"/>
  <c r="K13" i="12"/>
  <c r="J13" i="12"/>
  <c r="I13" i="12"/>
  <c r="H13" i="12"/>
  <c r="G13" i="12"/>
  <c r="K3" i="12"/>
  <c r="J3" i="12"/>
  <c r="I3" i="12"/>
  <c r="H3" i="12"/>
  <c r="G3" i="12"/>
  <c r="K9" i="12"/>
  <c r="J9" i="12"/>
  <c r="I9" i="12"/>
  <c r="H9" i="12"/>
  <c r="G9" i="12"/>
  <c r="K11" i="12"/>
  <c r="J11" i="12"/>
  <c r="I11" i="12"/>
  <c r="H11" i="12"/>
  <c r="G11" i="12"/>
  <c r="K22" i="12"/>
  <c r="J22" i="12"/>
  <c r="I22" i="12"/>
  <c r="H22" i="12"/>
  <c r="G22" i="12"/>
  <c r="K23" i="12"/>
  <c r="J23" i="12"/>
  <c r="I23" i="12"/>
  <c r="H23" i="12"/>
  <c r="G23" i="12"/>
  <c r="W20" i="11"/>
  <c r="U20" i="11"/>
  <c r="S20" i="11"/>
  <c r="Q20" i="11"/>
  <c r="J20" i="11"/>
  <c r="N20" i="11" s="1"/>
  <c r="I20" i="11"/>
  <c r="H20" i="11"/>
  <c r="G20" i="11"/>
  <c r="F20" i="11"/>
  <c r="W19" i="11"/>
  <c r="U19" i="11"/>
  <c r="S19" i="11"/>
  <c r="Q19" i="11"/>
  <c r="J19" i="11"/>
  <c r="N19" i="11" s="1"/>
  <c r="I19" i="11"/>
  <c r="H19" i="11"/>
  <c r="G19" i="11"/>
  <c r="F19" i="11"/>
  <c r="W18" i="11"/>
  <c r="U18" i="11"/>
  <c r="S18" i="11"/>
  <c r="Q18" i="11"/>
  <c r="J18" i="11"/>
  <c r="N18" i="11" s="1"/>
  <c r="I18" i="11"/>
  <c r="H18" i="11"/>
  <c r="G18" i="11"/>
  <c r="F18" i="11"/>
  <c r="W17" i="11"/>
  <c r="U17" i="11"/>
  <c r="S17" i="11"/>
  <c r="Q17" i="11"/>
  <c r="J17" i="11"/>
  <c r="N17" i="11" s="1"/>
  <c r="I17" i="11"/>
  <c r="H17" i="11"/>
  <c r="G17" i="11"/>
  <c r="F17" i="11"/>
  <c r="W16" i="11"/>
  <c r="U16" i="11"/>
  <c r="S16" i="11"/>
  <c r="Q16" i="11"/>
  <c r="J16" i="11"/>
  <c r="N16" i="11" s="1"/>
  <c r="I16" i="11"/>
  <c r="H16" i="11"/>
  <c r="G16" i="11"/>
  <c r="F16" i="11"/>
  <c r="W15" i="11"/>
  <c r="U15" i="11"/>
  <c r="S15" i="11"/>
  <c r="Q15" i="11"/>
  <c r="J15" i="11"/>
  <c r="N15" i="11" s="1"/>
  <c r="I15" i="11"/>
  <c r="H15" i="11"/>
  <c r="G15" i="11"/>
  <c r="F15" i="11"/>
  <c r="W14" i="11"/>
  <c r="U14" i="11"/>
  <c r="S14" i="11"/>
  <c r="Q14" i="11"/>
  <c r="J14" i="11"/>
  <c r="N14" i="11" s="1"/>
  <c r="I14" i="11"/>
  <c r="H14" i="11"/>
  <c r="G14" i="11"/>
  <c r="F14" i="11"/>
  <c r="W13" i="11"/>
  <c r="U13" i="11"/>
  <c r="S13" i="11"/>
  <c r="Q13" i="11"/>
  <c r="J13" i="11"/>
  <c r="N13" i="11" s="1"/>
  <c r="I13" i="11"/>
  <c r="H13" i="11"/>
  <c r="G13" i="11"/>
  <c r="F13" i="11"/>
  <c r="W12" i="11"/>
  <c r="U12" i="11"/>
  <c r="S12" i="11"/>
  <c r="Q12" i="11"/>
  <c r="J12" i="11"/>
  <c r="N12" i="11" s="1"/>
  <c r="I12" i="11"/>
  <c r="H12" i="11"/>
  <c r="G12" i="11"/>
  <c r="F12" i="11"/>
  <c r="W11" i="11"/>
  <c r="U11" i="11"/>
  <c r="S11" i="11"/>
  <c r="Q11" i="11"/>
  <c r="J11" i="11"/>
  <c r="N11" i="11" s="1"/>
  <c r="I11" i="11"/>
  <c r="H11" i="11"/>
  <c r="G11" i="11"/>
  <c r="F11" i="11"/>
  <c r="W10" i="11"/>
  <c r="U10" i="11"/>
  <c r="S10" i="11"/>
  <c r="Q10" i="11"/>
  <c r="J10" i="11"/>
  <c r="N10" i="11" s="1"/>
  <c r="I10" i="11"/>
  <c r="H10" i="11"/>
  <c r="G10" i="11"/>
  <c r="F10" i="11"/>
  <c r="W9" i="11"/>
  <c r="U9" i="11"/>
  <c r="S9" i="11"/>
  <c r="Q9" i="11"/>
  <c r="J5" i="11"/>
  <c r="N5" i="11" s="1"/>
  <c r="I5" i="11"/>
  <c r="H5" i="11"/>
  <c r="G5" i="11"/>
  <c r="F5" i="11"/>
  <c r="W8" i="11"/>
  <c r="U8" i="11"/>
  <c r="S8" i="11"/>
  <c r="Q8" i="11"/>
  <c r="J9" i="11"/>
  <c r="N9" i="11" s="1"/>
  <c r="I9" i="11"/>
  <c r="H9" i="11"/>
  <c r="G9" i="11"/>
  <c r="F9" i="11"/>
  <c r="W7" i="11"/>
  <c r="U7" i="11"/>
  <c r="S7" i="11"/>
  <c r="Q7" i="11"/>
  <c r="J8" i="11"/>
  <c r="N8" i="11" s="1"/>
  <c r="I8" i="11"/>
  <c r="H8" i="11"/>
  <c r="G8" i="11"/>
  <c r="F8" i="11"/>
  <c r="W5" i="11"/>
  <c r="U5" i="11"/>
  <c r="S5" i="11"/>
  <c r="Q5" i="11"/>
  <c r="J7" i="11"/>
  <c r="N7" i="11" s="1"/>
  <c r="I7" i="11"/>
  <c r="H7" i="11"/>
  <c r="G7" i="11"/>
  <c r="F7" i="11"/>
  <c r="W4" i="11"/>
  <c r="U4" i="11"/>
  <c r="S4" i="11"/>
  <c r="Q4" i="11"/>
  <c r="J4" i="11"/>
  <c r="N4" i="11" s="1"/>
  <c r="I4" i="11"/>
  <c r="H4" i="11"/>
  <c r="G4" i="11"/>
  <c r="F4" i="11"/>
  <c r="W3" i="11"/>
  <c r="U3" i="11"/>
  <c r="S3" i="11"/>
  <c r="Q3" i="11"/>
  <c r="J3" i="11"/>
  <c r="I3" i="11"/>
  <c r="H3" i="11"/>
  <c r="G3" i="11"/>
  <c r="F3" i="11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W182" i="10"/>
  <c r="W186" i="10" s="1"/>
  <c r="V182" i="10"/>
  <c r="V186" i="10" s="1"/>
  <c r="U182" i="10"/>
  <c r="U186" i="10" s="1"/>
  <c r="T182" i="10"/>
  <c r="T186" i="10" s="1"/>
  <c r="S182" i="10"/>
  <c r="S186" i="10" s="1"/>
  <c r="R182" i="10"/>
  <c r="R186" i="10" s="1"/>
  <c r="Q182" i="10"/>
  <c r="Q186" i="10" s="1"/>
  <c r="P182" i="10"/>
  <c r="P186" i="10" s="1"/>
  <c r="O182" i="10"/>
  <c r="O186" i="10" s="1"/>
  <c r="N182" i="10"/>
  <c r="N186" i="10" s="1"/>
  <c r="M182" i="10"/>
  <c r="M186" i="10" s="1"/>
  <c r="L182" i="10"/>
  <c r="L186" i="10" s="1"/>
  <c r="K182" i="10"/>
  <c r="K186" i="10" s="1"/>
  <c r="J182" i="10"/>
  <c r="J186" i="10" s="1"/>
  <c r="I182" i="10"/>
  <c r="I186" i="10" s="1"/>
  <c r="H182" i="10"/>
  <c r="H186" i="10" s="1"/>
  <c r="G182" i="10"/>
  <c r="G186" i="10" s="1"/>
  <c r="F182" i="10"/>
  <c r="F186" i="10" s="1"/>
  <c r="E182" i="10"/>
  <c r="E186" i="10" s="1"/>
  <c r="D182" i="10"/>
  <c r="D186" i="10" s="1"/>
  <c r="C182" i="10"/>
  <c r="C186" i="10" s="1"/>
  <c r="B182" i="10"/>
  <c r="B186" i="10" s="1"/>
  <c r="J21" i="10"/>
  <c r="I21" i="10"/>
  <c r="H21" i="10"/>
  <c r="G21" i="10"/>
  <c r="F21" i="10"/>
  <c r="J10" i="10"/>
  <c r="I10" i="10"/>
  <c r="H10" i="10"/>
  <c r="G10" i="10"/>
  <c r="F10" i="10"/>
  <c r="J9" i="10"/>
  <c r="I9" i="10"/>
  <c r="H9" i="10"/>
  <c r="G9" i="10"/>
  <c r="F9" i="10"/>
  <c r="J17" i="10"/>
  <c r="I17" i="10"/>
  <c r="H17" i="10"/>
  <c r="G17" i="10"/>
  <c r="F17" i="10"/>
  <c r="J16" i="10"/>
  <c r="I16" i="10"/>
  <c r="H16" i="10"/>
  <c r="G16" i="10"/>
  <c r="F16" i="10"/>
  <c r="J20" i="10"/>
  <c r="I20" i="10"/>
  <c r="H20" i="10"/>
  <c r="G20" i="10"/>
  <c r="F20" i="10"/>
  <c r="J7" i="10"/>
  <c r="I7" i="10"/>
  <c r="H7" i="10"/>
  <c r="G7" i="10"/>
  <c r="F7" i="10"/>
  <c r="J6" i="10"/>
  <c r="I6" i="10"/>
  <c r="H6" i="10"/>
  <c r="G6" i="10"/>
  <c r="F6" i="10"/>
  <c r="J19" i="10"/>
  <c r="I19" i="10"/>
  <c r="H19" i="10"/>
  <c r="G19" i="10"/>
  <c r="F19" i="10"/>
  <c r="J8" i="10"/>
  <c r="I8" i="10"/>
  <c r="H8" i="10"/>
  <c r="G8" i="10"/>
  <c r="F8" i="10"/>
  <c r="J4" i="10"/>
  <c r="I4" i="10"/>
  <c r="H4" i="10"/>
  <c r="G4" i="10"/>
  <c r="F4" i="10"/>
  <c r="J3" i="10"/>
  <c r="I3" i="10"/>
  <c r="H3" i="10"/>
  <c r="G3" i="10"/>
  <c r="F3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2" i="10"/>
  <c r="I2" i="10"/>
  <c r="H2" i="10"/>
  <c r="G2" i="10"/>
  <c r="F2" i="10"/>
  <c r="J12" i="10"/>
  <c r="I12" i="10"/>
  <c r="H12" i="10"/>
  <c r="G12" i="10"/>
  <c r="F12" i="10"/>
  <c r="J80" i="9"/>
  <c r="I80" i="9"/>
  <c r="H80" i="9"/>
  <c r="G80" i="9"/>
  <c r="F80" i="9"/>
  <c r="J64" i="9"/>
  <c r="I64" i="9"/>
  <c r="H64" i="9"/>
  <c r="G64" i="9"/>
  <c r="F64" i="9"/>
  <c r="J63" i="9"/>
  <c r="I63" i="9"/>
  <c r="H63" i="9"/>
  <c r="G63" i="9"/>
  <c r="F63" i="9"/>
  <c r="J61" i="9"/>
  <c r="I61" i="9"/>
  <c r="H61" i="9"/>
  <c r="G61" i="9"/>
  <c r="F61" i="9"/>
  <c r="J62" i="9"/>
  <c r="I62" i="9"/>
  <c r="H62" i="9"/>
  <c r="G62" i="9"/>
  <c r="F62" i="9"/>
  <c r="J73" i="9"/>
  <c r="I73" i="9"/>
  <c r="H73" i="9"/>
  <c r="G73" i="9"/>
  <c r="F73" i="9"/>
  <c r="J65" i="9"/>
  <c r="I65" i="9"/>
  <c r="H65" i="9"/>
  <c r="G65" i="9"/>
  <c r="F65" i="9"/>
  <c r="J66" i="9"/>
  <c r="I66" i="9"/>
  <c r="H66" i="9"/>
  <c r="G66" i="9"/>
  <c r="F66" i="9"/>
  <c r="J70" i="9"/>
  <c r="I70" i="9"/>
  <c r="H70" i="9"/>
  <c r="G70" i="9"/>
  <c r="F70" i="9"/>
  <c r="J79" i="9"/>
  <c r="I79" i="9"/>
  <c r="H79" i="9"/>
  <c r="G79" i="9"/>
  <c r="F79" i="9"/>
  <c r="J67" i="9"/>
  <c r="I67" i="9"/>
  <c r="H67" i="9"/>
  <c r="G67" i="9"/>
  <c r="F67" i="9"/>
  <c r="J72" i="9"/>
  <c r="I72" i="9"/>
  <c r="H72" i="9"/>
  <c r="G72" i="9"/>
  <c r="F72" i="9"/>
  <c r="J69" i="9"/>
  <c r="I69" i="9"/>
  <c r="H69" i="9"/>
  <c r="G69" i="9"/>
  <c r="F69" i="9"/>
  <c r="J71" i="9"/>
  <c r="I71" i="9"/>
  <c r="H71" i="9"/>
  <c r="G71" i="9"/>
  <c r="F71" i="9"/>
  <c r="J68" i="9"/>
  <c r="I68" i="9"/>
  <c r="H68" i="9"/>
  <c r="G68" i="9"/>
  <c r="F68" i="9"/>
  <c r="J74" i="9"/>
  <c r="I74" i="9"/>
  <c r="H74" i="9"/>
  <c r="G74" i="9"/>
  <c r="F74" i="9"/>
  <c r="J75" i="9"/>
  <c r="I75" i="9"/>
  <c r="H75" i="9"/>
  <c r="G75" i="9"/>
  <c r="F75" i="9"/>
  <c r="J76" i="9"/>
  <c r="I76" i="9"/>
  <c r="H76" i="9"/>
  <c r="G76" i="9"/>
  <c r="F76" i="9"/>
  <c r="J78" i="9"/>
  <c r="I78" i="9"/>
  <c r="H78" i="9"/>
  <c r="G78" i="9"/>
  <c r="F78" i="9"/>
  <c r="J77" i="9"/>
  <c r="I77" i="9"/>
  <c r="H77" i="9"/>
  <c r="G77" i="9"/>
  <c r="F77" i="9"/>
  <c r="J83" i="9"/>
  <c r="I83" i="9"/>
  <c r="H83" i="9"/>
  <c r="G83" i="9"/>
  <c r="F83" i="9"/>
  <c r="J92" i="9"/>
  <c r="I92" i="9"/>
  <c r="H92" i="9"/>
  <c r="G92" i="9"/>
  <c r="F92" i="9"/>
  <c r="J86" i="9"/>
  <c r="I86" i="9"/>
  <c r="H86" i="9"/>
  <c r="G86" i="9"/>
  <c r="F86" i="9"/>
  <c r="J88" i="9"/>
  <c r="I88" i="9"/>
  <c r="H88" i="9"/>
  <c r="G88" i="9"/>
  <c r="F88" i="9"/>
  <c r="J84" i="9"/>
  <c r="I84" i="9"/>
  <c r="H84" i="9"/>
  <c r="G84" i="9"/>
  <c r="F84" i="9"/>
  <c r="J89" i="9"/>
  <c r="I89" i="9"/>
  <c r="H89" i="9"/>
  <c r="G89" i="9"/>
  <c r="F89" i="9"/>
  <c r="J101" i="9"/>
  <c r="I101" i="9"/>
  <c r="H101" i="9"/>
  <c r="G101" i="9"/>
  <c r="F101" i="9"/>
  <c r="J102" i="9"/>
  <c r="I102" i="9"/>
  <c r="H102" i="9"/>
  <c r="G102" i="9"/>
  <c r="F102" i="9"/>
  <c r="J98" i="9"/>
  <c r="I98" i="9"/>
  <c r="H98" i="9"/>
  <c r="G98" i="9"/>
  <c r="F98" i="9"/>
  <c r="J90" i="9"/>
  <c r="I90" i="9"/>
  <c r="H90" i="9"/>
  <c r="G90" i="9"/>
  <c r="F90" i="9"/>
  <c r="J113" i="9"/>
  <c r="I113" i="9"/>
  <c r="H113" i="9"/>
  <c r="G113" i="9"/>
  <c r="F113" i="9"/>
  <c r="J94" i="9"/>
  <c r="I94" i="9"/>
  <c r="H94" i="9"/>
  <c r="G94" i="9"/>
  <c r="F94" i="9"/>
  <c r="J85" i="9"/>
  <c r="I85" i="9"/>
  <c r="H85" i="9"/>
  <c r="G85" i="9"/>
  <c r="F85" i="9"/>
  <c r="J87" i="9"/>
  <c r="I87" i="9"/>
  <c r="H87" i="9"/>
  <c r="G87" i="9"/>
  <c r="F87" i="9"/>
  <c r="J103" i="9"/>
  <c r="I103" i="9"/>
  <c r="H103" i="9"/>
  <c r="G103" i="9"/>
  <c r="F103" i="9"/>
  <c r="J96" i="9"/>
  <c r="I96" i="9"/>
  <c r="H96" i="9"/>
  <c r="G96" i="9"/>
  <c r="F96" i="9"/>
  <c r="J93" i="9"/>
  <c r="I93" i="9"/>
  <c r="H93" i="9"/>
  <c r="G93" i="9"/>
  <c r="F93" i="9"/>
  <c r="J95" i="9"/>
  <c r="I95" i="9"/>
  <c r="H95" i="9"/>
  <c r="G95" i="9"/>
  <c r="F95" i="9"/>
  <c r="J100" i="9"/>
  <c r="I100" i="9"/>
  <c r="H100" i="9"/>
  <c r="G100" i="9"/>
  <c r="F100" i="9"/>
  <c r="J106" i="9"/>
  <c r="I106" i="9"/>
  <c r="H106" i="9"/>
  <c r="G106" i="9"/>
  <c r="F106" i="9"/>
  <c r="J114" i="9"/>
  <c r="I114" i="9"/>
  <c r="H114" i="9"/>
  <c r="G114" i="9"/>
  <c r="F114" i="9"/>
  <c r="J112" i="9"/>
  <c r="I112" i="9"/>
  <c r="H112" i="9"/>
  <c r="G112" i="9"/>
  <c r="F112" i="9"/>
  <c r="J108" i="9"/>
  <c r="I108" i="9"/>
  <c r="H108" i="9"/>
  <c r="G108" i="9"/>
  <c r="F108" i="9"/>
  <c r="J91" i="9"/>
  <c r="I91" i="9"/>
  <c r="H91" i="9"/>
  <c r="G91" i="9"/>
  <c r="F91" i="9"/>
  <c r="J107" i="9"/>
  <c r="I107" i="9"/>
  <c r="H107" i="9"/>
  <c r="G107" i="9"/>
  <c r="F107" i="9"/>
  <c r="J97" i="9"/>
  <c r="I97" i="9"/>
  <c r="H97" i="9"/>
  <c r="G97" i="9"/>
  <c r="F97" i="9"/>
  <c r="J109" i="9"/>
  <c r="I109" i="9"/>
  <c r="H109" i="9"/>
  <c r="G109" i="9"/>
  <c r="F109" i="9"/>
  <c r="J99" i="9"/>
  <c r="I99" i="9"/>
  <c r="H99" i="9"/>
  <c r="G99" i="9"/>
  <c r="F99" i="9"/>
  <c r="J110" i="9"/>
  <c r="I110" i="9"/>
  <c r="H110" i="9"/>
  <c r="G110" i="9"/>
  <c r="F110" i="9"/>
  <c r="J115" i="9"/>
  <c r="I115" i="9"/>
  <c r="H115" i="9"/>
  <c r="G115" i="9"/>
  <c r="F115" i="9"/>
  <c r="J105" i="9"/>
  <c r="I105" i="9"/>
  <c r="H105" i="9"/>
  <c r="G105" i="9"/>
  <c r="F105" i="9"/>
  <c r="J104" i="9"/>
  <c r="I104" i="9"/>
  <c r="H104" i="9"/>
  <c r="G104" i="9"/>
  <c r="F104" i="9"/>
  <c r="J111" i="9"/>
  <c r="I111" i="9"/>
  <c r="H111" i="9"/>
  <c r="G111" i="9"/>
  <c r="F111" i="9"/>
  <c r="J9" i="9"/>
  <c r="I9" i="9"/>
  <c r="H9" i="9"/>
  <c r="G9" i="9"/>
  <c r="F9" i="9"/>
  <c r="J3" i="9"/>
  <c r="I3" i="9"/>
  <c r="H3" i="9"/>
  <c r="G3" i="9"/>
  <c r="F3" i="9"/>
  <c r="J13" i="9"/>
  <c r="I13" i="9"/>
  <c r="H13" i="9"/>
  <c r="G13" i="9"/>
  <c r="F13" i="9"/>
  <c r="J5" i="9"/>
  <c r="I5" i="9"/>
  <c r="H5" i="9"/>
  <c r="G5" i="9"/>
  <c r="F5" i="9"/>
  <c r="J7" i="9"/>
  <c r="I7" i="9"/>
  <c r="H7" i="9"/>
  <c r="G7" i="9"/>
  <c r="F7" i="9"/>
  <c r="J2" i="9"/>
  <c r="I2" i="9"/>
  <c r="H2" i="9"/>
  <c r="G2" i="9"/>
  <c r="F2" i="9"/>
  <c r="J14" i="9"/>
  <c r="I14" i="9"/>
  <c r="H14" i="9"/>
  <c r="G14" i="9"/>
  <c r="F14" i="9"/>
  <c r="J8" i="9"/>
  <c r="I8" i="9"/>
  <c r="H8" i="9"/>
  <c r="G8" i="9"/>
  <c r="F8" i="9"/>
  <c r="J20" i="9"/>
  <c r="I20" i="9"/>
  <c r="H20" i="9"/>
  <c r="G20" i="9"/>
  <c r="F20" i="9"/>
  <c r="J10" i="9"/>
  <c r="I10" i="9"/>
  <c r="H10" i="9"/>
  <c r="G10" i="9"/>
  <c r="F10" i="9"/>
  <c r="J15" i="9"/>
  <c r="I15" i="9"/>
  <c r="H15" i="9"/>
  <c r="G15" i="9"/>
  <c r="F15" i="9"/>
  <c r="J4" i="9"/>
  <c r="I4" i="9"/>
  <c r="H4" i="9"/>
  <c r="G4" i="9"/>
  <c r="F4" i="9"/>
  <c r="J17" i="9"/>
  <c r="I17" i="9"/>
  <c r="H17" i="9"/>
  <c r="G17" i="9"/>
  <c r="F17" i="9"/>
  <c r="J12" i="9"/>
  <c r="I12" i="9"/>
  <c r="H12" i="9"/>
  <c r="G12" i="9"/>
  <c r="F12" i="9"/>
  <c r="J21" i="9"/>
  <c r="I21" i="9"/>
  <c r="H21" i="9"/>
  <c r="G21" i="9"/>
  <c r="F21" i="9"/>
  <c r="J16" i="9"/>
  <c r="I16" i="9"/>
  <c r="H16" i="9"/>
  <c r="G16" i="9"/>
  <c r="F16" i="9"/>
  <c r="J19" i="9"/>
  <c r="I19" i="9"/>
  <c r="H19" i="9"/>
  <c r="G19" i="9"/>
  <c r="F19" i="9"/>
  <c r="J11" i="9"/>
  <c r="I11" i="9"/>
  <c r="H11" i="9"/>
  <c r="G11" i="9"/>
  <c r="F11" i="9"/>
  <c r="J6" i="9"/>
  <c r="I6" i="9"/>
  <c r="H6" i="9"/>
  <c r="G6" i="9"/>
  <c r="F6" i="9"/>
  <c r="J18" i="9"/>
  <c r="I18" i="9"/>
  <c r="H18" i="9"/>
  <c r="G18" i="9"/>
  <c r="F18" i="9"/>
  <c r="J48" i="9"/>
  <c r="I48" i="9"/>
  <c r="H48" i="9"/>
  <c r="G48" i="9"/>
  <c r="F48" i="9"/>
  <c r="J29" i="9"/>
  <c r="I29" i="9"/>
  <c r="H29" i="9"/>
  <c r="G29" i="9"/>
  <c r="F29" i="9"/>
  <c r="J44" i="9"/>
  <c r="I44" i="9"/>
  <c r="H44" i="9"/>
  <c r="G44" i="9"/>
  <c r="F44" i="9"/>
  <c r="J25" i="9"/>
  <c r="I25" i="9"/>
  <c r="H25" i="9"/>
  <c r="G25" i="9"/>
  <c r="F25" i="9"/>
  <c r="J34" i="9"/>
  <c r="I34" i="9"/>
  <c r="H34" i="9"/>
  <c r="G34" i="9"/>
  <c r="F34" i="9"/>
  <c r="J26" i="9"/>
  <c r="I26" i="9"/>
  <c r="H26" i="9"/>
  <c r="G26" i="9"/>
  <c r="F26" i="9"/>
  <c r="J28" i="9"/>
  <c r="I28" i="9"/>
  <c r="H28" i="9"/>
  <c r="G28" i="9"/>
  <c r="F28" i="9"/>
  <c r="J39" i="9"/>
  <c r="I39" i="9"/>
  <c r="H39" i="9"/>
  <c r="G39" i="9"/>
  <c r="F39" i="9"/>
  <c r="J30" i="9"/>
  <c r="I30" i="9"/>
  <c r="H30" i="9"/>
  <c r="G30" i="9"/>
  <c r="F30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40" i="9"/>
  <c r="I40" i="9"/>
  <c r="H40" i="9"/>
  <c r="G40" i="9"/>
  <c r="F40" i="9"/>
  <c r="J56" i="9"/>
  <c r="I56" i="9"/>
  <c r="H56" i="9"/>
  <c r="G56" i="9"/>
  <c r="F56" i="9"/>
  <c r="J36" i="9"/>
  <c r="I36" i="9"/>
  <c r="H36" i="9"/>
  <c r="G36" i="9"/>
  <c r="F36" i="9"/>
  <c r="J49" i="9"/>
  <c r="I49" i="9"/>
  <c r="H49" i="9"/>
  <c r="G49" i="9"/>
  <c r="F49" i="9"/>
  <c r="J27" i="9"/>
  <c r="I27" i="9"/>
  <c r="H27" i="9"/>
  <c r="G27" i="9"/>
  <c r="F27" i="9"/>
  <c r="J58" i="9"/>
  <c r="I58" i="9"/>
  <c r="H58" i="9"/>
  <c r="G58" i="9"/>
  <c r="F58" i="9"/>
  <c r="J43" i="9"/>
  <c r="I43" i="9"/>
  <c r="H43" i="9"/>
  <c r="G43" i="9"/>
  <c r="F43" i="9"/>
  <c r="J47" i="9"/>
  <c r="I47" i="9"/>
  <c r="H47" i="9"/>
  <c r="G47" i="9"/>
  <c r="F47" i="9"/>
  <c r="J51" i="9"/>
  <c r="I51" i="9"/>
  <c r="H51" i="9"/>
  <c r="G51" i="9"/>
  <c r="F51" i="9"/>
  <c r="J53" i="9"/>
  <c r="I53" i="9"/>
  <c r="H53" i="9"/>
  <c r="G53" i="9"/>
  <c r="F53" i="9"/>
  <c r="J42" i="9"/>
  <c r="I42" i="9"/>
  <c r="H42" i="9"/>
  <c r="G42" i="9"/>
  <c r="F42" i="9"/>
  <c r="J41" i="9"/>
  <c r="I41" i="9"/>
  <c r="H41" i="9"/>
  <c r="G41" i="9"/>
  <c r="F41" i="9"/>
  <c r="J57" i="9"/>
  <c r="I57" i="9"/>
  <c r="H57" i="9"/>
  <c r="G57" i="9"/>
  <c r="F57" i="9"/>
  <c r="J38" i="9"/>
  <c r="I38" i="9"/>
  <c r="H38" i="9"/>
  <c r="G38" i="9"/>
  <c r="F38" i="9"/>
  <c r="J35" i="9"/>
  <c r="I35" i="9"/>
  <c r="H35" i="9"/>
  <c r="G35" i="9"/>
  <c r="F35" i="9"/>
  <c r="J37" i="9"/>
  <c r="I37" i="9"/>
  <c r="H37" i="9"/>
  <c r="G37" i="9"/>
  <c r="F37" i="9"/>
  <c r="J54" i="9"/>
  <c r="I54" i="9"/>
  <c r="H54" i="9"/>
  <c r="G54" i="9"/>
  <c r="F54" i="9"/>
  <c r="J50" i="9"/>
  <c r="I50" i="9"/>
  <c r="H50" i="9"/>
  <c r="G50" i="9"/>
  <c r="F50" i="9"/>
  <c r="J55" i="9"/>
  <c r="I55" i="9"/>
  <c r="H55" i="9"/>
  <c r="G55" i="9"/>
  <c r="F55" i="9"/>
  <c r="J46" i="9"/>
  <c r="I46" i="9"/>
  <c r="H46" i="9"/>
  <c r="G46" i="9"/>
  <c r="F46" i="9"/>
  <c r="J45" i="9"/>
  <c r="I45" i="9"/>
  <c r="H45" i="9"/>
  <c r="G45" i="9"/>
  <c r="F45" i="9"/>
  <c r="J52" i="9"/>
  <c r="I52" i="9"/>
  <c r="H52" i="9"/>
  <c r="G52" i="9"/>
  <c r="F52" i="9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W150" i="8"/>
  <c r="W154" i="8" s="1"/>
  <c r="V150" i="8"/>
  <c r="V154" i="8" s="1"/>
  <c r="U150" i="8"/>
  <c r="U154" i="8" s="1"/>
  <c r="T150" i="8"/>
  <c r="T154" i="8" s="1"/>
  <c r="S150" i="8"/>
  <c r="S154" i="8" s="1"/>
  <c r="R150" i="8"/>
  <c r="R154" i="8" s="1"/>
  <c r="Q150" i="8"/>
  <c r="Q154" i="8" s="1"/>
  <c r="P150" i="8"/>
  <c r="P154" i="8" s="1"/>
  <c r="O150" i="8"/>
  <c r="O154" i="8" s="1"/>
  <c r="N150" i="8"/>
  <c r="N154" i="8" s="1"/>
  <c r="M150" i="8"/>
  <c r="M154" i="8" s="1"/>
  <c r="L150" i="8"/>
  <c r="L154" i="8" s="1"/>
  <c r="K150" i="8"/>
  <c r="K154" i="8" s="1"/>
  <c r="J150" i="8"/>
  <c r="J154" i="8" s="1"/>
  <c r="I150" i="8"/>
  <c r="I154" i="8" s="1"/>
  <c r="H150" i="8"/>
  <c r="H154" i="8" s="1"/>
  <c r="G150" i="8"/>
  <c r="G154" i="8" s="1"/>
  <c r="F150" i="8"/>
  <c r="F154" i="8" s="1"/>
  <c r="E150" i="8"/>
  <c r="E154" i="8" s="1"/>
  <c r="D150" i="8"/>
  <c r="D154" i="8" s="1"/>
  <c r="C150" i="8"/>
  <c r="C154" i="8" s="1"/>
  <c r="B150" i="8"/>
  <c r="B154" i="8" s="1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W33" i="7"/>
  <c r="U33" i="7"/>
  <c r="S33" i="7"/>
  <c r="Q33" i="7"/>
  <c r="J33" i="7"/>
  <c r="N33" i="7" s="1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J30" i="7"/>
  <c r="N30" i="7" s="1"/>
  <c r="I30" i="7"/>
  <c r="H30" i="7"/>
  <c r="G30" i="7"/>
  <c r="F30" i="7"/>
  <c r="W30" i="7"/>
  <c r="U30" i="7"/>
  <c r="S30" i="7"/>
  <c r="Q30" i="7"/>
  <c r="J31" i="7"/>
  <c r="N31" i="7" s="1"/>
  <c r="I31" i="7"/>
  <c r="H31" i="7"/>
  <c r="G31" i="7"/>
  <c r="F31" i="7"/>
  <c r="W29" i="7"/>
  <c r="U29" i="7"/>
  <c r="S29" i="7"/>
  <c r="Q29" i="7"/>
  <c r="J29" i="7"/>
  <c r="N29" i="7" s="1"/>
  <c r="I29" i="7"/>
  <c r="H29" i="7"/>
  <c r="G29" i="7"/>
  <c r="F29" i="7"/>
  <c r="J21" i="7"/>
  <c r="N21" i="7" s="1"/>
  <c r="I21" i="7"/>
  <c r="H21" i="7"/>
  <c r="G21" i="7"/>
  <c r="F21" i="7"/>
  <c r="J19" i="7"/>
  <c r="N19" i="7" s="1"/>
  <c r="I19" i="7"/>
  <c r="H19" i="7"/>
  <c r="G19" i="7"/>
  <c r="F19" i="7"/>
  <c r="J20" i="7"/>
  <c r="N20" i="7" s="1"/>
  <c r="I20" i="7"/>
  <c r="H20" i="7"/>
  <c r="G20" i="7"/>
  <c r="F20" i="7"/>
  <c r="W27" i="7"/>
  <c r="U27" i="7"/>
  <c r="S27" i="7"/>
  <c r="Q27" i="7"/>
  <c r="J27" i="7"/>
  <c r="N27" i="7" s="1"/>
  <c r="I27" i="7"/>
  <c r="H27" i="7"/>
  <c r="G27" i="7"/>
  <c r="F27" i="7"/>
  <c r="W26" i="7"/>
  <c r="U26" i="7"/>
  <c r="S26" i="7"/>
  <c r="Q26" i="7"/>
  <c r="W25" i="7"/>
  <c r="U25" i="7"/>
  <c r="S25" i="7"/>
  <c r="Q25" i="7"/>
  <c r="W24" i="7"/>
  <c r="U24" i="7"/>
  <c r="S24" i="7"/>
  <c r="Q24" i="7"/>
  <c r="W23" i="7"/>
  <c r="U23" i="7"/>
  <c r="S23" i="7"/>
  <c r="Q23" i="7"/>
  <c r="J25" i="7"/>
  <c r="N25" i="7" s="1"/>
  <c r="I25" i="7"/>
  <c r="H25" i="7"/>
  <c r="G25" i="7"/>
  <c r="F25" i="7"/>
  <c r="W22" i="7"/>
  <c r="U22" i="7"/>
  <c r="S22" i="7"/>
  <c r="Q22" i="7"/>
  <c r="J24" i="7"/>
  <c r="N24" i="7" s="1"/>
  <c r="I24" i="7"/>
  <c r="H24" i="7"/>
  <c r="G24" i="7"/>
  <c r="F24" i="7"/>
  <c r="W21" i="7"/>
  <c r="U21" i="7"/>
  <c r="S21" i="7"/>
  <c r="Q21" i="7"/>
  <c r="J26" i="7"/>
  <c r="N26" i="7" s="1"/>
  <c r="I26" i="7"/>
  <c r="H26" i="7"/>
  <c r="G26" i="7"/>
  <c r="F26" i="7"/>
  <c r="W20" i="7"/>
  <c r="U20" i="7"/>
  <c r="S20" i="7"/>
  <c r="Q20" i="7"/>
  <c r="J22" i="7"/>
  <c r="N22" i="7" s="1"/>
  <c r="I22" i="7"/>
  <c r="H22" i="7"/>
  <c r="G22" i="7"/>
  <c r="F22" i="7"/>
  <c r="W19" i="7"/>
  <c r="U19" i="7"/>
  <c r="S19" i="7"/>
  <c r="Q19" i="7"/>
  <c r="J23" i="7"/>
  <c r="N23" i="7" s="1"/>
  <c r="I23" i="7"/>
  <c r="H23" i="7"/>
  <c r="G23" i="7"/>
  <c r="F23" i="7"/>
  <c r="W15" i="7"/>
  <c r="U15" i="7"/>
  <c r="S15" i="7"/>
  <c r="Q15" i="7"/>
  <c r="J15" i="7"/>
  <c r="N15" i="7" s="1"/>
  <c r="I15" i="7"/>
  <c r="H15" i="7"/>
  <c r="G15" i="7"/>
  <c r="F15" i="7"/>
  <c r="W14" i="7"/>
  <c r="U14" i="7"/>
  <c r="S14" i="7"/>
  <c r="Q14" i="7"/>
  <c r="J11" i="7"/>
  <c r="I11" i="7"/>
  <c r="H11" i="7"/>
  <c r="G11" i="7"/>
  <c r="F11" i="7"/>
  <c r="W13" i="7"/>
  <c r="U13" i="7"/>
  <c r="S13" i="7"/>
  <c r="Q13" i="7"/>
  <c r="J12" i="7"/>
  <c r="I12" i="7"/>
  <c r="H12" i="7"/>
  <c r="G12" i="7"/>
  <c r="F12" i="7"/>
  <c r="W12" i="7"/>
  <c r="U12" i="7"/>
  <c r="S12" i="7"/>
  <c r="Q12" i="7"/>
  <c r="J13" i="7"/>
  <c r="N12" i="7" s="1"/>
  <c r="I13" i="7"/>
  <c r="H13" i="7"/>
  <c r="G13" i="7"/>
  <c r="F13" i="7"/>
  <c r="W11" i="7"/>
  <c r="U11" i="7"/>
  <c r="S11" i="7"/>
  <c r="Q11" i="7"/>
  <c r="J14" i="7"/>
  <c r="I14" i="7"/>
  <c r="H14" i="7"/>
  <c r="G14" i="7"/>
  <c r="F14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4" i="7"/>
  <c r="N4" i="7" s="1"/>
  <c r="I4" i="7"/>
  <c r="H4" i="7"/>
  <c r="G4" i="7"/>
  <c r="F4" i="7"/>
  <c r="W7" i="7"/>
  <c r="U7" i="7"/>
  <c r="S7" i="7"/>
  <c r="Q7" i="7"/>
  <c r="J8" i="7"/>
  <c r="N8" i="7" s="1"/>
  <c r="I8" i="7"/>
  <c r="H8" i="7"/>
  <c r="G8" i="7"/>
  <c r="F8" i="7"/>
  <c r="W6" i="7"/>
  <c r="U6" i="7"/>
  <c r="S6" i="7"/>
  <c r="Q6" i="7"/>
  <c r="J3" i="7"/>
  <c r="N3" i="7" s="1"/>
  <c r="I3" i="7"/>
  <c r="H3" i="7"/>
  <c r="G3" i="7"/>
  <c r="F3" i="7"/>
  <c r="W5" i="7"/>
  <c r="U5" i="7"/>
  <c r="S5" i="7"/>
  <c r="Q5" i="7"/>
  <c r="J6" i="7"/>
  <c r="N6" i="7" s="1"/>
  <c r="I6" i="7"/>
  <c r="H6" i="7"/>
  <c r="G6" i="7"/>
  <c r="F6" i="7"/>
  <c r="W4" i="7"/>
  <c r="U4" i="7"/>
  <c r="S4" i="7"/>
  <c r="Q4" i="7"/>
  <c r="J7" i="7"/>
  <c r="N7" i="7" s="1"/>
  <c r="I7" i="7"/>
  <c r="H7" i="7"/>
  <c r="G7" i="7"/>
  <c r="F7" i="7"/>
  <c r="W3" i="7"/>
  <c r="U3" i="7"/>
  <c r="S3" i="7"/>
  <c r="Q3" i="7"/>
  <c r="J5" i="7"/>
  <c r="N5" i="7" s="1"/>
  <c r="I5" i="7"/>
  <c r="H5" i="7"/>
  <c r="G5" i="7"/>
  <c r="F5" i="7"/>
  <c r="J97" i="6"/>
  <c r="I97" i="6"/>
  <c r="H97" i="6"/>
  <c r="G97" i="6"/>
  <c r="F9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3" i="6"/>
  <c r="I43" i="6"/>
  <c r="H43" i="6"/>
  <c r="G43" i="6"/>
  <c r="F43" i="6"/>
  <c r="J42" i="6"/>
  <c r="I42" i="6"/>
  <c r="H42" i="6"/>
  <c r="G42" i="6"/>
  <c r="F42" i="6"/>
  <c r="J39" i="6"/>
  <c r="I39" i="6"/>
  <c r="H39" i="6"/>
  <c r="G39" i="6"/>
  <c r="F39" i="6"/>
  <c r="J37" i="6"/>
  <c r="I37" i="6"/>
  <c r="H37" i="6"/>
  <c r="G37" i="6"/>
  <c r="F37" i="6"/>
  <c r="J36" i="6"/>
  <c r="I36" i="6"/>
  <c r="H36" i="6"/>
  <c r="G36" i="6"/>
  <c r="F36" i="6"/>
  <c r="J32" i="6"/>
  <c r="I32" i="6"/>
  <c r="H32" i="6"/>
  <c r="G32" i="6"/>
  <c r="F32" i="6"/>
  <c r="J31" i="6"/>
  <c r="I31" i="6"/>
  <c r="H31" i="6"/>
  <c r="G31" i="6"/>
  <c r="F31" i="6"/>
  <c r="J68" i="6"/>
  <c r="I68" i="6"/>
  <c r="H68" i="6"/>
  <c r="G68" i="6"/>
  <c r="F68" i="6"/>
  <c r="J60" i="6"/>
  <c r="I60" i="6"/>
  <c r="H60" i="6"/>
  <c r="G60" i="6"/>
  <c r="F60" i="6"/>
  <c r="J63" i="6"/>
  <c r="I63" i="6"/>
  <c r="H63" i="6"/>
  <c r="G63" i="6"/>
  <c r="F63" i="6"/>
  <c r="J59" i="6"/>
  <c r="I59" i="6"/>
  <c r="H59" i="6"/>
  <c r="G59" i="6"/>
  <c r="F59" i="6"/>
  <c r="J62" i="6"/>
  <c r="I62" i="6"/>
  <c r="H62" i="6"/>
  <c r="G62" i="6"/>
  <c r="F62" i="6"/>
  <c r="J67" i="6"/>
  <c r="I67" i="6"/>
  <c r="H67" i="6"/>
  <c r="G67" i="6"/>
  <c r="F67" i="6"/>
  <c r="J70" i="6"/>
  <c r="I70" i="6"/>
  <c r="H70" i="6"/>
  <c r="G70" i="6"/>
  <c r="F70" i="6"/>
  <c r="J66" i="6"/>
  <c r="I66" i="6"/>
  <c r="H66" i="6"/>
  <c r="G66" i="6"/>
  <c r="F66" i="6"/>
  <c r="J64" i="6"/>
  <c r="I64" i="6"/>
  <c r="H64" i="6"/>
  <c r="G64" i="6"/>
  <c r="F64" i="6"/>
  <c r="J71" i="6"/>
  <c r="I71" i="6"/>
  <c r="H71" i="6"/>
  <c r="G71" i="6"/>
  <c r="F71" i="6"/>
  <c r="J65" i="6"/>
  <c r="I65" i="6"/>
  <c r="H65" i="6"/>
  <c r="G65" i="6"/>
  <c r="F65" i="6"/>
  <c r="J61" i="6"/>
  <c r="I61" i="6"/>
  <c r="H61" i="6"/>
  <c r="G61" i="6"/>
  <c r="F61" i="6"/>
  <c r="J69" i="6"/>
  <c r="I69" i="6"/>
  <c r="H69" i="6"/>
  <c r="G69" i="6"/>
  <c r="F69" i="6"/>
  <c r="J74" i="6"/>
  <c r="I74" i="6"/>
  <c r="H74" i="6"/>
  <c r="G74" i="6"/>
  <c r="F74" i="6"/>
  <c r="J75" i="6"/>
  <c r="I75" i="6"/>
  <c r="H75" i="6"/>
  <c r="G75" i="6"/>
  <c r="F75" i="6"/>
  <c r="J76" i="6"/>
  <c r="I76" i="6"/>
  <c r="H76" i="6"/>
  <c r="G76" i="6"/>
  <c r="F76" i="6"/>
  <c r="J84" i="6"/>
  <c r="I84" i="6"/>
  <c r="H84" i="6"/>
  <c r="G84" i="6"/>
  <c r="F84" i="6"/>
  <c r="J78" i="6"/>
  <c r="I78" i="6"/>
  <c r="H78" i="6"/>
  <c r="G78" i="6"/>
  <c r="F78" i="6"/>
  <c r="J81" i="6"/>
  <c r="I81" i="6"/>
  <c r="H81" i="6"/>
  <c r="G81" i="6"/>
  <c r="F81" i="6"/>
  <c r="J85" i="6"/>
  <c r="I85" i="6"/>
  <c r="H85" i="6"/>
  <c r="G85" i="6"/>
  <c r="F85" i="6"/>
  <c r="J92" i="6"/>
  <c r="I92" i="6"/>
  <c r="H92" i="6"/>
  <c r="G92" i="6"/>
  <c r="F92" i="6"/>
  <c r="J77" i="6"/>
  <c r="I77" i="6"/>
  <c r="H77" i="6"/>
  <c r="G77" i="6"/>
  <c r="F77" i="6"/>
  <c r="J86" i="6"/>
  <c r="I86" i="6"/>
  <c r="H86" i="6"/>
  <c r="G86" i="6"/>
  <c r="F86" i="6"/>
  <c r="J96" i="6"/>
  <c r="I96" i="6"/>
  <c r="H96" i="6"/>
  <c r="G96" i="6"/>
  <c r="F96" i="6"/>
  <c r="J90" i="6"/>
  <c r="I90" i="6"/>
  <c r="H90" i="6"/>
  <c r="G90" i="6"/>
  <c r="F90" i="6"/>
  <c r="J89" i="6"/>
  <c r="I89" i="6"/>
  <c r="H89" i="6"/>
  <c r="G89" i="6"/>
  <c r="F89" i="6"/>
  <c r="J83" i="6"/>
  <c r="I83" i="6"/>
  <c r="H83" i="6"/>
  <c r="G83" i="6"/>
  <c r="F83" i="6"/>
  <c r="J88" i="6"/>
  <c r="I88" i="6"/>
  <c r="H88" i="6"/>
  <c r="G88" i="6"/>
  <c r="F88" i="6"/>
  <c r="J80" i="6"/>
  <c r="I80" i="6"/>
  <c r="H80" i="6"/>
  <c r="G80" i="6"/>
  <c r="F80" i="6"/>
  <c r="J91" i="6"/>
  <c r="I91" i="6"/>
  <c r="H91" i="6"/>
  <c r="G91" i="6"/>
  <c r="F91" i="6"/>
  <c r="J87" i="6"/>
  <c r="I87" i="6"/>
  <c r="H87" i="6"/>
  <c r="G87" i="6"/>
  <c r="F87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79" i="6"/>
  <c r="I79" i="6"/>
  <c r="H79" i="6"/>
  <c r="G79" i="6"/>
  <c r="F79" i="6"/>
  <c r="J82" i="6"/>
  <c r="I82" i="6"/>
  <c r="H82" i="6"/>
  <c r="G82" i="6"/>
  <c r="F82" i="6"/>
  <c r="J5" i="6"/>
  <c r="I5" i="6"/>
  <c r="H5" i="6"/>
  <c r="G5" i="6"/>
  <c r="F5" i="6"/>
  <c r="J16" i="6"/>
  <c r="I16" i="6"/>
  <c r="H16" i="6"/>
  <c r="G16" i="6"/>
  <c r="F16" i="6"/>
  <c r="J10" i="6"/>
  <c r="I10" i="6"/>
  <c r="H10" i="6"/>
  <c r="G10" i="6"/>
  <c r="F10" i="6"/>
  <c r="J3" i="6"/>
  <c r="I3" i="6"/>
  <c r="H3" i="6"/>
  <c r="G3" i="6"/>
  <c r="F3" i="6"/>
  <c r="J6" i="6"/>
  <c r="I6" i="6"/>
  <c r="H6" i="6"/>
  <c r="G6" i="6"/>
  <c r="F6" i="6"/>
  <c r="J12" i="6"/>
  <c r="I12" i="6"/>
  <c r="H12" i="6"/>
  <c r="G12" i="6"/>
  <c r="F12" i="6"/>
  <c r="J2" i="6"/>
  <c r="I2" i="6"/>
  <c r="H2" i="6"/>
  <c r="G2" i="6"/>
  <c r="F2" i="6"/>
  <c r="J9" i="6"/>
  <c r="I9" i="6"/>
  <c r="H9" i="6"/>
  <c r="G9" i="6"/>
  <c r="F9" i="6"/>
  <c r="J7" i="6"/>
  <c r="I7" i="6"/>
  <c r="H7" i="6"/>
  <c r="G7" i="6"/>
  <c r="F7" i="6"/>
  <c r="J18" i="6"/>
  <c r="I18" i="6"/>
  <c r="H18" i="6"/>
  <c r="G18" i="6"/>
  <c r="F18" i="6"/>
  <c r="J20" i="6"/>
  <c r="I20" i="6"/>
  <c r="H20" i="6"/>
  <c r="G20" i="6"/>
  <c r="F20" i="6"/>
  <c r="J8" i="6"/>
  <c r="I8" i="6"/>
  <c r="H8" i="6"/>
  <c r="G8" i="6"/>
  <c r="F8" i="6"/>
  <c r="J4" i="6"/>
  <c r="I4" i="6"/>
  <c r="H4" i="6"/>
  <c r="G4" i="6"/>
  <c r="F4" i="6"/>
  <c r="J13" i="6"/>
  <c r="I13" i="6"/>
  <c r="H13" i="6"/>
  <c r="G13" i="6"/>
  <c r="F13" i="6"/>
  <c r="J19" i="6"/>
  <c r="I19" i="6"/>
  <c r="H19" i="6"/>
  <c r="G19" i="6"/>
  <c r="F19" i="6"/>
  <c r="J17" i="6"/>
  <c r="I17" i="6"/>
  <c r="H17" i="6"/>
  <c r="G17" i="6"/>
  <c r="F17" i="6"/>
  <c r="J14" i="6"/>
  <c r="I14" i="6"/>
  <c r="H14" i="6"/>
  <c r="G14" i="6"/>
  <c r="F14" i="6"/>
  <c r="J11" i="6"/>
  <c r="I11" i="6"/>
  <c r="H11" i="6"/>
  <c r="G11" i="6"/>
  <c r="F11" i="6"/>
  <c r="J15" i="6"/>
  <c r="I15" i="6"/>
  <c r="H15" i="6"/>
  <c r="G15" i="6"/>
  <c r="F15" i="6"/>
  <c r="J21" i="6"/>
  <c r="I21" i="6"/>
  <c r="H21" i="6"/>
  <c r="G21" i="6"/>
  <c r="F21" i="6"/>
  <c r="J22" i="6"/>
  <c r="I22" i="6"/>
  <c r="H22" i="6"/>
  <c r="G22" i="6"/>
  <c r="F22" i="6"/>
  <c r="J41" i="6"/>
  <c r="I41" i="6"/>
  <c r="H41" i="6"/>
  <c r="G41" i="6"/>
  <c r="F41" i="6"/>
  <c r="J26" i="6"/>
  <c r="I26" i="6"/>
  <c r="H26" i="6"/>
  <c r="G26" i="6"/>
  <c r="F26" i="6"/>
  <c r="J40" i="6"/>
  <c r="I40" i="6"/>
  <c r="H40" i="6"/>
  <c r="G40" i="6"/>
  <c r="F40" i="6"/>
  <c r="J30" i="6"/>
  <c r="I30" i="6"/>
  <c r="H30" i="6"/>
  <c r="G30" i="6"/>
  <c r="F30" i="6"/>
  <c r="J34" i="6"/>
  <c r="I34" i="6"/>
  <c r="H34" i="6"/>
  <c r="G34" i="6"/>
  <c r="F34" i="6"/>
  <c r="J27" i="6"/>
  <c r="I27" i="6"/>
  <c r="H27" i="6"/>
  <c r="G27" i="6"/>
  <c r="F27" i="6"/>
  <c r="J35" i="6"/>
  <c r="I35" i="6"/>
  <c r="H35" i="6"/>
  <c r="G35" i="6"/>
  <c r="F35" i="6"/>
  <c r="J25" i="6"/>
  <c r="I25" i="6"/>
  <c r="H25" i="6"/>
  <c r="G25" i="6"/>
  <c r="F25" i="6"/>
  <c r="J33" i="6"/>
  <c r="I33" i="6"/>
  <c r="H33" i="6"/>
  <c r="G33" i="6"/>
  <c r="F33" i="6"/>
  <c r="J28" i="6"/>
  <c r="I28" i="6"/>
  <c r="H28" i="6"/>
  <c r="G28" i="6"/>
  <c r="F28" i="6"/>
  <c r="J38" i="6"/>
  <c r="I38" i="6"/>
  <c r="H38" i="6"/>
  <c r="G38" i="6"/>
  <c r="F38" i="6"/>
  <c r="J44" i="6"/>
  <c r="I44" i="6"/>
  <c r="H44" i="6"/>
  <c r="G44" i="6"/>
  <c r="F44" i="6"/>
  <c r="J29" i="6"/>
  <c r="I29" i="6"/>
  <c r="H29" i="6"/>
  <c r="G29" i="6"/>
  <c r="F29" i="6"/>
  <c r="J24" i="6"/>
  <c r="I24" i="6"/>
  <c r="H24" i="6"/>
  <c r="G24" i="6"/>
  <c r="F24" i="6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W206" i="5"/>
  <c r="W210" i="5" s="1"/>
  <c r="V206" i="5"/>
  <c r="V210" i="5" s="1"/>
  <c r="U206" i="5"/>
  <c r="U210" i="5" s="1"/>
  <c r="T206" i="5"/>
  <c r="T210" i="5" s="1"/>
  <c r="S206" i="5"/>
  <c r="S210" i="5" s="1"/>
  <c r="R206" i="5"/>
  <c r="R210" i="5" s="1"/>
  <c r="Q206" i="5"/>
  <c r="Q210" i="5" s="1"/>
  <c r="P206" i="5"/>
  <c r="P210" i="5" s="1"/>
  <c r="O206" i="5"/>
  <c r="O210" i="5" s="1"/>
  <c r="N206" i="5"/>
  <c r="N210" i="5" s="1"/>
  <c r="M206" i="5"/>
  <c r="M210" i="5" s="1"/>
  <c r="L206" i="5"/>
  <c r="L210" i="5" s="1"/>
  <c r="K206" i="5"/>
  <c r="K210" i="5" s="1"/>
  <c r="J206" i="5"/>
  <c r="J210" i="5" s="1"/>
  <c r="I206" i="5"/>
  <c r="I210" i="5" s="1"/>
  <c r="H206" i="5"/>
  <c r="H210" i="5" s="1"/>
  <c r="G206" i="5"/>
  <c r="G210" i="5" s="1"/>
  <c r="F206" i="5"/>
  <c r="F210" i="5" s="1"/>
  <c r="E206" i="5"/>
  <c r="E210" i="5" s="1"/>
  <c r="D206" i="5"/>
  <c r="D210" i="5" s="1"/>
  <c r="C206" i="5"/>
  <c r="C210" i="5" s="1"/>
  <c r="B206" i="5"/>
  <c r="B210" i="5" s="1"/>
  <c r="J11" i="5"/>
  <c r="I11" i="5"/>
  <c r="H11" i="5"/>
  <c r="G11" i="5"/>
  <c r="F11" i="5"/>
  <c r="J22" i="5"/>
  <c r="I22" i="5"/>
  <c r="H22" i="5"/>
  <c r="G22" i="5"/>
  <c r="F22" i="5"/>
  <c r="J10" i="5"/>
  <c r="I10" i="5"/>
  <c r="H10" i="5"/>
  <c r="G10" i="5"/>
  <c r="F10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9" i="5"/>
  <c r="I9" i="5"/>
  <c r="H9" i="5"/>
  <c r="G9" i="5"/>
  <c r="F9" i="5"/>
  <c r="J16" i="5"/>
  <c r="I16" i="5"/>
  <c r="H16" i="5"/>
  <c r="G16" i="5"/>
  <c r="F16" i="5"/>
  <c r="J15" i="5"/>
  <c r="I15" i="5"/>
  <c r="H15" i="5"/>
  <c r="G15" i="5"/>
  <c r="F15" i="5"/>
  <c r="J8" i="5"/>
  <c r="I8" i="5"/>
  <c r="H8" i="5"/>
  <c r="G8" i="5"/>
  <c r="F8" i="5"/>
  <c r="J7" i="5"/>
  <c r="I7" i="5"/>
  <c r="H7" i="5"/>
  <c r="G7" i="5"/>
  <c r="F7" i="5"/>
  <c r="J14" i="5"/>
  <c r="I14" i="5"/>
  <c r="H14" i="5"/>
  <c r="G14" i="5"/>
  <c r="F14" i="5"/>
  <c r="J13" i="5"/>
  <c r="I13" i="5"/>
  <c r="H13" i="5"/>
  <c r="G13" i="5"/>
  <c r="F13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41" i="4"/>
  <c r="I141" i="4"/>
  <c r="H141" i="4"/>
  <c r="G141" i="4"/>
  <c r="F141" i="4"/>
  <c r="J126" i="4"/>
  <c r="I126" i="4"/>
  <c r="H126" i="4"/>
  <c r="G126" i="4"/>
  <c r="F126" i="4"/>
  <c r="J137" i="4"/>
  <c r="I137" i="4"/>
  <c r="H137" i="4"/>
  <c r="G137" i="4"/>
  <c r="F137" i="4"/>
  <c r="J116" i="4"/>
  <c r="I116" i="4"/>
  <c r="H116" i="4"/>
  <c r="G116" i="4"/>
  <c r="F116" i="4"/>
  <c r="J120" i="4"/>
  <c r="I120" i="4"/>
  <c r="H120" i="4"/>
  <c r="G120" i="4"/>
  <c r="F120" i="4"/>
  <c r="J130" i="4"/>
  <c r="I130" i="4"/>
  <c r="H130" i="4"/>
  <c r="G130" i="4"/>
  <c r="F130" i="4"/>
  <c r="J117" i="4"/>
  <c r="I117" i="4"/>
  <c r="H117" i="4"/>
  <c r="G117" i="4"/>
  <c r="F117" i="4"/>
  <c r="J129" i="4"/>
  <c r="I129" i="4"/>
  <c r="H129" i="4"/>
  <c r="G129" i="4"/>
  <c r="F129" i="4"/>
  <c r="J140" i="4"/>
  <c r="I140" i="4"/>
  <c r="H140" i="4"/>
  <c r="G140" i="4"/>
  <c r="F140" i="4"/>
  <c r="J128" i="4"/>
  <c r="I128" i="4"/>
  <c r="H128" i="4"/>
  <c r="G128" i="4"/>
  <c r="F128" i="4"/>
  <c r="J119" i="4"/>
  <c r="I119" i="4"/>
  <c r="H119" i="4"/>
  <c r="G119" i="4"/>
  <c r="F119" i="4"/>
  <c r="J118" i="4"/>
  <c r="I118" i="4"/>
  <c r="H118" i="4"/>
  <c r="G118" i="4"/>
  <c r="F118" i="4"/>
  <c r="J124" i="4"/>
  <c r="I124" i="4"/>
  <c r="H124" i="4"/>
  <c r="G124" i="4"/>
  <c r="F124" i="4"/>
  <c r="J121" i="4"/>
  <c r="I121" i="4"/>
  <c r="H121" i="4"/>
  <c r="G121" i="4"/>
  <c r="F121" i="4"/>
  <c r="J134" i="4"/>
  <c r="I134" i="4"/>
  <c r="H134" i="4"/>
  <c r="G134" i="4"/>
  <c r="F134" i="4"/>
  <c r="J123" i="4"/>
  <c r="I123" i="4"/>
  <c r="H123" i="4"/>
  <c r="G123" i="4"/>
  <c r="F123" i="4"/>
  <c r="J127" i="4"/>
  <c r="I127" i="4"/>
  <c r="H127" i="4"/>
  <c r="G127" i="4"/>
  <c r="F127" i="4"/>
  <c r="J122" i="4"/>
  <c r="I122" i="4"/>
  <c r="H122" i="4"/>
  <c r="G122" i="4"/>
  <c r="F122" i="4"/>
  <c r="J131" i="4"/>
  <c r="I131" i="4"/>
  <c r="H131" i="4"/>
  <c r="G131" i="4"/>
  <c r="F131" i="4"/>
  <c r="J125" i="4"/>
  <c r="I125" i="4"/>
  <c r="H125" i="4"/>
  <c r="G125" i="4"/>
  <c r="F125" i="4"/>
  <c r="J136" i="4"/>
  <c r="I136" i="4"/>
  <c r="H136" i="4"/>
  <c r="G136" i="4"/>
  <c r="F136" i="4"/>
  <c r="J135" i="4"/>
  <c r="I135" i="4"/>
  <c r="H135" i="4"/>
  <c r="G135" i="4"/>
  <c r="F135" i="4"/>
  <c r="J138" i="4"/>
  <c r="I138" i="4"/>
  <c r="H138" i="4"/>
  <c r="G138" i="4"/>
  <c r="F138" i="4"/>
  <c r="J132" i="4"/>
  <c r="I132" i="4"/>
  <c r="H132" i="4"/>
  <c r="G132" i="4"/>
  <c r="F132" i="4"/>
  <c r="J133" i="4"/>
  <c r="I133" i="4"/>
  <c r="H133" i="4"/>
  <c r="G133" i="4"/>
  <c r="F133" i="4"/>
  <c r="J139" i="4"/>
  <c r="I139" i="4"/>
  <c r="H139" i="4"/>
  <c r="G139" i="4"/>
  <c r="F139" i="4"/>
  <c r="J115" i="4"/>
  <c r="I115" i="4"/>
  <c r="H115" i="4"/>
  <c r="G115" i="4"/>
  <c r="F115" i="4"/>
  <c r="J114" i="4"/>
  <c r="I114" i="4"/>
  <c r="H114" i="4"/>
  <c r="G114" i="4"/>
  <c r="F114" i="4"/>
  <c r="J79" i="4"/>
  <c r="I79" i="4"/>
  <c r="H79" i="4"/>
  <c r="G79" i="4"/>
  <c r="F79" i="4"/>
  <c r="J104" i="4"/>
  <c r="I104" i="4"/>
  <c r="H104" i="4"/>
  <c r="G104" i="4"/>
  <c r="F104" i="4"/>
  <c r="J76" i="4"/>
  <c r="I76" i="4"/>
  <c r="H76" i="4"/>
  <c r="G76" i="4"/>
  <c r="F76" i="4"/>
  <c r="J77" i="4"/>
  <c r="I77" i="4"/>
  <c r="H77" i="4"/>
  <c r="G77" i="4"/>
  <c r="F77" i="4"/>
  <c r="J81" i="4"/>
  <c r="I81" i="4"/>
  <c r="H81" i="4"/>
  <c r="G81" i="4"/>
  <c r="F81" i="4"/>
  <c r="J78" i="4"/>
  <c r="I78" i="4"/>
  <c r="H78" i="4"/>
  <c r="G78" i="4"/>
  <c r="F78" i="4"/>
  <c r="J90" i="4"/>
  <c r="I90" i="4"/>
  <c r="H90" i="4"/>
  <c r="G90" i="4"/>
  <c r="F90" i="4"/>
  <c r="J85" i="4"/>
  <c r="I85" i="4"/>
  <c r="H85" i="4"/>
  <c r="G85" i="4"/>
  <c r="F85" i="4"/>
  <c r="J96" i="4"/>
  <c r="I96" i="4"/>
  <c r="H96" i="4"/>
  <c r="G96" i="4"/>
  <c r="F96" i="4"/>
  <c r="J84" i="4"/>
  <c r="I84" i="4"/>
  <c r="H84" i="4"/>
  <c r="G84" i="4"/>
  <c r="F84" i="4"/>
  <c r="J100" i="4"/>
  <c r="I100" i="4"/>
  <c r="H100" i="4"/>
  <c r="G100" i="4"/>
  <c r="F100" i="4"/>
  <c r="J82" i="4"/>
  <c r="I82" i="4"/>
  <c r="H82" i="4"/>
  <c r="G82" i="4"/>
  <c r="F82" i="4"/>
  <c r="J101" i="4"/>
  <c r="I101" i="4"/>
  <c r="H101" i="4"/>
  <c r="G101" i="4"/>
  <c r="F101" i="4"/>
  <c r="J94" i="4"/>
  <c r="I94" i="4"/>
  <c r="H94" i="4"/>
  <c r="G94" i="4"/>
  <c r="F94" i="4"/>
  <c r="J87" i="4"/>
  <c r="I87" i="4"/>
  <c r="H87" i="4"/>
  <c r="G87" i="4"/>
  <c r="F87" i="4"/>
  <c r="J109" i="4"/>
  <c r="I109" i="4"/>
  <c r="H109" i="4"/>
  <c r="G109" i="4"/>
  <c r="F109" i="4"/>
  <c r="J80" i="4"/>
  <c r="I80" i="4"/>
  <c r="H80" i="4"/>
  <c r="G80" i="4"/>
  <c r="F80" i="4"/>
  <c r="J89" i="4"/>
  <c r="I89" i="4"/>
  <c r="H89" i="4"/>
  <c r="G89" i="4"/>
  <c r="F89" i="4"/>
  <c r="J83" i="4"/>
  <c r="I83" i="4"/>
  <c r="H83" i="4"/>
  <c r="G83" i="4"/>
  <c r="F83" i="4"/>
  <c r="J102" i="4"/>
  <c r="I102" i="4"/>
  <c r="H102" i="4"/>
  <c r="G102" i="4"/>
  <c r="F102" i="4"/>
  <c r="J92" i="4"/>
  <c r="I92" i="4"/>
  <c r="H92" i="4"/>
  <c r="G92" i="4"/>
  <c r="F92" i="4"/>
  <c r="J107" i="4"/>
  <c r="I107" i="4"/>
  <c r="H107" i="4"/>
  <c r="G107" i="4"/>
  <c r="F107" i="4"/>
  <c r="J95" i="4"/>
  <c r="I95" i="4"/>
  <c r="H95" i="4"/>
  <c r="G95" i="4"/>
  <c r="F95" i="4"/>
  <c r="J93" i="4"/>
  <c r="I93" i="4"/>
  <c r="H93" i="4"/>
  <c r="G93" i="4"/>
  <c r="F93" i="4"/>
  <c r="J91" i="4"/>
  <c r="I91" i="4"/>
  <c r="H91" i="4"/>
  <c r="G91" i="4"/>
  <c r="F91" i="4"/>
  <c r="J103" i="4"/>
  <c r="I103" i="4"/>
  <c r="H103" i="4"/>
  <c r="G103" i="4"/>
  <c r="F103" i="4"/>
  <c r="J106" i="4"/>
  <c r="I106" i="4"/>
  <c r="H106" i="4"/>
  <c r="G106" i="4"/>
  <c r="F106" i="4"/>
  <c r="J88" i="4"/>
  <c r="I88" i="4"/>
  <c r="H88" i="4"/>
  <c r="G88" i="4"/>
  <c r="F88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98" i="4"/>
  <c r="I98" i="4"/>
  <c r="H98" i="4"/>
  <c r="G98" i="4"/>
  <c r="F98" i="4"/>
  <c r="J99" i="4"/>
  <c r="I99" i="4"/>
  <c r="H99" i="4"/>
  <c r="G99" i="4"/>
  <c r="F99" i="4"/>
  <c r="J108" i="4"/>
  <c r="I108" i="4"/>
  <c r="H108" i="4"/>
  <c r="G108" i="4"/>
  <c r="F108" i="4"/>
  <c r="J97" i="4"/>
  <c r="I97" i="4"/>
  <c r="H97" i="4"/>
  <c r="G97" i="4"/>
  <c r="F97" i="4"/>
  <c r="J113" i="4"/>
  <c r="I113" i="4"/>
  <c r="H113" i="4"/>
  <c r="G113" i="4"/>
  <c r="F113" i="4"/>
  <c r="J86" i="4"/>
  <c r="I86" i="4"/>
  <c r="H86" i="4"/>
  <c r="G86" i="4"/>
  <c r="F86" i="4"/>
  <c r="J105" i="4"/>
  <c r="I105" i="4"/>
  <c r="H105" i="4"/>
  <c r="G105" i="4"/>
  <c r="F105" i="4"/>
  <c r="J75" i="4"/>
  <c r="I75" i="4"/>
  <c r="H75" i="4"/>
  <c r="G75" i="4"/>
  <c r="F75" i="4"/>
  <c r="J65" i="4"/>
  <c r="I65" i="4"/>
  <c r="H65" i="4"/>
  <c r="G65" i="4"/>
  <c r="F65" i="4"/>
  <c r="J60" i="4"/>
  <c r="I60" i="4"/>
  <c r="H60" i="4"/>
  <c r="G60" i="4"/>
  <c r="F60" i="4"/>
  <c r="J52" i="4"/>
  <c r="I52" i="4"/>
  <c r="H52" i="4"/>
  <c r="G52" i="4"/>
  <c r="F52" i="4"/>
  <c r="J53" i="4"/>
  <c r="I53" i="4"/>
  <c r="H53" i="4"/>
  <c r="G53" i="4"/>
  <c r="F53" i="4"/>
  <c r="J56" i="4"/>
  <c r="I56" i="4"/>
  <c r="H56" i="4"/>
  <c r="G56" i="4"/>
  <c r="F56" i="4"/>
  <c r="J54" i="4"/>
  <c r="I54" i="4"/>
  <c r="H54" i="4"/>
  <c r="G54" i="4"/>
  <c r="F54" i="4"/>
  <c r="J66" i="4"/>
  <c r="I66" i="4"/>
  <c r="H66" i="4"/>
  <c r="G66" i="4"/>
  <c r="F66" i="4"/>
  <c r="J57" i="4"/>
  <c r="I57" i="4"/>
  <c r="H57" i="4"/>
  <c r="G57" i="4"/>
  <c r="F57" i="4"/>
  <c r="J64" i="4"/>
  <c r="I64" i="4"/>
  <c r="H64" i="4"/>
  <c r="G64" i="4"/>
  <c r="F64" i="4"/>
  <c r="J69" i="4"/>
  <c r="I69" i="4"/>
  <c r="H69" i="4"/>
  <c r="G69" i="4"/>
  <c r="F69" i="4"/>
  <c r="J70" i="4"/>
  <c r="I70" i="4"/>
  <c r="H70" i="4"/>
  <c r="G70" i="4"/>
  <c r="F70" i="4"/>
  <c r="J68" i="4"/>
  <c r="I68" i="4"/>
  <c r="H68" i="4"/>
  <c r="G68" i="4"/>
  <c r="F68" i="4"/>
  <c r="J59" i="4"/>
  <c r="I59" i="4"/>
  <c r="H59" i="4"/>
  <c r="G59" i="4"/>
  <c r="F59" i="4"/>
  <c r="J67" i="4"/>
  <c r="I67" i="4"/>
  <c r="H67" i="4"/>
  <c r="G67" i="4"/>
  <c r="F67" i="4"/>
  <c r="J55" i="4"/>
  <c r="I55" i="4"/>
  <c r="H55" i="4"/>
  <c r="G55" i="4"/>
  <c r="F55" i="4"/>
  <c r="J58" i="4"/>
  <c r="I58" i="4"/>
  <c r="H58" i="4"/>
  <c r="G58" i="4"/>
  <c r="F58" i="4"/>
  <c r="J74" i="4"/>
  <c r="I74" i="4"/>
  <c r="H74" i="4"/>
  <c r="G74" i="4"/>
  <c r="F74" i="4"/>
  <c r="J63" i="4"/>
  <c r="I63" i="4"/>
  <c r="H63" i="4"/>
  <c r="G63" i="4"/>
  <c r="F63" i="4"/>
  <c r="J62" i="4"/>
  <c r="I62" i="4"/>
  <c r="H62" i="4"/>
  <c r="G62" i="4"/>
  <c r="F62" i="4"/>
  <c r="J71" i="4"/>
  <c r="I71" i="4"/>
  <c r="H71" i="4"/>
  <c r="G71" i="4"/>
  <c r="F71" i="4"/>
  <c r="J73" i="4"/>
  <c r="I73" i="4"/>
  <c r="H73" i="4"/>
  <c r="G73" i="4"/>
  <c r="F73" i="4"/>
  <c r="J72" i="4"/>
  <c r="I72" i="4"/>
  <c r="H72" i="4"/>
  <c r="G72" i="4"/>
  <c r="F72" i="4"/>
  <c r="J61" i="4"/>
  <c r="I61" i="4"/>
  <c r="H61" i="4"/>
  <c r="G61" i="4"/>
  <c r="F61" i="4"/>
  <c r="J51" i="4"/>
  <c r="I51" i="4"/>
  <c r="H51" i="4"/>
  <c r="G51" i="4"/>
  <c r="F51" i="4"/>
  <c r="J50" i="4"/>
  <c r="I50" i="4"/>
  <c r="H50" i="4"/>
  <c r="G50" i="4"/>
  <c r="F50" i="4"/>
  <c r="J2" i="4"/>
  <c r="I2" i="4"/>
  <c r="H2" i="4"/>
  <c r="G2" i="4"/>
  <c r="F2" i="4"/>
  <c r="J7" i="4"/>
  <c r="I7" i="4"/>
  <c r="H7" i="4"/>
  <c r="G7" i="4"/>
  <c r="F7" i="4"/>
  <c r="J9" i="4"/>
  <c r="I9" i="4"/>
  <c r="H9" i="4"/>
  <c r="G9" i="4"/>
  <c r="F9" i="4"/>
  <c r="J21" i="4"/>
  <c r="I21" i="4"/>
  <c r="H21" i="4"/>
  <c r="G21" i="4"/>
  <c r="F21" i="4"/>
  <c r="J17" i="4"/>
  <c r="I17" i="4"/>
  <c r="H17" i="4"/>
  <c r="G17" i="4"/>
  <c r="F17" i="4"/>
  <c r="J22" i="4"/>
  <c r="I22" i="4"/>
  <c r="H22" i="4"/>
  <c r="G22" i="4"/>
  <c r="F22" i="4"/>
  <c r="J45" i="4"/>
  <c r="I45" i="4"/>
  <c r="H45" i="4"/>
  <c r="G45" i="4"/>
  <c r="F45" i="4"/>
  <c r="J32" i="4"/>
  <c r="I32" i="4"/>
  <c r="H32" i="4"/>
  <c r="G32" i="4"/>
  <c r="F32" i="4"/>
  <c r="J8" i="4"/>
  <c r="I8" i="4"/>
  <c r="H8" i="4"/>
  <c r="G8" i="4"/>
  <c r="F8" i="4"/>
  <c r="J24" i="4"/>
  <c r="I24" i="4"/>
  <c r="H24" i="4"/>
  <c r="G24" i="4"/>
  <c r="F24" i="4"/>
  <c r="J5" i="4"/>
  <c r="I5" i="4"/>
  <c r="H5" i="4"/>
  <c r="G5" i="4"/>
  <c r="F5" i="4"/>
  <c r="J3" i="4"/>
  <c r="I3" i="4"/>
  <c r="H3" i="4"/>
  <c r="G3" i="4"/>
  <c r="F3" i="4"/>
  <c r="J11" i="4"/>
  <c r="I11" i="4"/>
  <c r="H11" i="4"/>
  <c r="G11" i="4"/>
  <c r="F11" i="4"/>
  <c r="J13" i="4"/>
  <c r="I13" i="4"/>
  <c r="H13" i="4"/>
  <c r="G13" i="4"/>
  <c r="F13" i="4"/>
  <c r="J35" i="4"/>
  <c r="I35" i="4"/>
  <c r="H35" i="4"/>
  <c r="G35" i="4"/>
  <c r="F35" i="4"/>
  <c r="J4" i="4"/>
  <c r="I4" i="4"/>
  <c r="H4" i="4"/>
  <c r="G4" i="4"/>
  <c r="F4" i="4"/>
  <c r="J6" i="4"/>
  <c r="I6" i="4"/>
  <c r="H6" i="4"/>
  <c r="G6" i="4"/>
  <c r="F6" i="4"/>
  <c r="J34" i="4"/>
  <c r="I34" i="4"/>
  <c r="H34" i="4"/>
  <c r="G34" i="4"/>
  <c r="F34" i="4"/>
  <c r="J26" i="4"/>
  <c r="I26" i="4"/>
  <c r="H26" i="4"/>
  <c r="G26" i="4"/>
  <c r="F26" i="4"/>
  <c r="J49" i="4"/>
  <c r="I49" i="4"/>
  <c r="H49" i="4"/>
  <c r="G49" i="4"/>
  <c r="F49" i="4"/>
  <c r="J20" i="4"/>
  <c r="I20" i="4"/>
  <c r="H20" i="4"/>
  <c r="G20" i="4"/>
  <c r="F20" i="4"/>
  <c r="J10" i="4"/>
  <c r="I10" i="4"/>
  <c r="H10" i="4"/>
  <c r="G10" i="4"/>
  <c r="F10" i="4"/>
  <c r="J23" i="4"/>
  <c r="I23" i="4"/>
  <c r="H23" i="4"/>
  <c r="G23" i="4"/>
  <c r="F23" i="4"/>
  <c r="J28" i="4"/>
  <c r="I28" i="4"/>
  <c r="H28" i="4"/>
  <c r="G28" i="4"/>
  <c r="F28" i="4"/>
  <c r="J33" i="4"/>
  <c r="I33" i="4"/>
  <c r="H33" i="4"/>
  <c r="G33" i="4"/>
  <c r="F33" i="4"/>
  <c r="J40" i="4"/>
  <c r="I40" i="4"/>
  <c r="H40" i="4"/>
  <c r="G40" i="4"/>
  <c r="F40" i="4"/>
  <c r="J29" i="4"/>
  <c r="I29" i="4"/>
  <c r="H29" i="4"/>
  <c r="G29" i="4"/>
  <c r="F29" i="4"/>
  <c r="J19" i="4"/>
  <c r="I19" i="4"/>
  <c r="H19" i="4"/>
  <c r="G19" i="4"/>
  <c r="F19" i="4"/>
  <c r="J15" i="4"/>
  <c r="I15" i="4"/>
  <c r="H15" i="4"/>
  <c r="G15" i="4"/>
  <c r="F15" i="4"/>
  <c r="J12" i="4"/>
  <c r="I12" i="4"/>
  <c r="H12" i="4"/>
  <c r="G12" i="4"/>
  <c r="F12" i="4"/>
  <c r="J36" i="4"/>
  <c r="I36" i="4"/>
  <c r="H36" i="4"/>
  <c r="G36" i="4"/>
  <c r="F36" i="4"/>
  <c r="J27" i="4"/>
  <c r="I27" i="4"/>
  <c r="H27" i="4"/>
  <c r="G27" i="4"/>
  <c r="F27" i="4"/>
  <c r="J42" i="4"/>
  <c r="I42" i="4"/>
  <c r="H42" i="4"/>
  <c r="G42" i="4"/>
  <c r="F42" i="4"/>
  <c r="J44" i="4"/>
  <c r="I44" i="4"/>
  <c r="H44" i="4"/>
  <c r="G44" i="4"/>
  <c r="F44" i="4"/>
  <c r="J25" i="4"/>
  <c r="I25" i="4"/>
  <c r="H25" i="4"/>
  <c r="G25" i="4"/>
  <c r="F25" i="4"/>
  <c r="J31" i="4"/>
  <c r="I31" i="4"/>
  <c r="H31" i="4"/>
  <c r="G31" i="4"/>
  <c r="F31" i="4"/>
  <c r="J18" i="4"/>
  <c r="I18" i="4"/>
  <c r="H18" i="4"/>
  <c r="G18" i="4"/>
  <c r="F18" i="4"/>
  <c r="J41" i="4"/>
  <c r="I41" i="4"/>
  <c r="H41" i="4"/>
  <c r="G41" i="4"/>
  <c r="F41" i="4"/>
  <c r="J47" i="4"/>
  <c r="I47" i="4"/>
  <c r="H47" i="4"/>
  <c r="G47" i="4"/>
  <c r="F47" i="4"/>
  <c r="J43" i="4"/>
  <c r="I43" i="4"/>
  <c r="H43" i="4"/>
  <c r="G43" i="4"/>
  <c r="F43" i="4"/>
  <c r="J16" i="4"/>
  <c r="I16" i="4"/>
  <c r="H16" i="4"/>
  <c r="G16" i="4"/>
  <c r="F16" i="4"/>
  <c r="J30" i="4"/>
  <c r="I30" i="4"/>
  <c r="H30" i="4"/>
  <c r="G30" i="4"/>
  <c r="F30" i="4"/>
  <c r="J38" i="4"/>
  <c r="I38" i="4"/>
  <c r="H38" i="4"/>
  <c r="G38" i="4"/>
  <c r="F38" i="4"/>
  <c r="J37" i="4"/>
  <c r="I37" i="4"/>
  <c r="H37" i="4"/>
  <c r="G37" i="4"/>
  <c r="F37" i="4"/>
  <c r="J14" i="4"/>
  <c r="I14" i="4"/>
  <c r="H14" i="4"/>
  <c r="G14" i="4"/>
  <c r="F14" i="4"/>
  <c r="J39" i="4"/>
  <c r="I39" i="4"/>
  <c r="H39" i="4"/>
  <c r="G39" i="4"/>
  <c r="F39" i="4"/>
  <c r="J48" i="4"/>
  <c r="I48" i="4"/>
  <c r="H48" i="4"/>
  <c r="G48" i="4"/>
  <c r="F48" i="4"/>
  <c r="J46" i="4"/>
  <c r="I46" i="4"/>
  <c r="H46" i="4"/>
  <c r="G46" i="4"/>
  <c r="F46" i="4"/>
  <c r="J24" i="3"/>
  <c r="I24" i="3"/>
  <c r="H24" i="3"/>
  <c r="G24" i="3"/>
  <c r="F24" i="3"/>
  <c r="J21" i="3"/>
  <c r="I21" i="3"/>
  <c r="H21" i="3"/>
  <c r="G21" i="3"/>
  <c r="F21" i="3"/>
  <c r="J16" i="3"/>
  <c r="I16" i="3"/>
  <c r="H16" i="3"/>
  <c r="G16" i="3"/>
  <c r="F16" i="3"/>
  <c r="J22" i="3"/>
  <c r="I22" i="3"/>
  <c r="H22" i="3"/>
  <c r="G22" i="3"/>
  <c r="F22" i="3"/>
  <c r="J19" i="3"/>
  <c r="I19" i="3"/>
  <c r="H19" i="3"/>
  <c r="G19" i="3"/>
  <c r="F19" i="3"/>
  <c r="J17" i="3"/>
  <c r="I17" i="3"/>
  <c r="H17" i="3"/>
  <c r="G17" i="3"/>
  <c r="F17" i="3"/>
  <c r="J20" i="3"/>
  <c r="I20" i="3"/>
  <c r="H20" i="3"/>
  <c r="G20" i="3"/>
  <c r="F20" i="3"/>
  <c r="J23" i="3"/>
  <c r="I23" i="3"/>
  <c r="H23" i="3"/>
  <c r="G23" i="3"/>
  <c r="F23" i="3"/>
  <c r="J18" i="3"/>
  <c r="I18" i="3"/>
  <c r="H18" i="3"/>
  <c r="G18" i="3"/>
  <c r="F18" i="3"/>
  <c r="J8" i="3"/>
  <c r="I8" i="3"/>
  <c r="H8" i="3"/>
  <c r="G8" i="3"/>
  <c r="F8" i="3"/>
  <c r="J11" i="3"/>
  <c r="I11" i="3"/>
  <c r="H11" i="3"/>
  <c r="G11" i="3"/>
  <c r="F11" i="3"/>
  <c r="J4" i="3"/>
  <c r="I4" i="3"/>
  <c r="H4" i="3"/>
  <c r="G4" i="3"/>
  <c r="F4" i="3"/>
  <c r="J9" i="3"/>
  <c r="I9" i="3"/>
  <c r="H9" i="3"/>
  <c r="G9" i="3"/>
  <c r="F9" i="3"/>
  <c r="J7" i="3"/>
  <c r="I7" i="3"/>
  <c r="H7" i="3"/>
  <c r="G7" i="3"/>
  <c r="F7" i="3"/>
  <c r="J13" i="3"/>
  <c r="I13" i="3"/>
  <c r="H13" i="3"/>
  <c r="G13" i="3"/>
  <c r="F13" i="3"/>
  <c r="J12" i="3"/>
  <c r="I12" i="3"/>
  <c r="H12" i="3"/>
  <c r="G12" i="3"/>
  <c r="F12" i="3"/>
  <c r="J14" i="3"/>
  <c r="I14" i="3"/>
  <c r="H14" i="3"/>
  <c r="G14" i="3"/>
  <c r="F14" i="3"/>
  <c r="V20" i="2"/>
  <c r="T20" i="2"/>
  <c r="R20" i="2"/>
  <c r="P20" i="2"/>
  <c r="J20" i="2"/>
  <c r="N20" i="2" s="1"/>
  <c r="I20" i="2"/>
  <c r="H20" i="2"/>
  <c r="G20" i="2"/>
  <c r="F20" i="2"/>
  <c r="V19" i="2"/>
  <c r="T19" i="2"/>
  <c r="R19" i="2"/>
  <c r="P19" i="2"/>
  <c r="J19" i="2"/>
  <c r="N19" i="2" s="1"/>
  <c r="I19" i="2"/>
  <c r="H19" i="2"/>
  <c r="G19" i="2"/>
  <c r="F19" i="2"/>
  <c r="V18" i="2"/>
  <c r="T18" i="2"/>
  <c r="R18" i="2"/>
  <c r="P18" i="2"/>
  <c r="J15" i="2"/>
  <c r="N15" i="2" s="1"/>
  <c r="I15" i="2"/>
  <c r="H15" i="2"/>
  <c r="G15" i="2"/>
  <c r="F15" i="2"/>
  <c r="V17" i="2"/>
  <c r="T17" i="2"/>
  <c r="R17" i="2"/>
  <c r="P17" i="2"/>
  <c r="J18" i="2"/>
  <c r="N18" i="2" s="1"/>
  <c r="I18" i="2"/>
  <c r="H18" i="2"/>
  <c r="G18" i="2"/>
  <c r="F18" i="2"/>
  <c r="V15" i="2"/>
  <c r="T15" i="2"/>
  <c r="R15" i="2"/>
  <c r="P15" i="2"/>
  <c r="J17" i="2"/>
  <c r="N17" i="2" s="1"/>
  <c r="I17" i="2"/>
  <c r="H17" i="2"/>
  <c r="G17" i="2"/>
  <c r="F17" i="2"/>
  <c r="V14" i="2"/>
  <c r="T14" i="2"/>
  <c r="R14" i="2"/>
  <c r="P14" i="2"/>
  <c r="J14" i="2"/>
  <c r="N14" i="2" s="1"/>
  <c r="I14" i="2"/>
  <c r="H14" i="2"/>
  <c r="G14" i="2"/>
  <c r="F14" i="2"/>
  <c r="V13" i="2"/>
  <c r="T13" i="2"/>
  <c r="R13" i="2"/>
  <c r="P13" i="2"/>
  <c r="J13" i="2"/>
  <c r="N13" i="2" s="1"/>
  <c r="I13" i="2"/>
  <c r="H13" i="2"/>
  <c r="G13" i="2"/>
  <c r="F13" i="2"/>
  <c r="V12" i="2"/>
  <c r="T12" i="2"/>
  <c r="R12" i="2"/>
  <c r="P12" i="2"/>
  <c r="J12" i="2"/>
  <c r="N12" i="2" s="1"/>
  <c r="I12" i="2"/>
  <c r="H12" i="2"/>
  <c r="G12" i="2"/>
  <c r="F12" i="2"/>
  <c r="V10" i="2"/>
  <c r="T10" i="2"/>
  <c r="R10" i="2"/>
  <c r="P10" i="2"/>
  <c r="J10" i="2"/>
  <c r="N10" i="2" s="1"/>
  <c r="I10" i="2"/>
  <c r="H10" i="2"/>
  <c r="G10" i="2"/>
  <c r="F10" i="2"/>
  <c r="V9" i="2"/>
  <c r="T9" i="2"/>
  <c r="R9" i="2"/>
  <c r="P9" i="2"/>
  <c r="J9" i="2"/>
  <c r="N9" i="2" s="1"/>
  <c r="I9" i="2"/>
  <c r="H9" i="2"/>
  <c r="G9" i="2"/>
  <c r="F9" i="2"/>
  <c r="V8" i="2"/>
  <c r="T8" i="2"/>
  <c r="R8" i="2"/>
  <c r="P8" i="2"/>
  <c r="J8" i="2"/>
  <c r="N8" i="2" s="1"/>
  <c r="I8" i="2"/>
  <c r="H8" i="2"/>
  <c r="G8" i="2"/>
  <c r="F8" i="2"/>
  <c r="V7" i="2"/>
  <c r="T7" i="2"/>
  <c r="R7" i="2"/>
  <c r="P7" i="2"/>
  <c r="J5" i="2"/>
  <c r="I5" i="2"/>
  <c r="H5" i="2"/>
  <c r="G5" i="2"/>
  <c r="F5" i="2"/>
  <c r="V5" i="2"/>
  <c r="T5" i="2"/>
  <c r="R5" i="2"/>
  <c r="P5" i="2"/>
  <c r="J4" i="2"/>
  <c r="N5" i="2" s="1"/>
  <c r="I4" i="2"/>
  <c r="H4" i="2"/>
  <c r="G4" i="2"/>
  <c r="F4" i="2"/>
  <c r="V4" i="2"/>
  <c r="T4" i="2"/>
  <c r="R4" i="2"/>
  <c r="P4" i="2"/>
  <c r="J3" i="2"/>
  <c r="I3" i="2"/>
  <c r="H3" i="2"/>
  <c r="G3" i="2"/>
  <c r="F3" i="2"/>
  <c r="V3" i="2"/>
  <c r="T3" i="2"/>
  <c r="R3" i="2"/>
  <c r="P3" i="2"/>
  <c r="J7" i="2"/>
  <c r="I7" i="2"/>
  <c r="H7" i="2"/>
  <c r="G7" i="2"/>
  <c r="F7" i="2"/>
  <c r="M50" i="1"/>
  <c r="L50" i="1"/>
  <c r="M48" i="1"/>
  <c r="L48" i="1"/>
  <c r="M47" i="1"/>
  <c r="L47" i="1"/>
  <c r="M46" i="1"/>
  <c r="L46" i="1"/>
  <c r="L27" i="1"/>
  <c r="I141" i="16" l="1"/>
  <c r="J141" i="16"/>
  <c r="M141" i="16"/>
  <c r="N141" i="16"/>
  <c r="N13" i="17" s="1"/>
  <c r="N14" i="17" s="1"/>
  <c r="K141" i="16"/>
  <c r="K13" i="17" s="1"/>
  <c r="K14" i="17" s="1"/>
  <c r="C141" i="16"/>
  <c r="O141" i="16"/>
  <c r="P141" i="16"/>
  <c r="D141" i="16"/>
  <c r="E141" i="16"/>
  <c r="Q141" i="16"/>
  <c r="Q13" i="17" s="1"/>
  <c r="Q14" i="17" s="1"/>
  <c r="L141" i="16"/>
  <c r="L13" i="17" s="1"/>
  <c r="L14" i="17" s="1"/>
  <c r="F141" i="16"/>
  <c r="F13" i="17" s="1"/>
  <c r="F14" i="17" s="1"/>
  <c r="R141" i="16"/>
  <c r="R13" i="17" s="1"/>
  <c r="R14" i="17" s="1"/>
  <c r="G141" i="16"/>
  <c r="G13" i="17" s="1"/>
  <c r="G14" i="17" s="1"/>
  <c r="S141" i="16"/>
  <c r="S13" i="17" s="1"/>
  <c r="S14" i="17" s="1"/>
  <c r="H141" i="16"/>
  <c r="H13" i="17" s="1"/>
  <c r="H14" i="17" s="1"/>
  <c r="T141" i="16"/>
  <c r="U141" i="16"/>
  <c r="V141" i="16"/>
  <c r="W141" i="16"/>
  <c r="W13" i="17" s="1"/>
  <c r="W14" i="17" s="1"/>
  <c r="B141" i="16"/>
  <c r="B13" i="17" s="1"/>
  <c r="B14" i="17" s="1"/>
  <c r="B142" i="16"/>
  <c r="B188" i="14"/>
  <c r="N14" i="7"/>
  <c r="N11" i="7"/>
  <c r="N13" i="7"/>
  <c r="N4" i="2"/>
  <c r="R28" i="2"/>
  <c r="R54" i="17" s="1"/>
  <c r="R190" i="14"/>
  <c r="S237" i="13"/>
  <c r="S207" i="5"/>
  <c r="S179" i="15"/>
  <c r="V33" i="14"/>
  <c r="V42" i="17" s="1"/>
  <c r="K179" i="15"/>
  <c r="M209" i="5"/>
  <c r="W179" i="15"/>
  <c r="W181" i="15"/>
  <c r="B113" i="6"/>
  <c r="B50" i="17" s="1"/>
  <c r="H57" i="8"/>
  <c r="H5" i="17" s="1"/>
  <c r="V183" i="10"/>
  <c r="N185" i="10"/>
  <c r="P185" i="10"/>
  <c r="N190" i="14"/>
  <c r="U207" i="5"/>
  <c r="Q237" i="13"/>
  <c r="R209" i="5"/>
  <c r="G207" i="5"/>
  <c r="C237" i="13"/>
  <c r="P190" i="14"/>
  <c r="W185" i="10"/>
  <c r="G237" i="13"/>
  <c r="T95" i="15"/>
  <c r="T60" i="17" s="1"/>
  <c r="N207" i="5"/>
  <c r="T183" i="10"/>
  <c r="O82" i="13"/>
  <c r="O41" i="17" s="1"/>
  <c r="O237" i="13"/>
  <c r="J188" i="14"/>
  <c r="R55" i="5"/>
  <c r="R52" i="17" s="1"/>
  <c r="V112" i="6"/>
  <c r="V33" i="17" s="1"/>
  <c r="P44" i="7"/>
  <c r="P9" i="17" s="1"/>
  <c r="R46" i="7"/>
  <c r="R38" i="17" s="1"/>
  <c r="T31" i="12"/>
  <c r="T57" i="17" s="1"/>
  <c r="W82" i="13"/>
  <c r="W41" i="17" s="1"/>
  <c r="Q92" i="15"/>
  <c r="Q12" i="17" s="1"/>
  <c r="I58" i="8"/>
  <c r="I19" i="17" s="1"/>
  <c r="F33" i="14"/>
  <c r="F42" i="17" s="1"/>
  <c r="R33" i="14"/>
  <c r="R42" i="17" s="1"/>
  <c r="U26" i="2"/>
  <c r="U22" i="17" s="1"/>
  <c r="P55" i="5"/>
  <c r="P52" i="17" s="1"/>
  <c r="S31" i="10"/>
  <c r="S53" i="17" s="1"/>
  <c r="Q29" i="11"/>
  <c r="Q56" i="17" s="1"/>
  <c r="P31" i="12"/>
  <c r="P57" i="17" s="1"/>
  <c r="S34" i="14"/>
  <c r="S59" i="17" s="1"/>
  <c r="S94" i="15"/>
  <c r="S43" i="17" s="1"/>
  <c r="B93" i="15"/>
  <c r="B26" i="17" s="1"/>
  <c r="U34" i="14"/>
  <c r="U59" i="17" s="1"/>
  <c r="K110" i="6"/>
  <c r="K4" i="17" s="1"/>
  <c r="N113" i="6"/>
  <c r="N50" i="17" s="1"/>
  <c r="U112" i="6"/>
  <c r="U33" i="17" s="1"/>
  <c r="W44" i="7"/>
  <c r="W9" i="17" s="1"/>
  <c r="V59" i="8"/>
  <c r="V34" i="17" s="1"/>
  <c r="P31" i="10"/>
  <c r="P53" i="17" s="1"/>
  <c r="G52" i="5"/>
  <c r="G6" i="17" s="1"/>
  <c r="W55" i="5"/>
  <c r="W52" i="17" s="1"/>
  <c r="C82" i="13"/>
  <c r="C41" i="17" s="1"/>
  <c r="M148" i="4"/>
  <c r="M48" i="17" s="1"/>
  <c r="T148" i="4"/>
  <c r="T48" i="17" s="1"/>
  <c r="T30" i="3"/>
  <c r="T47" i="17" s="1"/>
  <c r="M30" i="3"/>
  <c r="M47" i="17" s="1"/>
  <c r="T25" i="2"/>
  <c r="T8" i="17" s="1"/>
  <c r="D25" i="2"/>
  <c r="D8" i="17" s="1"/>
  <c r="P25" i="2"/>
  <c r="P8" i="17" s="1"/>
  <c r="E26" i="2"/>
  <c r="E22" i="17" s="1"/>
  <c r="Q26" i="2"/>
  <c r="Q22" i="17" s="1"/>
  <c r="F27" i="2"/>
  <c r="F37" i="17" s="1"/>
  <c r="R27" i="2"/>
  <c r="R37" i="17" s="1"/>
  <c r="G28" i="2"/>
  <c r="G54" i="17" s="1"/>
  <c r="S28" i="2"/>
  <c r="S54" i="17" s="1"/>
  <c r="H29" i="3"/>
  <c r="H30" i="17" s="1"/>
  <c r="T29" i="3"/>
  <c r="T30" i="17" s="1"/>
  <c r="I30" i="3"/>
  <c r="I47" i="17" s="1"/>
  <c r="U30" i="3"/>
  <c r="U47" i="17" s="1"/>
  <c r="F145" i="4"/>
  <c r="F2" i="17" s="1"/>
  <c r="R145" i="4"/>
  <c r="R2" i="17" s="1"/>
  <c r="G146" i="4"/>
  <c r="G16" i="17" s="1"/>
  <c r="S146" i="4"/>
  <c r="S16" i="17" s="1"/>
  <c r="H147" i="4"/>
  <c r="H31" i="17" s="1"/>
  <c r="T147" i="4"/>
  <c r="T31" i="17" s="1"/>
  <c r="I148" i="4"/>
  <c r="I48" i="17" s="1"/>
  <c r="U148" i="4"/>
  <c r="U48" i="17" s="1"/>
  <c r="I52" i="5"/>
  <c r="I6" i="17" s="1"/>
  <c r="U52" i="5"/>
  <c r="U6" i="17" s="1"/>
  <c r="J53" i="5"/>
  <c r="J20" i="17" s="1"/>
  <c r="V53" i="5"/>
  <c r="V20" i="17" s="1"/>
  <c r="K54" i="5"/>
  <c r="K35" i="17" s="1"/>
  <c r="W54" i="5"/>
  <c r="W35" i="17" s="1"/>
  <c r="L55" i="5"/>
  <c r="L52" i="17" s="1"/>
  <c r="C207" i="5"/>
  <c r="O207" i="5"/>
  <c r="G209" i="5"/>
  <c r="S209" i="5"/>
  <c r="S110" i="6"/>
  <c r="S4" i="17" s="1"/>
  <c r="I112" i="6"/>
  <c r="I33" i="17" s="1"/>
  <c r="V113" i="6"/>
  <c r="V50" i="17" s="1"/>
  <c r="D45" i="7"/>
  <c r="D23" i="17" s="1"/>
  <c r="F47" i="7"/>
  <c r="F55" i="17" s="1"/>
  <c r="E25" i="2"/>
  <c r="E8" i="17" s="1"/>
  <c r="Q25" i="2"/>
  <c r="Q8" i="17" s="1"/>
  <c r="F26" i="2"/>
  <c r="F22" i="17" s="1"/>
  <c r="R26" i="2"/>
  <c r="R22" i="17" s="1"/>
  <c r="G27" i="2"/>
  <c r="G37" i="17" s="1"/>
  <c r="S27" i="2"/>
  <c r="S37" i="17" s="1"/>
  <c r="H28" i="2"/>
  <c r="H54" i="17" s="1"/>
  <c r="T28" i="2"/>
  <c r="T54" i="17" s="1"/>
  <c r="I29" i="3"/>
  <c r="I30" i="17" s="1"/>
  <c r="U29" i="3"/>
  <c r="U30" i="17" s="1"/>
  <c r="J30" i="3"/>
  <c r="J47" i="17" s="1"/>
  <c r="V30" i="3"/>
  <c r="V47" i="17" s="1"/>
  <c r="G145" i="4"/>
  <c r="G2" i="17" s="1"/>
  <c r="S145" i="4"/>
  <c r="S2" i="17" s="1"/>
  <c r="H146" i="4"/>
  <c r="H16" i="17" s="1"/>
  <c r="T146" i="4"/>
  <c r="T16" i="17" s="1"/>
  <c r="I147" i="4"/>
  <c r="I31" i="17" s="1"/>
  <c r="U147" i="4"/>
  <c r="U31" i="17" s="1"/>
  <c r="J148" i="4"/>
  <c r="J48" i="17" s="1"/>
  <c r="V148" i="4"/>
  <c r="V48" i="17" s="1"/>
  <c r="J52" i="5"/>
  <c r="J6" i="17" s="1"/>
  <c r="V52" i="5"/>
  <c r="V6" i="17" s="1"/>
  <c r="K53" i="5"/>
  <c r="K20" i="17" s="1"/>
  <c r="W53" i="5"/>
  <c r="W20" i="17" s="1"/>
  <c r="L54" i="5"/>
  <c r="L35" i="17" s="1"/>
  <c r="M55" i="5"/>
  <c r="M52" i="17" s="1"/>
  <c r="D207" i="5"/>
  <c r="P207" i="5"/>
  <c r="H209" i="5"/>
  <c r="T209" i="5"/>
  <c r="T110" i="6"/>
  <c r="T4" i="17" s="1"/>
  <c r="J112" i="6"/>
  <c r="J33" i="17" s="1"/>
  <c r="W113" i="6"/>
  <c r="W50" i="17" s="1"/>
  <c r="E45" i="7"/>
  <c r="E23" i="17" s="1"/>
  <c r="G47" i="7"/>
  <c r="G55" i="17" s="1"/>
  <c r="L29" i="3"/>
  <c r="L30" i="17" s="1"/>
  <c r="F25" i="2"/>
  <c r="F8" i="17" s="1"/>
  <c r="R25" i="2"/>
  <c r="R8" i="17" s="1"/>
  <c r="G26" i="2"/>
  <c r="G22" i="17" s="1"/>
  <c r="S26" i="2"/>
  <c r="S22" i="17" s="1"/>
  <c r="H27" i="2"/>
  <c r="H37" i="17" s="1"/>
  <c r="T27" i="2"/>
  <c r="T37" i="17" s="1"/>
  <c r="I28" i="2"/>
  <c r="I54" i="17" s="1"/>
  <c r="U28" i="2"/>
  <c r="U54" i="17" s="1"/>
  <c r="J29" i="3"/>
  <c r="J30" i="17" s="1"/>
  <c r="V29" i="3"/>
  <c r="V30" i="17" s="1"/>
  <c r="K30" i="3"/>
  <c r="K47" i="17" s="1"/>
  <c r="W30" i="3"/>
  <c r="W47" i="17" s="1"/>
  <c r="H145" i="4"/>
  <c r="H2" i="17" s="1"/>
  <c r="T145" i="4"/>
  <c r="T2" i="17" s="1"/>
  <c r="I146" i="4"/>
  <c r="I16" i="17" s="1"/>
  <c r="U146" i="4"/>
  <c r="U16" i="17" s="1"/>
  <c r="J147" i="4"/>
  <c r="J31" i="17" s="1"/>
  <c r="V147" i="4"/>
  <c r="V31" i="17" s="1"/>
  <c r="K148" i="4"/>
  <c r="K48" i="17" s="1"/>
  <c r="W148" i="4"/>
  <c r="W48" i="17" s="1"/>
  <c r="K52" i="5"/>
  <c r="K6" i="17" s="1"/>
  <c r="W52" i="5"/>
  <c r="W6" i="17" s="1"/>
  <c r="L53" i="5"/>
  <c r="L20" i="17" s="1"/>
  <c r="M54" i="5"/>
  <c r="M35" i="17" s="1"/>
  <c r="B55" i="5"/>
  <c r="N55" i="5"/>
  <c r="N52" i="17" s="1"/>
  <c r="E207" i="5"/>
  <c r="Q207" i="5"/>
  <c r="I209" i="5"/>
  <c r="U209" i="5"/>
  <c r="W110" i="6"/>
  <c r="W4" i="17" s="1"/>
  <c r="M112" i="6"/>
  <c r="M33" i="17" s="1"/>
  <c r="L45" i="7"/>
  <c r="L23" i="17" s="1"/>
  <c r="N47" i="7"/>
  <c r="N55" i="17" s="1"/>
  <c r="O60" i="8"/>
  <c r="O51" i="17" s="1"/>
  <c r="T122" i="9"/>
  <c r="T49" i="17" s="1"/>
  <c r="K28" i="2"/>
  <c r="K54" i="17" s="1"/>
  <c r="G25" i="2"/>
  <c r="G8" i="17" s="1"/>
  <c r="S25" i="2"/>
  <c r="S8" i="17" s="1"/>
  <c r="H26" i="2"/>
  <c r="H22" i="17" s="1"/>
  <c r="T26" i="2"/>
  <c r="T22" i="17" s="1"/>
  <c r="I27" i="2"/>
  <c r="I37" i="17" s="1"/>
  <c r="U27" i="2"/>
  <c r="U37" i="17" s="1"/>
  <c r="J28" i="2"/>
  <c r="J54" i="17" s="1"/>
  <c r="V28" i="2"/>
  <c r="V54" i="17" s="1"/>
  <c r="K29" i="3"/>
  <c r="K30" i="17" s="1"/>
  <c r="W29" i="3"/>
  <c r="W30" i="17" s="1"/>
  <c r="L30" i="3"/>
  <c r="L47" i="17" s="1"/>
  <c r="I145" i="4"/>
  <c r="I2" i="17" s="1"/>
  <c r="U145" i="4"/>
  <c r="U2" i="17" s="1"/>
  <c r="J146" i="4"/>
  <c r="J16" i="17" s="1"/>
  <c r="V146" i="4"/>
  <c r="V16" i="17" s="1"/>
  <c r="K147" i="4"/>
  <c r="K31" i="17" s="1"/>
  <c r="W147" i="4"/>
  <c r="W31" i="17" s="1"/>
  <c r="L148" i="4"/>
  <c r="L48" i="17" s="1"/>
  <c r="L52" i="5"/>
  <c r="L6" i="17" s="1"/>
  <c r="M53" i="5"/>
  <c r="M20" i="17" s="1"/>
  <c r="B54" i="5"/>
  <c r="N54" i="5"/>
  <c r="N35" i="17" s="1"/>
  <c r="C55" i="5"/>
  <c r="C52" i="17" s="1"/>
  <c r="O55" i="5"/>
  <c r="O52" i="17" s="1"/>
  <c r="F207" i="5"/>
  <c r="R207" i="5"/>
  <c r="J209" i="5"/>
  <c r="V209" i="5"/>
  <c r="D111" i="6"/>
  <c r="D18" i="17" s="1"/>
  <c r="Q112" i="6"/>
  <c r="Q33" i="17" s="1"/>
  <c r="P45" i="7"/>
  <c r="P23" i="17" s="1"/>
  <c r="R47" i="7"/>
  <c r="R55" i="17" s="1"/>
  <c r="J27" i="2"/>
  <c r="J37" i="17" s="1"/>
  <c r="J145" i="4"/>
  <c r="J2" i="17" s="1"/>
  <c r="V145" i="4"/>
  <c r="V2" i="17" s="1"/>
  <c r="K146" i="4"/>
  <c r="K16" i="17" s="1"/>
  <c r="W146" i="4"/>
  <c r="W16" i="17" s="1"/>
  <c r="L147" i="4"/>
  <c r="L31" i="17" s="1"/>
  <c r="M52" i="5"/>
  <c r="M6" i="17" s="1"/>
  <c r="B53" i="5"/>
  <c r="N53" i="5"/>
  <c r="N20" i="17" s="1"/>
  <c r="C54" i="5"/>
  <c r="C35" i="17" s="1"/>
  <c r="O54" i="5"/>
  <c r="O35" i="17" s="1"/>
  <c r="D55" i="5"/>
  <c r="D52" i="17" s="1"/>
  <c r="K209" i="5"/>
  <c r="W209" i="5"/>
  <c r="H111" i="6"/>
  <c r="H18" i="17" s="1"/>
  <c r="Q45" i="7"/>
  <c r="Q23" i="17" s="1"/>
  <c r="S47" i="7"/>
  <c r="S55" i="17" s="1"/>
  <c r="N7" i="2"/>
  <c r="I25" i="2"/>
  <c r="I8" i="17" s="1"/>
  <c r="U25" i="2"/>
  <c r="U8" i="17" s="1"/>
  <c r="J26" i="2"/>
  <c r="J22" i="17" s="1"/>
  <c r="V26" i="2"/>
  <c r="V22" i="17" s="1"/>
  <c r="K27" i="2"/>
  <c r="K37" i="17" s="1"/>
  <c r="W27" i="2"/>
  <c r="W37" i="17" s="1"/>
  <c r="L28" i="2"/>
  <c r="L54" i="17" s="1"/>
  <c r="M29" i="3"/>
  <c r="M30" i="17" s="1"/>
  <c r="B30" i="3"/>
  <c r="N30" i="3"/>
  <c r="N47" i="17" s="1"/>
  <c r="K145" i="4"/>
  <c r="K2" i="17" s="1"/>
  <c r="W145" i="4"/>
  <c r="W2" i="17" s="1"/>
  <c r="L146" i="4"/>
  <c r="L16" i="17" s="1"/>
  <c r="M147" i="4"/>
  <c r="M31" i="17" s="1"/>
  <c r="B148" i="4"/>
  <c r="N148" i="4"/>
  <c r="N48" i="17" s="1"/>
  <c r="B52" i="5"/>
  <c r="N52" i="5"/>
  <c r="N6" i="17" s="1"/>
  <c r="C53" i="5"/>
  <c r="C20" i="17" s="1"/>
  <c r="O53" i="5"/>
  <c r="O20" i="17" s="1"/>
  <c r="D54" i="5"/>
  <c r="D35" i="17" s="1"/>
  <c r="P54" i="5"/>
  <c r="P35" i="17" s="1"/>
  <c r="E55" i="5"/>
  <c r="E52" i="17" s="1"/>
  <c r="Q55" i="5"/>
  <c r="Q52" i="17" s="1"/>
  <c r="H207" i="5"/>
  <c r="T207" i="5"/>
  <c r="L209" i="5"/>
  <c r="I111" i="6"/>
  <c r="I18" i="17" s="1"/>
  <c r="T57" i="8"/>
  <c r="T5" i="17" s="1"/>
  <c r="H25" i="2"/>
  <c r="H8" i="17" s="1"/>
  <c r="V25" i="2"/>
  <c r="V8" i="17" s="1"/>
  <c r="L27" i="2"/>
  <c r="L37" i="17" s="1"/>
  <c r="M28" i="2"/>
  <c r="M54" i="17" s="1"/>
  <c r="B29" i="3"/>
  <c r="N29" i="3"/>
  <c r="N30" i="17" s="1"/>
  <c r="C30" i="3"/>
  <c r="C47" i="17" s="1"/>
  <c r="O30" i="3"/>
  <c r="O47" i="17" s="1"/>
  <c r="L145" i="4"/>
  <c r="L2" i="17" s="1"/>
  <c r="M146" i="4"/>
  <c r="M16" i="17" s="1"/>
  <c r="B147" i="4"/>
  <c r="N147" i="4"/>
  <c r="N31" i="17" s="1"/>
  <c r="C148" i="4"/>
  <c r="C48" i="17" s="1"/>
  <c r="O148" i="4"/>
  <c r="O48" i="17" s="1"/>
  <c r="C52" i="5"/>
  <c r="C6" i="17" s="1"/>
  <c r="O52" i="5"/>
  <c r="O6" i="17" s="1"/>
  <c r="D53" i="5"/>
  <c r="D20" i="17" s="1"/>
  <c r="P53" i="5"/>
  <c r="P20" i="17" s="1"/>
  <c r="E54" i="5"/>
  <c r="E35" i="17" s="1"/>
  <c r="Q54" i="5"/>
  <c r="Q35" i="17" s="1"/>
  <c r="F55" i="5"/>
  <c r="F52" i="17" s="1"/>
  <c r="I207" i="5"/>
  <c r="L111" i="6"/>
  <c r="L18" i="17" s="1"/>
  <c r="P47" i="7"/>
  <c r="P55" i="17" s="1"/>
  <c r="C44" i="7"/>
  <c r="C9" i="17" s="1"/>
  <c r="E46" i="7"/>
  <c r="E38" i="17" s="1"/>
  <c r="L151" i="8"/>
  <c r="W151" i="8"/>
  <c r="K151" i="8"/>
  <c r="V151" i="8"/>
  <c r="J151" i="8"/>
  <c r="U151" i="8"/>
  <c r="I151" i="8"/>
  <c r="T151" i="8"/>
  <c r="H151" i="8"/>
  <c r="S151" i="8"/>
  <c r="G151" i="8"/>
  <c r="R151" i="8"/>
  <c r="F151" i="8"/>
  <c r="Q151" i="8"/>
  <c r="E151" i="8"/>
  <c r="P151" i="8"/>
  <c r="D151" i="8"/>
  <c r="O151" i="8"/>
  <c r="C151" i="8"/>
  <c r="M151" i="8"/>
  <c r="V122" i="9"/>
  <c r="V49" i="17" s="1"/>
  <c r="J122" i="9"/>
  <c r="J49" i="17" s="1"/>
  <c r="U121" i="9"/>
  <c r="U32" i="17" s="1"/>
  <c r="I121" i="9"/>
  <c r="I32" i="17" s="1"/>
  <c r="T120" i="9"/>
  <c r="T17" i="17" s="1"/>
  <c r="H120" i="9"/>
  <c r="H17" i="17" s="1"/>
  <c r="S119" i="9"/>
  <c r="S3" i="17" s="1"/>
  <c r="G119" i="9"/>
  <c r="G3" i="17" s="1"/>
  <c r="I26" i="2"/>
  <c r="I22" i="17" s="1"/>
  <c r="J25" i="2"/>
  <c r="J8" i="17" s="1"/>
  <c r="K25" i="2"/>
  <c r="K8" i="17" s="1"/>
  <c r="W25" i="2"/>
  <c r="W8" i="17" s="1"/>
  <c r="L26" i="2"/>
  <c r="L22" i="17" s="1"/>
  <c r="M27" i="2"/>
  <c r="M37" i="17" s="1"/>
  <c r="B28" i="2"/>
  <c r="N28" i="2"/>
  <c r="N54" i="17" s="1"/>
  <c r="C29" i="3"/>
  <c r="C30" i="17" s="1"/>
  <c r="O29" i="3"/>
  <c r="O30" i="17" s="1"/>
  <c r="D30" i="3"/>
  <c r="D47" i="17" s="1"/>
  <c r="P30" i="3"/>
  <c r="P47" i="17" s="1"/>
  <c r="M145" i="4"/>
  <c r="M2" i="17" s="1"/>
  <c r="B146" i="4"/>
  <c r="N146" i="4"/>
  <c r="N16" i="17" s="1"/>
  <c r="C147" i="4"/>
  <c r="C31" i="17" s="1"/>
  <c r="O147" i="4"/>
  <c r="O31" i="17" s="1"/>
  <c r="D148" i="4"/>
  <c r="D48" i="17" s="1"/>
  <c r="P148" i="4"/>
  <c r="P48" i="17" s="1"/>
  <c r="D52" i="5"/>
  <c r="D6" i="17" s="1"/>
  <c r="P52" i="5"/>
  <c r="P6" i="17" s="1"/>
  <c r="E53" i="5"/>
  <c r="E20" i="17" s="1"/>
  <c r="Q53" i="5"/>
  <c r="Q20" i="17" s="1"/>
  <c r="F54" i="5"/>
  <c r="F35" i="17" s="1"/>
  <c r="R54" i="5"/>
  <c r="R35" i="17" s="1"/>
  <c r="G55" i="5"/>
  <c r="G52" i="17" s="1"/>
  <c r="S55" i="5"/>
  <c r="S52" i="17" s="1"/>
  <c r="J207" i="5"/>
  <c r="V207" i="5"/>
  <c r="B209" i="5"/>
  <c r="N209" i="5"/>
  <c r="T113" i="6"/>
  <c r="T50" i="17" s="1"/>
  <c r="H113" i="6"/>
  <c r="H50" i="17" s="1"/>
  <c r="S112" i="6"/>
  <c r="S33" i="17" s="1"/>
  <c r="G112" i="6"/>
  <c r="G33" i="17" s="1"/>
  <c r="R111" i="6"/>
  <c r="R18" i="17" s="1"/>
  <c r="F111" i="6"/>
  <c r="F18" i="17" s="1"/>
  <c r="Q110" i="6"/>
  <c r="Q4" i="17" s="1"/>
  <c r="E110" i="6"/>
  <c r="E4" i="17" s="1"/>
  <c r="S113" i="6"/>
  <c r="S50" i="17" s="1"/>
  <c r="G113" i="6"/>
  <c r="G50" i="17" s="1"/>
  <c r="R112" i="6"/>
  <c r="R33" i="17" s="1"/>
  <c r="F112" i="6"/>
  <c r="F33" i="17" s="1"/>
  <c r="Q111" i="6"/>
  <c r="Q18" i="17" s="1"/>
  <c r="E111" i="6"/>
  <c r="E18" i="17" s="1"/>
  <c r="P110" i="6"/>
  <c r="P4" i="17" s="1"/>
  <c r="D110" i="6"/>
  <c r="D4" i="17" s="1"/>
  <c r="Q113" i="6"/>
  <c r="Q50" i="17" s="1"/>
  <c r="E113" i="6"/>
  <c r="E50" i="17" s="1"/>
  <c r="P112" i="6"/>
  <c r="P33" i="17" s="1"/>
  <c r="D112" i="6"/>
  <c r="D33" i="17" s="1"/>
  <c r="O111" i="6"/>
  <c r="O18" i="17" s="1"/>
  <c r="C111" i="6"/>
  <c r="C18" i="17" s="1"/>
  <c r="N110" i="6"/>
  <c r="N4" i="17" s="1"/>
  <c r="B110" i="6"/>
  <c r="P113" i="6"/>
  <c r="P50" i="17" s="1"/>
  <c r="D113" i="6"/>
  <c r="D50" i="17" s="1"/>
  <c r="O112" i="6"/>
  <c r="O33" i="17" s="1"/>
  <c r="C112" i="6"/>
  <c r="C33" i="17" s="1"/>
  <c r="N111" i="6"/>
  <c r="N18" i="17" s="1"/>
  <c r="B111" i="6"/>
  <c r="M110" i="6"/>
  <c r="M4" i="17" s="1"/>
  <c r="O113" i="6"/>
  <c r="O50" i="17" s="1"/>
  <c r="C113" i="6"/>
  <c r="C50" i="17" s="1"/>
  <c r="N112" i="6"/>
  <c r="N33" i="17" s="1"/>
  <c r="B112" i="6"/>
  <c r="M111" i="6"/>
  <c r="M18" i="17" s="1"/>
  <c r="L110" i="6"/>
  <c r="L4" i="17" s="1"/>
  <c r="M113" i="6"/>
  <c r="M50" i="17" s="1"/>
  <c r="L112" i="6"/>
  <c r="L33" i="17" s="1"/>
  <c r="W111" i="6"/>
  <c r="W18" i="17" s="1"/>
  <c r="K111" i="6"/>
  <c r="K18" i="17" s="1"/>
  <c r="V110" i="6"/>
  <c r="V4" i="17" s="1"/>
  <c r="J110" i="6"/>
  <c r="J4" i="17" s="1"/>
  <c r="L113" i="6"/>
  <c r="L50" i="17" s="1"/>
  <c r="W112" i="6"/>
  <c r="W33" i="17" s="1"/>
  <c r="K112" i="6"/>
  <c r="K33" i="17" s="1"/>
  <c r="V111" i="6"/>
  <c r="V18" i="17" s="1"/>
  <c r="J111" i="6"/>
  <c r="J18" i="17" s="1"/>
  <c r="U110" i="6"/>
  <c r="U4" i="17" s="1"/>
  <c r="I110" i="6"/>
  <c r="I4" i="17" s="1"/>
  <c r="U113" i="6"/>
  <c r="U50" i="17" s="1"/>
  <c r="I113" i="6"/>
  <c r="I50" i="17" s="1"/>
  <c r="T112" i="6"/>
  <c r="T33" i="17" s="1"/>
  <c r="H112" i="6"/>
  <c r="H33" i="17" s="1"/>
  <c r="S111" i="6"/>
  <c r="S18" i="17" s="1"/>
  <c r="G111" i="6"/>
  <c r="G18" i="17" s="1"/>
  <c r="R110" i="6"/>
  <c r="R4" i="17" s="1"/>
  <c r="F110" i="6"/>
  <c r="F4" i="17" s="1"/>
  <c r="C110" i="6"/>
  <c r="C4" i="17" s="1"/>
  <c r="P111" i="6"/>
  <c r="P18" i="17" s="1"/>
  <c r="F113" i="6"/>
  <c r="F50" i="17" s="1"/>
  <c r="D44" i="7"/>
  <c r="D9" i="17" s="1"/>
  <c r="F46" i="7"/>
  <c r="F38" i="17" s="1"/>
  <c r="U58" i="8"/>
  <c r="U19" i="17" s="1"/>
  <c r="W28" i="2"/>
  <c r="W54" i="17" s="1"/>
  <c r="W26" i="2"/>
  <c r="W22" i="17" s="1"/>
  <c r="L25" i="2"/>
  <c r="L8" i="17" s="1"/>
  <c r="M26" i="2"/>
  <c r="M22" i="17" s="1"/>
  <c r="B27" i="2"/>
  <c r="N27" i="2"/>
  <c r="N37" i="17" s="1"/>
  <c r="C28" i="2"/>
  <c r="C54" i="17" s="1"/>
  <c r="O28" i="2"/>
  <c r="O54" i="17" s="1"/>
  <c r="D29" i="3"/>
  <c r="D30" i="17" s="1"/>
  <c r="P29" i="3"/>
  <c r="P30" i="17" s="1"/>
  <c r="E30" i="3"/>
  <c r="E47" i="17" s="1"/>
  <c r="Q30" i="3"/>
  <c r="Q47" i="17" s="1"/>
  <c r="B145" i="4"/>
  <c r="N145" i="4"/>
  <c r="N2" i="17" s="1"/>
  <c r="C146" i="4"/>
  <c r="C16" i="17" s="1"/>
  <c r="O146" i="4"/>
  <c r="O16" i="17" s="1"/>
  <c r="D147" i="4"/>
  <c r="D31" i="17" s="1"/>
  <c r="P147" i="4"/>
  <c r="P31" i="17" s="1"/>
  <c r="E148" i="4"/>
  <c r="E48" i="17" s="1"/>
  <c r="Q148" i="4"/>
  <c r="Q48" i="17" s="1"/>
  <c r="E52" i="5"/>
  <c r="E6" i="17" s="1"/>
  <c r="Q52" i="5"/>
  <c r="Q6" i="17" s="1"/>
  <c r="F53" i="5"/>
  <c r="F20" i="17" s="1"/>
  <c r="R53" i="5"/>
  <c r="R20" i="17" s="1"/>
  <c r="G54" i="5"/>
  <c r="G35" i="17" s="1"/>
  <c r="S54" i="5"/>
  <c r="S35" i="17" s="1"/>
  <c r="H55" i="5"/>
  <c r="H52" i="17" s="1"/>
  <c r="T55" i="5"/>
  <c r="T52" i="17" s="1"/>
  <c r="K207" i="5"/>
  <c r="W207" i="5"/>
  <c r="C209" i="5"/>
  <c r="O209" i="5"/>
  <c r="G110" i="6"/>
  <c r="G4" i="17" s="1"/>
  <c r="T111" i="6"/>
  <c r="T18" i="17" s="1"/>
  <c r="J113" i="6"/>
  <c r="J50" i="17" s="1"/>
  <c r="K44" i="7"/>
  <c r="K9" i="17" s="1"/>
  <c r="M46" i="7"/>
  <c r="M38" i="17" s="1"/>
  <c r="J59" i="8"/>
  <c r="J34" i="17" s="1"/>
  <c r="V27" i="2"/>
  <c r="V37" i="17" s="1"/>
  <c r="K26" i="2"/>
  <c r="K22" i="17" s="1"/>
  <c r="M25" i="2"/>
  <c r="M8" i="17" s="1"/>
  <c r="B26" i="2"/>
  <c r="N26" i="2"/>
  <c r="N22" i="17" s="1"/>
  <c r="C27" i="2"/>
  <c r="C37" i="17" s="1"/>
  <c r="O27" i="2"/>
  <c r="O37" i="17" s="1"/>
  <c r="D28" i="2"/>
  <c r="D54" i="17" s="1"/>
  <c r="P28" i="2"/>
  <c r="P54" i="17" s="1"/>
  <c r="E29" i="3"/>
  <c r="E30" i="17" s="1"/>
  <c r="Q29" i="3"/>
  <c r="Q30" i="17" s="1"/>
  <c r="F30" i="3"/>
  <c r="F47" i="17" s="1"/>
  <c r="R30" i="3"/>
  <c r="R47" i="17" s="1"/>
  <c r="C145" i="4"/>
  <c r="C2" i="17" s="1"/>
  <c r="O145" i="4"/>
  <c r="O2" i="17" s="1"/>
  <c r="D146" i="4"/>
  <c r="D16" i="17" s="1"/>
  <c r="P146" i="4"/>
  <c r="P16" i="17" s="1"/>
  <c r="E147" i="4"/>
  <c r="E31" i="17" s="1"/>
  <c r="Q147" i="4"/>
  <c r="Q31" i="17" s="1"/>
  <c r="F148" i="4"/>
  <c r="F48" i="17" s="1"/>
  <c r="R148" i="4"/>
  <c r="R48" i="17" s="1"/>
  <c r="F52" i="5"/>
  <c r="F6" i="17" s="1"/>
  <c r="R52" i="5"/>
  <c r="R6" i="17" s="1"/>
  <c r="G53" i="5"/>
  <c r="G20" i="17" s="1"/>
  <c r="S53" i="5"/>
  <c r="S20" i="17" s="1"/>
  <c r="H54" i="5"/>
  <c r="H35" i="17" s="1"/>
  <c r="T54" i="5"/>
  <c r="T35" i="17" s="1"/>
  <c r="I55" i="5"/>
  <c r="I52" i="17" s="1"/>
  <c r="U55" i="5"/>
  <c r="U52" i="17" s="1"/>
  <c r="L207" i="5"/>
  <c r="D209" i="5"/>
  <c r="P209" i="5"/>
  <c r="H110" i="6"/>
  <c r="H4" i="17" s="1"/>
  <c r="U111" i="6"/>
  <c r="U18" i="17" s="1"/>
  <c r="K113" i="6"/>
  <c r="K50" i="17" s="1"/>
  <c r="O44" i="7"/>
  <c r="O9" i="17" s="1"/>
  <c r="Q46" i="7"/>
  <c r="Q38" i="17" s="1"/>
  <c r="U60" i="8"/>
  <c r="U51" i="17" s="1"/>
  <c r="B25" i="2"/>
  <c r="N25" i="2"/>
  <c r="N8" i="17" s="1"/>
  <c r="C26" i="2"/>
  <c r="C22" i="17" s="1"/>
  <c r="O26" i="2"/>
  <c r="O22" i="17" s="1"/>
  <c r="D27" i="2"/>
  <c r="D37" i="17" s="1"/>
  <c r="P27" i="2"/>
  <c r="P37" i="17" s="1"/>
  <c r="E28" i="2"/>
  <c r="E54" i="17" s="1"/>
  <c r="Q28" i="2"/>
  <c r="Q54" i="17" s="1"/>
  <c r="F29" i="3"/>
  <c r="F30" i="17" s="1"/>
  <c r="R29" i="3"/>
  <c r="R30" i="17" s="1"/>
  <c r="G30" i="3"/>
  <c r="G47" i="17" s="1"/>
  <c r="S30" i="3"/>
  <c r="S47" i="17" s="1"/>
  <c r="D145" i="4"/>
  <c r="D2" i="17" s="1"/>
  <c r="P145" i="4"/>
  <c r="P2" i="17" s="1"/>
  <c r="E146" i="4"/>
  <c r="E16" i="17" s="1"/>
  <c r="Q146" i="4"/>
  <c r="Q16" i="17" s="1"/>
  <c r="F147" i="4"/>
  <c r="F31" i="17" s="1"/>
  <c r="R147" i="4"/>
  <c r="R31" i="17" s="1"/>
  <c r="G148" i="4"/>
  <c r="G48" i="17" s="1"/>
  <c r="S148" i="4"/>
  <c r="S48" i="17" s="1"/>
  <c r="S52" i="5"/>
  <c r="S6" i="17" s="1"/>
  <c r="H53" i="5"/>
  <c r="H20" i="17" s="1"/>
  <c r="T53" i="5"/>
  <c r="T20" i="17" s="1"/>
  <c r="I54" i="5"/>
  <c r="I35" i="17" s="1"/>
  <c r="U54" i="5"/>
  <c r="U35" i="17" s="1"/>
  <c r="J55" i="5"/>
  <c r="J52" i="17" s="1"/>
  <c r="V55" i="5"/>
  <c r="V52" i="17" s="1"/>
  <c r="M207" i="5"/>
  <c r="E209" i="5"/>
  <c r="Q209" i="5"/>
  <c r="S60" i="8"/>
  <c r="S51" i="17" s="1"/>
  <c r="G60" i="8"/>
  <c r="G51" i="17" s="1"/>
  <c r="R59" i="8"/>
  <c r="R34" i="17" s="1"/>
  <c r="F59" i="8"/>
  <c r="F34" i="17" s="1"/>
  <c r="Q58" i="8"/>
  <c r="Q19" i="17" s="1"/>
  <c r="E58" i="8"/>
  <c r="E19" i="17" s="1"/>
  <c r="P57" i="8"/>
  <c r="P5" i="17" s="1"/>
  <c r="D57" i="8"/>
  <c r="D5" i="17" s="1"/>
  <c r="L60" i="8"/>
  <c r="L51" i="17" s="1"/>
  <c r="W59" i="8"/>
  <c r="W34" i="17" s="1"/>
  <c r="K59" i="8"/>
  <c r="K34" i="17" s="1"/>
  <c r="V58" i="8"/>
  <c r="V19" i="17" s="1"/>
  <c r="J58" i="8"/>
  <c r="J19" i="17" s="1"/>
  <c r="U57" i="8"/>
  <c r="U5" i="17" s="1"/>
  <c r="I57" i="8"/>
  <c r="I5" i="17" s="1"/>
  <c r="P153" i="8"/>
  <c r="D153" i="8"/>
  <c r="O153" i="8"/>
  <c r="C153" i="8"/>
  <c r="N153" i="8"/>
  <c r="B153" i="8"/>
  <c r="M153" i="8"/>
  <c r="L153" i="8"/>
  <c r="W153" i="8"/>
  <c r="K153" i="8"/>
  <c r="V153" i="8"/>
  <c r="J153" i="8"/>
  <c r="U153" i="8"/>
  <c r="I153" i="8"/>
  <c r="T153" i="8"/>
  <c r="H153" i="8"/>
  <c r="S153" i="8"/>
  <c r="G153" i="8"/>
  <c r="Q153" i="8"/>
  <c r="E153" i="8"/>
  <c r="K60" i="8"/>
  <c r="K51" i="17" s="1"/>
  <c r="B151" i="8"/>
  <c r="F153" i="8"/>
  <c r="N3" i="2"/>
  <c r="C25" i="2"/>
  <c r="C8" i="17" s="1"/>
  <c r="O25" i="2"/>
  <c r="O8" i="17" s="1"/>
  <c r="D26" i="2"/>
  <c r="D22" i="17" s="1"/>
  <c r="P26" i="2"/>
  <c r="P22" i="17" s="1"/>
  <c r="E27" i="2"/>
  <c r="E37" i="17" s="1"/>
  <c r="Q27" i="2"/>
  <c r="Q37" i="17" s="1"/>
  <c r="F28" i="2"/>
  <c r="F54" i="17" s="1"/>
  <c r="G29" i="3"/>
  <c r="S29" i="3"/>
  <c r="S30" i="17" s="1"/>
  <c r="H30" i="3"/>
  <c r="H47" i="17" s="1"/>
  <c r="E145" i="4"/>
  <c r="E2" i="17" s="1"/>
  <c r="Q145" i="4"/>
  <c r="Q2" i="17" s="1"/>
  <c r="F146" i="4"/>
  <c r="F16" i="17" s="1"/>
  <c r="R146" i="4"/>
  <c r="R16" i="17" s="1"/>
  <c r="G147" i="4"/>
  <c r="G31" i="17" s="1"/>
  <c r="S147" i="4"/>
  <c r="S31" i="17" s="1"/>
  <c r="H148" i="4"/>
  <c r="H48" i="17" s="1"/>
  <c r="H52" i="5"/>
  <c r="H6" i="17" s="1"/>
  <c r="T52" i="5"/>
  <c r="T6" i="17" s="1"/>
  <c r="I53" i="5"/>
  <c r="I20" i="17" s="1"/>
  <c r="U53" i="5"/>
  <c r="U20" i="17" s="1"/>
  <c r="J54" i="5"/>
  <c r="J35" i="17" s="1"/>
  <c r="V54" i="5"/>
  <c r="V35" i="17" s="1"/>
  <c r="K55" i="5"/>
  <c r="K52" i="17" s="1"/>
  <c r="B207" i="5"/>
  <c r="F209" i="5"/>
  <c r="O110" i="6"/>
  <c r="O4" i="17" s="1"/>
  <c r="E112" i="6"/>
  <c r="E33" i="17" s="1"/>
  <c r="R113" i="6"/>
  <c r="R50" i="17" s="1"/>
  <c r="B47" i="7"/>
  <c r="W60" i="8"/>
  <c r="W51" i="17" s="1"/>
  <c r="N151" i="8"/>
  <c r="R153" i="8"/>
  <c r="B44" i="7"/>
  <c r="N44" i="7"/>
  <c r="N9" i="17" s="1"/>
  <c r="C45" i="7"/>
  <c r="C23" i="17" s="1"/>
  <c r="O45" i="7"/>
  <c r="O23" i="17" s="1"/>
  <c r="D46" i="7"/>
  <c r="D38" i="17" s="1"/>
  <c r="P46" i="7"/>
  <c r="P38" i="17" s="1"/>
  <c r="E47" i="7"/>
  <c r="E55" i="17" s="1"/>
  <c r="Q47" i="7"/>
  <c r="Q55" i="17" s="1"/>
  <c r="G57" i="8"/>
  <c r="G5" i="17" s="1"/>
  <c r="S57" i="8"/>
  <c r="S5" i="17" s="1"/>
  <c r="H58" i="8"/>
  <c r="H19" i="17" s="1"/>
  <c r="T58" i="8"/>
  <c r="T19" i="17" s="1"/>
  <c r="I59" i="8"/>
  <c r="I34" i="17" s="1"/>
  <c r="U59" i="8"/>
  <c r="U34" i="17" s="1"/>
  <c r="J60" i="8"/>
  <c r="J51" i="17" s="1"/>
  <c r="V60" i="8"/>
  <c r="V51" i="17" s="1"/>
  <c r="F119" i="9"/>
  <c r="F3" i="17" s="1"/>
  <c r="R119" i="9"/>
  <c r="R3" i="17" s="1"/>
  <c r="G120" i="9"/>
  <c r="G17" i="17" s="1"/>
  <c r="S120" i="9"/>
  <c r="S17" i="17" s="1"/>
  <c r="H121" i="9"/>
  <c r="H32" i="17" s="1"/>
  <c r="T121" i="9"/>
  <c r="T32" i="17" s="1"/>
  <c r="I122" i="9"/>
  <c r="I49" i="17" s="1"/>
  <c r="U122" i="9"/>
  <c r="U49" i="17" s="1"/>
  <c r="E28" i="10"/>
  <c r="E7" i="17" s="1"/>
  <c r="Q28" i="10"/>
  <c r="Q7" i="17" s="1"/>
  <c r="F29" i="10"/>
  <c r="F21" i="17" s="1"/>
  <c r="R29" i="10"/>
  <c r="R21" i="17" s="1"/>
  <c r="G30" i="10"/>
  <c r="G36" i="17" s="1"/>
  <c r="S30" i="10"/>
  <c r="S36" i="17" s="1"/>
  <c r="H31" i="10"/>
  <c r="H53" i="17" s="1"/>
  <c r="T31" i="10"/>
  <c r="T53" i="17" s="1"/>
  <c r="K183" i="10"/>
  <c r="W183" i="10"/>
  <c r="C185" i="10"/>
  <c r="O185" i="10"/>
  <c r="N3" i="11"/>
  <c r="K26" i="11"/>
  <c r="K10" i="17" s="1"/>
  <c r="W26" i="11"/>
  <c r="W10" i="17" s="1"/>
  <c r="L27" i="11"/>
  <c r="L24" i="17" s="1"/>
  <c r="O28" i="11"/>
  <c r="O39" i="17" s="1"/>
  <c r="E29" i="11"/>
  <c r="E56" i="17" s="1"/>
  <c r="T29" i="11"/>
  <c r="T56" i="17" s="1"/>
  <c r="C30" i="12"/>
  <c r="C40" i="17" s="1"/>
  <c r="N83" i="13"/>
  <c r="N58" i="17" s="1"/>
  <c r="K82" i="13"/>
  <c r="K41" i="17" s="1"/>
  <c r="J33" i="14"/>
  <c r="J42" i="17" s="1"/>
  <c r="M92" i="15"/>
  <c r="M12" i="17" s="1"/>
  <c r="P95" i="15"/>
  <c r="P60" i="17" s="1"/>
  <c r="G179" i="15"/>
  <c r="F28" i="10"/>
  <c r="F7" i="17" s="1"/>
  <c r="R28" i="10"/>
  <c r="R7" i="17" s="1"/>
  <c r="G29" i="10"/>
  <c r="G21" i="17" s="1"/>
  <c r="S29" i="10"/>
  <c r="S21" i="17" s="1"/>
  <c r="H30" i="10"/>
  <c r="H36" i="17" s="1"/>
  <c r="T30" i="10"/>
  <c r="T36" i="17" s="1"/>
  <c r="I31" i="10"/>
  <c r="I53" i="17" s="1"/>
  <c r="U31" i="10"/>
  <c r="U53" i="17" s="1"/>
  <c r="L183" i="10"/>
  <c r="D185" i="10"/>
  <c r="L26" i="11"/>
  <c r="L10" i="17" s="1"/>
  <c r="M27" i="11"/>
  <c r="M24" i="17" s="1"/>
  <c r="C28" i="11"/>
  <c r="C39" i="17" s="1"/>
  <c r="P28" i="11"/>
  <c r="P39" i="17" s="1"/>
  <c r="F29" i="11"/>
  <c r="F56" i="17" s="1"/>
  <c r="U29" i="11"/>
  <c r="U56" i="17" s="1"/>
  <c r="G30" i="12"/>
  <c r="G40" i="17" s="1"/>
  <c r="H119" i="9"/>
  <c r="H3" i="17" s="1"/>
  <c r="T119" i="9"/>
  <c r="T3" i="17" s="1"/>
  <c r="I120" i="9"/>
  <c r="I17" i="17" s="1"/>
  <c r="U120" i="9"/>
  <c r="U17" i="17" s="1"/>
  <c r="J121" i="9"/>
  <c r="J32" i="17" s="1"/>
  <c r="V121" i="9"/>
  <c r="V32" i="17" s="1"/>
  <c r="K122" i="9"/>
  <c r="K49" i="17" s="1"/>
  <c r="W122" i="9"/>
  <c r="W49" i="17" s="1"/>
  <c r="G28" i="10"/>
  <c r="G7" i="17" s="1"/>
  <c r="S28" i="10"/>
  <c r="S7" i="17" s="1"/>
  <c r="H29" i="10"/>
  <c r="H21" i="17" s="1"/>
  <c r="T29" i="10"/>
  <c r="T21" i="17" s="1"/>
  <c r="I30" i="10"/>
  <c r="I36" i="17" s="1"/>
  <c r="U30" i="10"/>
  <c r="U36" i="17" s="1"/>
  <c r="J31" i="10"/>
  <c r="J53" i="17" s="1"/>
  <c r="V31" i="10"/>
  <c r="V53" i="17" s="1"/>
  <c r="M183" i="10"/>
  <c r="E185" i="10"/>
  <c r="Q185" i="10"/>
  <c r="M26" i="11"/>
  <c r="M10" i="17" s="1"/>
  <c r="B27" i="11"/>
  <c r="N27" i="11"/>
  <c r="N24" i="17" s="1"/>
  <c r="D28" i="11"/>
  <c r="D39" i="17" s="1"/>
  <c r="Q28" i="11"/>
  <c r="Q39" i="17" s="1"/>
  <c r="G29" i="11"/>
  <c r="G56" i="17" s="1"/>
  <c r="V29" i="11"/>
  <c r="V56" i="17" s="1"/>
  <c r="O30" i="12"/>
  <c r="O40" i="17" s="1"/>
  <c r="C181" i="15"/>
  <c r="E44" i="7"/>
  <c r="E9" i="17" s="1"/>
  <c r="Q44" i="7"/>
  <c r="Q9" i="17" s="1"/>
  <c r="F45" i="7"/>
  <c r="F23" i="17" s="1"/>
  <c r="R45" i="7"/>
  <c r="R23" i="17" s="1"/>
  <c r="G46" i="7"/>
  <c r="G38" i="17" s="1"/>
  <c r="S46" i="7"/>
  <c r="S38" i="17" s="1"/>
  <c r="H47" i="7"/>
  <c r="H55" i="17" s="1"/>
  <c r="T47" i="7"/>
  <c r="T55" i="17" s="1"/>
  <c r="J57" i="8"/>
  <c r="J5" i="17" s="1"/>
  <c r="V57" i="8"/>
  <c r="V5" i="17" s="1"/>
  <c r="K58" i="8"/>
  <c r="K19" i="17" s="1"/>
  <c r="W58" i="8"/>
  <c r="W19" i="17" s="1"/>
  <c r="L59" i="8"/>
  <c r="L34" i="17" s="1"/>
  <c r="M60" i="8"/>
  <c r="M51" i="17" s="1"/>
  <c r="I119" i="9"/>
  <c r="I3" i="17" s="1"/>
  <c r="U119" i="9"/>
  <c r="U3" i="17" s="1"/>
  <c r="J120" i="9"/>
  <c r="J17" i="17" s="1"/>
  <c r="V120" i="9"/>
  <c r="V17" i="17" s="1"/>
  <c r="K121" i="9"/>
  <c r="K32" i="17" s="1"/>
  <c r="W121" i="9"/>
  <c r="W32" i="17" s="1"/>
  <c r="L122" i="9"/>
  <c r="L49" i="17" s="1"/>
  <c r="H28" i="10"/>
  <c r="H7" i="17" s="1"/>
  <c r="T28" i="10"/>
  <c r="T7" i="17" s="1"/>
  <c r="I29" i="10"/>
  <c r="I21" i="17" s="1"/>
  <c r="U29" i="10"/>
  <c r="U21" i="17" s="1"/>
  <c r="J30" i="10"/>
  <c r="J36" i="17" s="1"/>
  <c r="V30" i="10"/>
  <c r="V36" i="17" s="1"/>
  <c r="K31" i="10"/>
  <c r="K53" i="17" s="1"/>
  <c r="W31" i="10"/>
  <c r="W53" i="17" s="1"/>
  <c r="B183" i="10"/>
  <c r="N183" i="10"/>
  <c r="F185" i="10"/>
  <c r="R185" i="10"/>
  <c r="B26" i="11"/>
  <c r="N26" i="11"/>
  <c r="N10" i="17" s="1"/>
  <c r="C27" i="11"/>
  <c r="C24" i="17" s="1"/>
  <c r="O27" i="11"/>
  <c r="O24" i="17" s="1"/>
  <c r="E28" i="11"/>
  <c r="E39" i="17" s="1"/>
  <c r="R28" i="11"/>
  <c r="R39" i="17" s="1"/>
  <c r="H29" i="11"/>
  <c r="H56" i="17" s="1"/>
  <c r="S30" i="12"/>
  <c r="S40" i="17" s="1"/>
  <c r="U239" i="13"/>
  <c r="I239" i="13"/>
  <c r="T239" i="13"/>
  <c r="H239" i="13"/>
  <c r="R239" i="13"/>
  <c r="F239" i="13"/>
  <c r="Q239" i="13"/>
  <c r="E239" i="13"/>
  <c r="P239" i="13"/>
  <c r="D239" i="13"/>
  <c r="O239" i="13"/>
  <c r="C239" i="13"/>
  <c r="N239" i="13"/>
  <c r="B239" i="13"/>
  <c r="M239" i="13"/>
  <c r="L239" i="13"/>
  <c r="V239" i="13"/>
  <c r="J239" i="13"/>
  <c r="D83" i="13"/>
  <c r="D58" i="17" s="1"/>
  <c r="G34" i="14"/>
  <c r="G59" i="17" s="1"/>
  <c r="F93" i="15"/>
  <c r="F26" i="17" s="1"/>
  <c r="K181" i="15"/>
  <c r="F44" i="7"/>
  <c r="F9" i="17" s="1"/>
  <c r="R44" i="7"/>
  <c r="R9" i="17" s="1"/>
  <c r="G45" i="7"/>
  <c r="G23" i="17" s="1"/>
  <c r="S45" i="7"/>
  <c r="S23" i="17" s="1"/>
  <c r="H46" i="7"/>
  <c r="H38" i="17" s="1"/>
  <c r="T46" i="7"/>
  <c r="T38" i="17" s="1"/>
  <c r="I47" i="7"/>
  <c r="I55" i="17" s="1"/>
  <c r="U47" i="7"/>
  <c r="U55" i="17" s="1"/>
  <c r="K57" i="8"/>
  <c r="K5" i="17" s="1"/>
  <c r="W57" i="8"/>
  <c r="W5" i="17" s="1"/>
  <c r="L58" i="8"/>
  <c r="L19" i="17" s="1"/>
  <c r="M59" i="8"/>
  <c r="M34" i="17" s="1"/>
  <c r="B60" i="8"/>
  <c r="N60" i="8"/>
  <c r="N51" i="17" s="1"/>
  <c r="J119" i="9"/>
  <c r="J3" i="17" s="1"/>
  <c r="V119" i="9"/>
  <c r="V3" i="17" s="1"/>
  <c r="K120" i="9"/>
  <c r="K17" i="17" s="1"/>
  <c r="W120" i="9"/>
  <c r="W17" i="17" s="1"/>
  <c r="L121" i="9"/>
  <c r="L32" i="17" s="1"/>
  <c r="M122" i="9"/>
  <c r="M49" i="17" s="1"/>
  <c r="I28" i="10"/>
  <c r="I7" i="17" s="1"/>
  <c r="U28" i="10"/>
  <c r="U7" i="17" s="1"/>
  <c r="J29" i="10"/>
  <c r="J21" i="17" s="1"/>
  <c r="V29" i="10"/>
  <c r="V21" i="17" s="1"/>
  <c r="K30" i="10"/>
  <c r="K36" i="17" s="1"/>
  <c r="W30" i="10"/>
  <c r="W36" i="17" s="1"/>
  <c r="L31" i="10"/>
  <c r="L53" i="17" s="1"/>
  <c r="C183" i="10"/>
  <c r="O183" i="10"/>
  <c r="G185" i="10"/>
  <c r="S185" i="10"/>
  <c r="C26" i="11"/>
  <c r="C10" i="17" s="1"/>
  <c r="O26" i="11"/>
  <c r="O10" i="17" s="1"/>
  <c r="D27" i="11"/>
  <c r="D24" i="17" s="1"/>
  <c r="P27" i="11"/>
  <c r="P24" i="17" s="1"/>
  <c r="F28" i="11"/>
  <c r="F39" i="17" s="1"/>
  <c r="S28" i="11"/>
  <c r="S39" i="17" s="1"/>
  <c r="I29" i="11"/>
  <c r="I56" i="17" s="1"/>
  <c r="D31" i="12"/>
  <c r="D57" i="17" s="1"/>
  <c r="I80" i="13"/>
  <c r="I11" i="17" s="1"/>
  <c r="L83" i="13"/>
  <c r="L58" i="17" s="1"/>
  <c r="K34" i="14"/>
  <c r="K59" i="17" s="1"/>
  <c r="N93" i="15"/>
  <c r="N26" i="17" s="1"/>
  <c r="O181" i="15"/>
  <c r="T144" i="16"/>
  <c r="T61" i="17" s="1"/>
  <c r="T62" i="17" s="1"/>
  <c r="G44" i="7"/>
  <c r="G9" i="17" s="1"/>
  <c r="S44" i="7"/>
  <c r="S9" i="17" s="1"/>
  <c r="H45" i="7"/>
  <c r="H23" i="17" s="1"/>
  <c r="T45" i="7"/>
  <c r="T23" i="17" s="1"/>
  <c r="I46" i="7"/>
  <c r="I38" i="17" s="1"/>
  <c r="U46" i="7"/>
  <c r="U38" i="17" s="1"/>
  <c r="J47" i="7"/>
  <c r="J55" i="17" s="1"/>
  <c r="V47" i="7"/>
  <c r="V55" i="17" s="1"/>
  <c r="L57" i="8"/>
  <c r="L5" i="17" s="1"/>
  <c r="M58" i="8"/>
  <c r="M19" i="17" s="1"/>
  <c r="B59" i="8"/>
  <c r="N59" i="8"/>
  <c r="N34" i="17" s="1"/>
  <c r="C60" i="8"/>
  <c r="C51" i="17" s="1"/>
  <c r="K119" i="9"/>
  <c r="K3" i="17" s="1"/>
  <c r="W119" i="9"/>
  <c r="W3" i="17" s="1"/>
  <c r="L120" i="9"/>
  <c r="L17" i="17" s="1"/>
  <c r="M121" i="9"/>
  <c r="M32" i="17" s="1"/>
  <c r="B122" i="9"/>
  <c r="N122" i="9"/>
  <c r="N49" i="17" s="1"/>
  <c r="J28" i="10"/>
  <c r="J7" i="17" s="1"/>
  <c r="V28" i="10"/>
  <c r="V7" i="17" s="1"/>
  <c r="K29" i="10"/>
  <c r="K21" i="17" s="1"/>
  <c r="W29" i="10"/>
  <c r="W21" i="17" s="1"/>
  <c r="L30" i="10"/>
  <c r="L36" i="17" s="1"/>
  <c r="M31" i="10"/>
  <c r="M53" i="17" s="1"/>
  <c r="D183" i="10"/>
  <c r="P183" i="10"/>
  <c r="H185" i="10"/>
  <c r="T185" i="10"/>
  <c r="D26" i="11"/>
  <c r="D10" i="17" s="1"/>
  <c r="P26" i="11"/>
  <c r="P10" i="17" s="1"/>
  <c r="E27" i="11"/>
  <c r="E24" i="17" s="1"/>
  <c r="Q27" i="11"/>
  <c r="Q24" i="17" s="1"/>
  <c r="G28" i="11"/>
  <c r="G39" i="17" s="1"/>
  <c r="T28" i="11"/>
  <c r="T39" i="17" s="1"/>
  <c r="J29" i="11"/>
  <c r="J56" i="17" s="1"/>
  <c r="H31" i="12"/>
  <c r="H57" i="17" s="1"/>
  <c r="M80" i="13"/>
  <c r="M11" i="17" s="1"/>
  <c r="P83" i="13"/>
  <c r="P58" i="17" s="1"/>
  <c r="R93" i="15"/>
  <c r="R26" i="17" s="1"/>
  <c r="H44" i="7"/>
  <c r="H9" i="17" s="1"/>
  <c r="T44" i="7"/>
  <c r="T9" i="17" s="1"/>
  <c r="I45" i="7"/>
  <c r="I23" i="17" s="1"/>
  <c r="U45" i="7"/>
  <c r="U23" i="17" s="1"/>
  <c r="J46" i="7"/>
  <c r="J38" i="17" s="1"/>
  <c r="V46" i="7"/>
  <c r="V38" i="17" s="1"/>
  <c r="K47" i="7"/>
  <c r="K55" i="17" s="1"/>
  <c r="W47" i="7"/>
  <c r="W55" i="17" s="1"/>
  <c r="M57" i="8"/>
  <c r="M5" i="17" s="1"/>
  <c r="B58" i="8"/>
  <c r="N58" i="8"/>
  <c r="N19" i="17" s="1"/>
  <c r="C59" i="8"/>
  <c r="C34" i="17" s="1"/>
  <c r="O59" i="8"/>
  <c r="O34" i="17" s="1"/>
  <c r="D60" i="8"/>
  <c r="D51" i="17" s="1"/>
  <c r="P60" i="8"/>
  <c r="P51" i="17" s="1"/>
  <c r="L119" i="9"/>
  <c r="L3" i="17" s="1"/>
  <c r="M120" i="9"/>
  <c r="M17" i="17" s="1"/>
  <c r="B121" i="9"/>
  <c r="N121" i="9"/>
  <c r="N32" i="17" s="1"/>
  <c r="C122" i="9"/>
  <c r="C49" i="17" s="1"/>
  <c r="O122" i="9"/>
  <c r="O49" i="17" s="1"/>
  <c r="K28" i="10"/>
  <c r="K7" i="17" s="1"/>
  <c r="W28" i="10"/>
  <c r="W7" i="17" s="1"/>
  <c r="L29" i="10"/>
  <c r="L21" i="17" s="1"/>
  <c r="M30" i="10"/>
  <c r="M36" i="17" s="1"/>
  <c r="B31" i="10"/>
  <c r="N31" i="10"/>
  <c r="N53" i="17" s="1"/>
  <c r="E183" i="10"/>
  <c r="Q183" i="10"/>
  <c r="I185" i="10"/>
  <c r="U185" i="10"/>
  <c r="E26" i="11"/>
  <c r="E10" i="17" s="1"/>
  <c r="Q26" i="11"/>
  <c r="Q10" i="17" s="1"/>
  <c r="F27" i="11"/>
  <c r="F24" i="17" s="1"/>
  <c r="R27" i="11"/>
  <c r="R24" i="17" s="1"/>
  <c r="H28" i="11"/>
  <c r="H39" i="17" s="1"/>
  <c r="U28" i="11"/>
  <c r="U39" i="17" s="1"/>
  <c r="L29" i="11"/>
  <c r="L56" i="17" s="1"/>
  <c r="U80" i="13"/>
  <c r="U11" i="17" s="1"/>
  <c r="W34" i="14"/>
  <c r="W59" i="17" s="1"/>
  <c r="C94" i="15"/>
  <c r="C43" i="17" s="1"/>
  <c r="I44" i="7"/>
  <c r="I9" i="17" s="1"/>
  <c r="U44" i="7"/>
  <c r="U9" i="17" s="1"/>
  <c r="J45" i="7"/>
  <c r="J23" i="17" s="1"/>
  <c r="V45" i="7"/>
  <c r="V23" i="17" s="1"/>
  <c r="K46" i="7"/>
  <c r="K38" i="17" s="1"/>
  <c r="W46" i="7"/>
  <c r="W38" i="17" s="1"/>
  <c r="L47" i="7"/>
  <c r="L55" i="17" s="1"/>
  <c r="B57" i="8"/>
  <c r="N57" i="8"/>
  <c r="N5" i="17" s="1"/>
  <c r="C58" i="8"/>
  <c r="C19" i="17" s="1"/>
  <c r="O58" i="8"/>
  <c r="O19" i="17" s="1"/>
  <c r="D59" i="8"/>
  <c r="D34" i="17" s="1"/>
  <c r="P59" i="8"/>
  <c r="P34" i="17" s="1"/>
  <c r="E60" i="8"/>
  <c r="E51" i="17" s="1"/>
  <c r="Q60" i="8"/>
  <c r="Q51" i="17" s="1"/>
  <c r="M119" i="9"/>
  <c r="M3" i="17" s="1"/>
  <c r="B120" i="9"/>
  <c r="N120" i="9"/>
  <c r="N17" i="17" s="1"/>
  <c r="C121" i="9"/>
  <c r="C32" i="17" s="1"/>
  <c r="O121" i="9"/>
  <c r="O32" i="17" s="1"/>
  <c r="D122" i="9"/>
  <c r="D49" i="17" s="1"/>
  <c r="P122" i="9"/>
  <c r="P49" i="17" s="1"/>
  <c r="L28" i="10"/>
  <c r="L7" i="17" s="1"/>
  <c r="M29" i="10"/>
  <c r="M21" i="17" s="1"/>
  <c r="B30" i="10"/>
  <c r="N30" i="10"/>
  <c r="N36" i="17" s="1"/>
  <c r="C31" i="10"/>
  <c r="C53" i="17" s="1"/>
  <c r="O31" i="10"/>
  <c r="O53" i="17" s="1"/>
  <c r="F183" i="10"/>
  <c r="R183" i="10"/>
  <c r="J185" i="10"/>
  <c r="V185" i="10"/>
  <c r="F26" i="11"/>
  <c r="F10" i="17" s="1"/>
  <c r="R26" i="11"/>
  <c r="R10" i="17" s="1"/>
  <c r="G27" i="11"/>
  <c r="G24" i="17" s="1"/>
  <c r="S27" i="11"/>
  <c r="S24" i="17" s="1"/>
  <c r="I28" i="11"/>
  <c r="I39" i="17" s="1"/>
  <c r="V28" i="11"/>
  <c r="V39" i="17" s="1"/>
  <c r="M29" i="11"/>
  <c r="M56" i="17" s="1"/>
  <c r="B81" i="13"/>
  <c r="G239" i="13"/>
  <c r="L188" i="14"/>
  <c r="W188" i="14"/>
  <c r="K188" i="14"/>
  <c r="U188" i="14"/>
  <c r="I188" i="14"/>
  <c r="T188" i="14"/>
  <c r="H188" i="14"/>
  <c r="S188" i="14"/>
  <c r="G188" i="14"/>
  <c r="R188" i="14"/>
  <c r="F188" i="14"/>
  <c r="Q188" i="14"/>
  <c r="E188" i="14"/>
  <c r="P188" i="14"/>
  <c r="D188" i="14"/>
  <c r="O188" i="14"/>
  <c r="C188" i="14"/>
  <c r="M188" i="14"/>
  <c r="N188" i="14"/>
  <c r="B190" i="14"/>
  <c r="U179" i="15"/>
  <c r="G94" i="15"/>
  <c r="G43" i="17" s="1"/>
  <c r="J44" i="7"/>
  <c r="J9" i="17" s="1"/>
  <c r="V44" i="7"/>
  <c r="V9" i="17" s="1"/>
  <c r="K45" i="7"/>
  <c r="K23" i="17" s="1"/>
  <c r="W45" i="7"/>
  <c r="W23" i="17" s="1"/>
  <c r="L46" i="7"/>
  <c r="L38" i="17" s="1"/>
  <c r="M47" i="7"/>
  <c r="M55" i="17" s="1"/>
  <c r="C57" i="8"/>
  <c r="C5" i="17" s="1"/>
  <c r="O57" i="8"/>
  <c r="O5" i="17" s="1"/>
  <c r="D58" i="8"/>
  <c r="D19" i="17" s="1"/>
  <c r="P58" i="8"/>
  <c r="P19" i="17" s="1"/>
  <c r="E59" i="8"/>
  <c r="E34" i="17" s="1"/>
  <c r="Q59" i="8"/>
  <c r="Q34" i="17" s="1"/>
  <c r="F60" i="8"/>
  <c r="F51" i="17" s="1"/>
  <c r="R60" i="8"/>
  <c r="R51" i="17" s="1"/>
  <c r="B119" i="9"/>
  <c r="N119" i="9"/>
  <c r="N3" i="17" s="1"/>
  <c r="C120" i="9"/>
  <c r="C17" i="17" s="1"/>
  <c r="O120" i="9"/>
  <c r="O17" i="17" s="1"/>
  <c r="D121" i="9"/>
  <c r="D32" i="17" s="1"/>
  <c r="P121" i="9"/>
  <c r="P32" i="17" s="1"/>
  <c r="E122" i="9"/>
  <c r="E49" i="17" s="1"/>
  <c r="Q122" i="9"/>
  <c r="Q49" i="17" s="1"/>
  <c r="M28" i="10"/>
  <c r="M7" i="17" s="1"/>
  <c r="B29" i="10"/>
  <c r="N29" i="10"/>
  <c r="N21" i="17" s="1"/>
  <c r="C30" i="10"/>
  <c r="C36" i="17" s="1"/>
  <c r="O30" i="10"/>
  <c r="O36" i="17" s="1"/>
  <c r="D31" i="10"/>
  <c r="D53" i="17" s="1"/>
  <c r="G183" i="10"/>
  <c r="S183" i="10"/>
  <c r="K185" i="10"/>
  <c r="G26" i="11"/>
  <c r="G10" i="17" s="1"/>
  <c r="S26" i="11"/>
  <c r="S10" i="17" s="1"/>
  <c r="H27" i="11"/>
  <c r="H24" i="17" s="1"/>
  <c r="T27" i="11"/>
  <c r="T24" i="17" s="1"/>
  <c r="J28" i="11"/>
  <c r="J39" i="17" s="1"/>
  <c r="W28" i="11"/>
  <c r="W39" i="17" s="1"/>
  <c r="N29" i="11"/>
  <c r="N56" i="17" s="1"/>
  <c r="R31" i="12"/>
  <c r="R57" i="17" s="1"/>
  <c r="F31" i="12"/>
  <c r="F57" i="17" s="1"/>
  <c r="Q30" i="12"/>
  <c r="Q40" i="17" s="1"/>
  <c r="E30" i="12"/>
  <c r="E40" i="17" s="1"/>
  <c r="Q31" i="12"/>
  <c r="Q57" i="17" s="1"/>
  <c r="E31" i="12"/>
  <c r="E57" i="17" s="1"/>
  <c r="P30" i="12"/>
  <c r="P40" i="17" s="1"/>
  <c r="D30" i="12"/>
  <c r="D40" i="17" s="1"/>
  <c r="O31" i="12"/>
  <c r="O57" i="17" s="1"/>
  <c r="C31" i="12"/>
  <c r="C57" i="17" s="1"/>
  <c r="N30" i="12"/>
  <c r="N40" i="17" s="1"/>
  <c r="B30" i="12"/>
  <c r="N31" i="12"/>
  <c r="N57" i="17" s="1"/>
  <c r="B31" i="12"/>
  <c r="M30" i="12"/>
  <c r="M40" i="17" s="1"/>
  <c r="M31" i="12"/>
  <c r="M57" i="17" s="1"/>
  <c r="L30" i="12"/>
  <c r="L40" i="17" s="1"/>
  <c r="L31" i="12"/>
  <c r="L57" i="17" s="1"/>
  <c r="W30" i="12"/>
  <c r="W40" i="17" s="1"/>
  <c r="K30" i="12"/>
  <c r="K40" i="17" s="1"/>
  <c r="W31" i="12"/>
  <c r="W57" i="17" s="1"/>
  <c r="K31" i="12"/>
  <c r="K57" i="17" s="1"/>
  <c r="V30" i="12"/>
  <c r="V40" i="17" s="1"/>
  <c r="J30" i="12"/>
  <c r="J40" i="17" s="1"/>
  <c r="V31" i="12"/>
  <c r="V57" i="17" s="1"/>
  <c r="J31" i="12"/>
  <c r="J57" i="17" s="1"/>
  <c r="U30" i="12"/>
  <c r="U40" i="17" s="1"/>
  <c r="I30" i="12"/>
  <c r="I40" i="17" s="1"/>
  <c r="U31" i="12"/>
  <c r="U57" i="17" s="1"/>
  <c r="I31" i="12"/>
  <c r="I57" i="17" s="1"/>
  <c r="T30" i="12"/>
  <c r="T40" i="17" s="1"/>
  <c r="H30" i="12"/>
  <c r="H40" i="17" s="1"/>
  <c r="S31" i="12"/>
  <c r="S57" i="17" s="1"/>
  <c r="G31" i="12"/>
  <c r="G57" i="17" s="1"/>
  <c r="R30" i="12"/>
  <c r="R40" i="17" s="1"/>
  <c r="F30" i="12"/>
  <c r="F40" i="17" s="1"/>
  <c r="J81" i="13"/>
  <c r="J25" i="17" s="1"/>
  <c r="K239" i="13"/>
  <c r="V188" i="14"/>
  <c r="F190" i="14"/>
  <c r="O94" i="15"/>
  <c r="O43" i="17" s="1"/>
  <c r="C119" i="9"/>
  <c r="C3" i="17" s="1"/>
  <c r="O119" i="9"/>
  <c r="O3" i="17" s="1"/>
  <c r="D120" i="9"/>
  <c r="D17" i="17" s="1"/>
  <c r="P120" i="9"/>
  <c r="P17" i="17" s="1"/>
  <c r="E121" i="9"/>
  <c r="E32" i="17" s="1"/>
  <c r="Q121" i="9"/>
  <c r="Q32" i="17" s="1"/>
  <c r="F122" i="9"/>
  <c r="F49" i="17" s="1"/>
  <c r="R122" i="9"/>
  <c r="R49" i="17" s="1"/>
  <c r="B28" i="10"/>
  <c r="N28" i="10"/>
  <c r="N7" i="17" s="1"/>
  <c r="C29" i="10"/>
  <c r="C21" i="17" s="1"/>
  <c r="O29" i="10"/>
  <c r="O21" i="17" s="1"/>
  <c r="D30" i="10"/>
  <c r="D36" i="17" s="1"/>
  <c r="P30" i="10"/>
  <c r="P36" i="17" s="1"/>
  <c r="E31" i="10"/>
  <c r="E53" i="17" s="1"/>
  <c r="Q31" i="10"/>
  <c r="Q53" i="17" s="1"/>
  <c r="H183" i="10"/>
  <c r="L185" i="10"/>
  <c r="H26" i="11"/>
  <c r="H10" i="17" s="1"/>
  <c r="T26" i="11"/>
  <c r="T10" i="17" s="1"/>
  <c r="I27" i="11"/>
  <c r="I24" i="17" s="1"/>
  <c r="U27" i="11"/>
  <c r="U24" i="17" s="1"/>
  <c r="K28" i="11"/>
  <c r="K39" i="17" s="1"/>
  <c r="P29" i="11"/>
  <c r="P56" i="17" s="1"/>
  <c r="N81" i="13"/>
  <c r="N25" i="17" s="1"/>
  <c r="S239" i="13"/>
  <c r="M181" i="15"/>
  <c r="L44" i="7"/>
  <c r="L9" i="17" s="1"/>
  <c r="M45" i="7"/>
  <c r="M23" i="17" s="1"/>
  <c r="B46" i="7"/>
  <c r="N46" i="7"/>
  <c r="N38" i="17" s="1"/>
  <c r="C47" i="7"/>
  <c r="C55" i="17" s="1"/>
  <c r="O47" i="7"/>
  <c r="O55" i="17" s="1"/>
  <c r="E57" i="8"/>
  <c r="E5" i="17" s="1"/>
  <c r="Q57" i="8"/>
  <c r="Q5" i="17" s="1"/>
  <c r="F58" i="8"/>
  <c r="F19" i="17" s="1"/>
  <c r="R58" i="8"/>
  <c r="R19" i="17" s="1"/>
  <c r="G59" i="8"/>
  <c r="G34" i="17" s="1"/>
  <c r="S59" i="8"/>
  <c r="S34" i="17" s="1"/>
  <c r="H60" i="8"/>
  <c r="H51" i="17" s="1"/>
  <c r="T60" i="8"/>
  <c r="T51" i="17" s="1"/>
  <c r="D119" i="9"/>
  <c r="D3" i="17" s="1"/>
  <c r="P119" i="9"/>
  <c r="P3" i="17" s="1"/>
  <c r="E120" i="9"/>
  <c r="E17" i="17" s="1"/>
  <c r="Q120" i="9"/>
  <c r="Q17" i="17" s="1"/>
  <c r="F121" i="9"/>
  <c r="F32" i="17" s="1"/>
  <c r="R121" i="9"/>
  <c r="R32" i="17" s="1"/>
  <c r="G122" i="9"/>
  <c r="G49" i="17" s="1"/>
  <c r="S122" i="9"/>
  <c r="S49" i="17" s="1"/>
  <c r="C28" i="10"/>
  <c r="C7" i="17" s="1"/>
  <c r="O28" i="10"/>
  <c r="O7" i="17" s="1"/>
  <c r="D29" i="10"/>
  <c r="D21" i="17" s="1"/>
  <c r="P29" i="10"/>
  <c r="P21" i="17" s="1"/>
  <c r="E30" i="10"/>
  <c r="E36" i="17" s="1"/>
  <c r="Q30" i="10"/>
  <c r="Q36" i="17" s="1"/>
  <c r="F31" i="10"/>
  <c r="F53" i="17" s="1"/>
  <c r="R31" i="10"/>
  <c r="R53" i="17" s="1"/>
  <c r="I183" i="10"/>
  <c r="U183" i="10"/>
  <c r="M185" i="10"/>
  <c r="I26" i="11"/>
  <c r="I10" i="17" s="1"/>
  <c r="U26" i="11"/>
  <c r="U10" i="17" s="1"/>
  <c r="J27" i="11"/>
  <c r="J24" i="17" s="1"/>
  <c r="V27" i="11"/>
  <c r="V24" i="17" s="1"/>
  <c r="L28" i="11"/>
  <c r="L39" i="17" s="1"/>
  <c r="B29" i="11"/>
  <c r="V81" i="13"/>
  <c r="V25" i="17" s="1"/>
  <c r="W239" i="13"/>
  <c r="R95" i="15"/>
  <c r="R60" i="17" s="1"/>
  <c r="F95" i="15"/>
  <c r="F60" i="17" s="1"/>
  <c r="Q94" i="15"/>
  <c r="Q43" i="17" s="1"/>
  <c r="E94" i="15"/>
  <c r="E43" i="17" s="1"/>
  <c r="P93" i="15"/>
  <c r="P26" i="17" s="1"/>
  <c r="D93" i="15"/>
  <c r="D26" i="17" s="1"/>
  <c r="O92" i="15"/>
  <c r="O12" i="17" s="1"/>
  <c r="C92" i="15"/>
  <c r="C12" i="17" s="1"/>
  <c r="Q95" i="15"/>
  <c r="Q60" i="17" s="1"/>
  <c r="E95" i="15"/>
  <c r="E60" i="17" s="1"/>
  <c r="P94" i="15"/>
  <c r="P43" i="17" s="1"/>
  <c r="D94" i="15"/>
  <c r="D43" i="17" s="1"/>
  <c r="O93" i="15"/>
  <c r="O26" i="17" s="1"/>
  <c r="C93" i="15"/>
  <c r="C26" i="17" s="1"/>
  <c r="N92" i="15"/>
  <c r="N12" i="17" s="1"/>
  <c r="B92" i="15"/>
  <c r="O95" i="15"/>
  <c r="O60" i="17" s="1"/>
  <c r="C95" i="15"/>
  <c r="C60" i="17" s="1"/>
  <c r="N94" i="15"/>
  <c r="N43" i="17" s="1"/>
  <c r="B94" i="15"/>
  <c r="M93" i="15"/>
  <c r="M26" i="17" s="1"/>
  <c r="L92" i="15"/>
  <c r="L12" i="17" s="1"/>
  <c r="N95" i="15"/>
  <c r="N60" i="17" s="1"/>
  <c r="B95" i="15"/>
  <c r="M94" i="15"/>
  <c r="M43" i="17" s="1"/>
  <c r="L93" i="15"/>
  <c r="L26" i="17" s="1"/>
  <c r="W92" i="15"/>
  <c r="W12" i="17" s="1"/>
  <c r="K92" i="15"/>
  <c r="K12" i="17" s="1"/>
  <c r="M95" i="15"/>
  <c r="M60" i="17" s="1"/>
  <c r="L94" i="15"/>
  <c r="L43" i="17" s="1"/>
  <c r="W93" i="15"/>
  <c r="W26" i="17" s="1"/>
  <c r="K93" i="15"/>
  <c r="K26" i="17" s="1"/>
  <c r="V92" i="15"/>
  <c r="V12" i="17" s="1"/>
  <c r="J92" i="15"/>
  <c r="J12" i="17" s="1"/>
  <c r="L95" i="15"/>
  <c r="L60" i="17" s="1"/>
  <c r="W94" i="15"/>
  <c r="W43" i="17" s="1"/>
  <c r="K94" i="15"/>
  <c r="K43" i="17" s="1"/>
  <c r="V93" i="15"/>
  <c r="V26" i="17" s="1"/>
  <c r="J93" i="15"/>
  <c r="J26" i="17" s="1"/>
  <c r="U92" i="15"/>
  <c r="U12" i="17" s="1"/>
  <c r="I92" i="15"/>
  <c r="I12" i="17" s="1"/>
  <c r="W95" i="15"/>
  <c r="W60" i="17" s="1"/>
  <c r="K95" i="15"/>
  <c r="K60" i="17" s="1"/>
  <c r="V94" i="15"/>
  <c r="V43" i="17" s="1"/>
  <c r="J94" i="15"/>
  <c r="J43" i="17" s="1"/>
  <c r="U93" i="15"/>
  <c r="U26" i="17" s="1"/>
  <c r="I93" i="15"/>
  <c r="I26" i="17" s="1"/>
  <c r="T92" i="15"/>
  <c r="T12" i="17" s="1"/>
  <c r="H92" i="15"/>
  <c r="H12" i="17" s="1"/>
  <c r="V95" i="15"/>
  <c r="V60" i="17" s="1"/>
  <c r="J95" i="15"/>
  <c r="J60" i="17" s="1"/>
  <c r="U94" i="15"/>
  <c r="U43" i="17" s="1"/>
  <c r="I94" i="15"/>
  <c r="I43" i="17" s="1"/>
  <c r="T93" i="15"/>
  <c r="T26" i="17" s="1"/>
  <c r="H93" i="15"/>
  <c r="H26" i="17" s="1"/>
  <c r="S92" i="15"/>
  <c r="S12" i="17" s="1"/>
  <c r="G92" i="15"/>
  <c r="G12" i="17" s="1"/>
  <c r="U95" i="15"/>
  <c r="U60" i="17" s="1"/>
  <c r="I95" i="15"/>
  <c r="I60" i="17" s="1"/>
  <c r="T94" i="15"/>
  <c r="T43" i="17" s="1"/>
  <c r="H94" i="15"/>
  <c r="H43" i="17" s="1"/>
  <c r="S93" i="15"/>
  <c r="S26" i="17" s="1"/>
  <c r="G93" i="15"/>
  <c r="G26" i="17" s="1"/>
  <c r="R92" i="15"/>
  <c r="R12" i="17" s="1"/>
  <c r="F92" i="15"/>
  <c r="F12" i="17" s="1"/>
  <c r="S95" i="15"/>
  <c r="S60" i="17" s="1"/>
  <c r="G95" i="15"/>
  <c r="G60" i="17" s="1"/>
  <c r="R94" i="15"/>
  <c r="R43" i="17" s="1"/>
  <c r="F94" i="15"/>
  <c r="F43" i="17" s="1"/>
  <c r="Q93" i="15"/>
  <c r="Q26" i="17" s="1"/>
  <c r="E93" i="15"/>
  <c r="E26" i="17" s="1"/>
  <c r="P92" i="15"/>
  <c r="P12" i="17" s="1"/>
  <c r="D92" i="15"/>
  <c r="D12" i="17" s="1"/>
  <c r="D95" i="15"/>
  <c r="D60" i="17" s="1"/>
  <c r="M44" i="7"/>
  <c r="M9" i="17" s="1"/>
  <c r="B45" i="7"/>
  <c r="N45" i="7"/>
  <c r="N23" i="17" s="1"/>
  <c r="C46" i="7"/>
  <c r="C38" i="17" s="1"/>
  <c r="O46" i="7"/>
  <c r="O38" i="17" s="1"/>
  <c r="D47" i="7"/>
  <c r="D55" i="17" s="1"/>
  <c r="F57" i="8"/>
  <c r="F5" i="17" s="1"/>
  <c r="R57" i="8"/>
  <c r="R5" i="17" s="1"/>
  <c r="G58" i="8"/>
  <c r="G19" i="17" s="1"/>
  <c r="S58" i="8"/>
  <c r="S19" i="17" s="1"/>
  <c r="H59" i="8"/>
  <c r="H34" i="17" s="1"/>
  <c r="T59" i="8"/>
  <c r="T34" i="17" s="1"/>
  <c r="I60" i="8"/>
  <c r="I51" i="17" s="1"/>
  <c r="E119" i="9"/>
  <c r="E3" i="17" s="1"/>
  <c r="Q119" i="9"/>
  <c r="Q3" i="17" s="1"/>
  <c r="F120" i="9"/>
  <c r="F17" i="17" s="1"/>
  <c r="R120" i="9"/>
  <c r="R17" i="17" s="1"/>
  <c r="G121" i="9"/>
  <c r="G32" i="17" s="1"/>
  <c r="S121" i="9"/>
  <c r="S32" i="17" s="1"/>
  <c r="H122" i="9"/>
  <c r="H49" i="17" s="1"/>
  <c r="D28" i="10"/>
  <c r="D7" i="17" s="1"/>
  <c r="P28" i="10"/>
  <c r="P7" i="17" s="1"/>
  <c r="E29" i="10"/>
  <c r="E21" i="17" s="1"/>
  <c r="Q29" i="10"/>
  <c r="Q21" i="17" s="1"/>
  <c r="F30" i="10"/>
  <c r="F36" i="17" s="1"/>
  <c r="R30" i="10"/>
  <c r="R36" i="17" s="1"/>
  <c r="G31" i="10"/>
  <c r="G53" i="17" s="1"/>
  <c r="J183" i="10"/>
  <c r="B185" i="10"/>
  <c r="W29" i="11"/>
  <c r="W56" i="17" s="1"/>
  <c r="K29" i="11"/>
  <c r="K56" i="17" s="1"/>
  <c r="S29" i="11"/>
  <c r="S56" i="17" s="1"/>
  <c r="O29" i="11"/>
  <c r="O56" i="17" s="1"/>
  <c r="C29" i="11"/>
  <c r="C56" i="17" s="1"/>
  <c r="N28" i="11"/>
  <c r="N39" i="17" s="1"/>
  <c r="B28" i="11"/>
  <c r="J26" i="11"/>
  <c r="J10" i="17" s="1"/>
  <c r="V26" i="11"/>
  <c r="V10" i="17" s="1"/>
  <c r="K27" i="11"/>
  <c r="K24" i="17" s="1"/>
  <c r="W27" i="11"/>
  <c r="W24" i="17" s="1"/>
  <c r="M28" i="11"/>
  <c r="M39" i="17" s="1"/>
  <c r="D29" i="11"/>
  <c r="D56" i="17" s="1"/>
  <c r="R29" i="11"/>
  <c r="R56" i="17" s="1"/>
  <c r="E92" i="15"/>
  <c r="E12" i="17" s="1"/>
  <c r="H95" i="15"/>
  <c r="H60" i="17" s="1"/>
  <c r="L80" i="13"/>
  <c r="L11" i="17" s="1"/>
  <c r="M81" i="13"/>
  <c r="M25" i="17" s="1"/>
  <c r="B82" i="13"/>
  <c r="N82" i="13"/>
  <c r="N41" i="17" s="1"/>
  <c r="C83" i="13"/>
  <c r="C58" i="17" s="1"/>
  <c r="O83" i="13"/>
  <c r="O58" i="17" s="1"/>
  <c r="F237" i="13"/>
  <c r="R237" i="13"/>
  <c r="I33" i="14"/>
  <c r="I42" i="17" s="1"/>
  <c r="U33" i="14"/>
  <c r="U42" i="17" s="1"/>
  <c r="J34" i="14"/>
  <c r="J59" i="17" s="1"/>
  <c r="V34" i="14"/>
  <c r="V59" i="17" s="1"/>
  <c r="E190" i="14"/>
  <c r="Q190" i="14"/>
  <c r="J179" i="15"/>
  <c r="V179" i="15"/>
  <c r="B181" i="15"/>
  <c r="N181" i="15"/>
  <c r="G142" i="16"/>
  <c r="G27" i="17" s="1"/>
  <c r="S142" i="16"/>
  <c r="S27" i="17" s="1"/>
  <c r="H143" i="16"/>
  <c r="H44" i="17" s="1"/>
  <c r="H45" i="17" s="1"/>
  <c r="T143" i="16"/>
  <c r="T44" i="17" s="1"/>
  <c r="T45" i="17" s="1"/>
  <c r="I144" i="16"/>
  <c r="I61" i="17" s="1"/>
  <c r="I62" i="17" s="1"/>
  <c r="U144" i="16"/>
  <c r="U61" i="17" s="1"/>
  <c r="U62" i="17" s="1"/>
  <c r="H142" i="16"/>
  <c r="H27" i="17" s="1"/>
  <c r="T142" i="16"/>
  <c r="T27" i="17" s="1"/>
  <c r="I143" i="16"/>
  <c r="I44" i="17" s="1"/>
  <c r="I45" i="17" s="1"/>
  <c r="U143" i="16"/>
  <c r="U44" i="17" s="1"/>
  <c r="U45" i="17" s="1"/>
  <c r="J144" i="16"/>
  <c r="J61" i="17" s="1"/>
  <c r="J62" i="17" s="1"/>
  <c r="V144" i="16"/>
  <c r="V61" i="17" s="1"/>
  <c r="V62" i="17" s="1"/>
  <c r="B80" i="13"/>
  <c r="N80" i="13"/>
  <c r="N11" i="17" s="1"/>
  <c r="C81" i="13"/>
  <c r="C25" i="17" s="1"/>
  <c r="O81" i="13"/>
  <c r="O25" i="17" s="1"/>
  <c r="D82" i="13"/>
  <c r="D41" i="17" s="1"/>
  <c r="P82" i="13"/>
  <c r="P41" i="17" s="1"/>
  <c r="E83" i="13"/>
  <c r="E58" i="17" s="1"/>
  <c r="Q83" i="13"/>
  <c r="Q58" i="17" s="1"/>
  <c r="H237" i="13"/>
  <c r="T237" i="13"/>
  <c r="K33" i="14"/>
  <c r="K42" i="17" s="1"/>
  <c r="W33" i="14"/>
  <c r="W42" i="17" s="1"/>
  <c r="L34" i="14"/>
  <c r="L59" i="17" s="1"/>
  <c r="G190" i="14"/>
  <c r="S190" i="14"/>
  <c r="L179" i="15"/>
  <c r="D181" i="15"/>
  <c r="P181" i="15"/>
  <c r="T13" i="17"/>
  <c r="T14" i="17" s="1"/>
  <c r="I142" i="16"/>
  <c r="I27" i="17" s="1"/>
  <c r="U142" i="16"/>
  <c r="U27" i="17" s="1"/>
  <c r="J143" i="16"/>
  <c r="J44" i="17" s="1"/>
  <c r="J45" i="17" s="1"/>
  <c r="V143" i="16"/>
  <c r="V44" i="17" s="1"/>
  <c r="V45" i="17" s="1"/>
  <c r="K144" i="16"/>
  <c r="K61" i="17" s="1"/>
  <c r="K62" i="17" s="1"/>
  <c r="W144" i="16"/>
  <c r="W61" i="17" s="1"/>
  <c r="W62" i="17" s="1"/>
  <c r="C80" i="13"/>
  <c r="C11" i="17" s="1"/>
  <c r="O80" i="13"/>
  <c r="O11" i="17" s="1"/>
  <c r="D81" i="13"/>
  <c r="D25" i="17" s="1"/>
  <c r="P81" i="13"/>
  <c r="P25" i="17" s="1"/>
  <c r="E82" i="13"/>
  <c r="E41" i="17" s="1"/>
  <c r="Q82" i="13"/>
  <c r="Q41" i="17" s="1"/>
  <c r="F83" i="13"/>
  <c r="F58" i="17" s="1"/>
  <c r="R83" i="13"/>
  <c r="R58" i="17" s="1"/>
  <c r="I237" i="13"/>
  <c r="U237" i="13"/>
  <c r="L33" i="14"/>
  <c r="L42" i="17" s="1"/>
  <c r="M34" i="14"/>
  <c r="M59" i="17" s="1"/>
  <c r="H190" i="14"/>
  <c r="T190" i="14"/>
  <c r="M179" i="15"/>
  <c r="E181" i="15"/>
  <c r="Q181" i="15"/>
  <c r="I13" i="17"/>
  <c r="I14" i="17" s="1"/>
  <c r="U13" i="17"/>
  <c r="U14" i="17" s="1"/>
  <c r="J142" i="16"/>
  <c r="J27" i="17" s="1"/>
  <c r="V142" i="16"/>
  <c r="V27" i="17" s="1"/>
  <c r="K143" i="16"/>
  <c r="K44" i="17" s="1"/>
  <c r="K45" i="17" s="1"/>
  <c r="W143" i="16"/>
  <c r="W44" i="17" s="1"/>
  <c r="W45" i="17" s="1"/>
  <c r="L144" i="16"/>
  <c r="L61" i="17" s="1"/>
  <c r="L62" i="17" s="1"/>
  <c r="D80" i="13"/>
  <c r="D11" i="17" s="1"/>
  <c r="P80" i="13"/>
  <c r="P11" i="17" s="1"/>
  <c r="E81" i="13"/>
  <c r="E25" i="17" s="1"/>
  <c r="Q81" i="13"/>
  <c r="Q25" i="17" s="1"/>
  <c r="F82" i="13"/>
  <c r="F41" i="17" s="1"/>
  <c r="R82" i="13"/>
  <c r="R41" i="17" s="1"/>
  <c r="G83" i="13"/>
  <c r="G58" i="17" s="1"/>
  <c r="S83" i="13"/>
  <c r="S58" i="17" s="1"/>
  <c r="J237" i="13"/>
  <c r="V237" i="13"/>
  <c r="M33" i="14"/>
  <c r="M42" i="17" s="1"/>
  <c r="B34" i="14"/>
  <c r="N34" i="14"/>
  <c r="N59" i="17" s="1"/>
  <c r="I190" i="14"/>
  <c r="U190" i="14"/>
  <c r="B179" i="15"/>
  <c r="N179" i="15"/>
  <c r="F181" i="15"/>
  <c r="R181" i="15"/>
  <c r="J13" i="17"/>
  <c r="J14" i="17" s="1"/>
  <c r="V13" i="17"/>
  <c r="V14" i="17" s="1"/>
  <c r="K142" i="16"/>
  <c r="K27" i="17" s="1"/>
  <c r="W142" i="16"/>
  <c r="W27" i="17" s="1"/>
  <c r="L143" i="16"/>
  <c r="L44" i="17" s="1"/>
  <c r="L45" i="17" s="1"/>
  <c r="M144" i="16"/>
  <c r="M61" i="17" s="1"/>
  <c r="M62" i="17" s="1"/>
  <c r="E80" i="13"/>
  <c r="E11" i="17" s="1"/>
  <c r="Q80" i="13"/>
  <c r="Q11" i="17" s="1"/>
  <c r="F81" i="13"/>
  <c r="F25" i="17" s="1"/>
  <c r="R81" i="13"/>
  <c r="R25" i="17" s="1"/>
  <c r="G82" i="13"/>
  <c r="G41" i="17" s="1"/>
  <c r="S82" i="13"/>
  <c r="S41" i="17" s="1"/>
  <c r="H83" i="13"/>
  <c r="H58" i="17" s="1"/>
  <c r="T83" i="13"/>
  <c r="T58" i="17" s="1"/>
  <c r="K237" i="13"/>
  <c r="W237" i="13"/>
  <c r="B33" i="14"/>
  <c r="N33" i="14"/>
  <c r="N42" i="17" s="1"/>
  <c r="C34" i="14"/>
  <c r="C59" i="17" s="1"/>
  <c r="O34" i="14"/>
  <c r="O59" i="17" s="1"/>
  <c r="J190" i="14"/>
  <c r="V190" i="14"/>
  <c r="C179" i="15"/>
  <c r="O179" i="15"/>
  <c r="G181" i="15"/>
  <c r="S181" i="15"/>
  <c r="L142" i="16"/>
  <c r="L27" i="17" s="1"/>
  <c r="M143" i="16"/>
  <c r="M44" i="17" s="1"/>
  <c r="M45" i="17" s="1"/>
  <c r="B144" i="16"/>
  <c r="N144" i="16"/>
  <c r="N61" i="17" s="1"/>
  <c r="N62" i="17" s="1"/>
  <c r="F80" i="13"/>
  <c r="F11" i="17" s="1"/>
  <c r="R80" i="13"/>
  <c r="R11" i="17" s="1"/>
  <c r="G81" i="13"/>
  <c r="G25" i="17" s="1"/>
  <c r="S81" i="13"/>
  <c r="S25" i="17" s="1"/>
  <c r="H82" i="13"/>
  <c r="H41" i="17" s="1"/>
  <c r="T82" i="13"/>
  <c r="T41" i="17" s="1"/>
  <c r="I83" i="13"/>
  <c r="I58" i="17" s="1"/>
  <c r="U83" i="13"/>
  <c r="U58" i="17" s="1"/>
  <c r="L237" i="13"/>
  <c r="C33" i="14"/>
  <c r="C42" i="17" s="1"/>
  <c r="O33" i="14"/>
  <c r="O42" i="17" s="1"/>
  <c r="D34" i="14"/>
  <c r="D59" i="17" s="1"/>
  <c r="P34" i="14"/>
  <c r="P59" i="17" s="1"/>
  <c r="K190" i="14"/>
  <c r="W190" i="14"/>
  <c r="D179" i="15"/>
  <c r="P179" i="15"/>
  <c r="H181" i="15"/>
  <c r="T181" i="15"/>
  <c r="M142" i="16"/>
  <c r="M27" i="17" s="1"/>
  <c r="B143" i="16"/>
  <c r="N143" i="16"/>
  <c r="N44" i="17" s="1"/>
  <c r="N45" i="17" s="1"/>
  <c r="C144" i="16"/>
  <c r="C61" i="17" s="1"/>
  <c r="C62" i="17" s="1"/>
  <c r="O144" i="16"/>
  <c r="O61" i="17" s="1"/>
  <c r="O62" i="17" s="1"/>
  <c r="G80" i="13"/>
  <c r="G11" i="17" s="1"/>
  <c r="S80" i="13"/>
  <c r="S11" i="17" s="1"/>
  <c r="H81" i="13"/>
  <c r="H25" i="17" s="1"/>
  <c r="T81" i="13"/>
  <c r="T25" i="17" s="1"/>
  <c r="I82" i="13"/>
  <c r="I41" i="17" s="1"/>
  <c r="U82" i="13"/>
  <c r="U41" i="17" s="1"/>
  <c r="J83" i="13"/>
  <c r="J58" i="17" s="1"/>
  <c r="V83" i="13"/>
  <c r="V58" i="17" s="1"/>
  <c r="M237" i="13"/>
  <c r="D33" i="14"/>
  <c r="D42" i="17" s="1"/>
  <c r="P33" i="14"/>
  <c r="P42" i="17" s="1"/>
  <c r="E34" i="14"/>
  <c r="E59" i="17" s="1"/>
  <c r="Q34" i="14"/>
  <c r="Q59" i="17" s="1"/>
  <c r="L190" i="14"/>
  <c r="E179" i="15"/>
  <c r="Q179" i="15"/>
  <c r="I181" i="15"/>
  <c r="U181" i="15"/>
  <c r="M13" i="17"/>
  <c r="M14" i="17" s="1"/>
  <c r="N142" i="16"/>
  <c r="N27" i="17" s="1"/>
  <c r="C143" i="16"/>
  <c r="C44" i="17" s="1"/>
  <c r="C45" i="17" s="1"/>
  <c r="O143" i="16"/>
  <c r="O44" i="17" s="1"/>
  <c r="O45" i="17" s="1"/>
  <c r="D144" i="16"/>
  <c r="D61" i="17" s="1"/>
  <c r="D62" i="17" s="1"/>
  <c r="P144" i="16"/>
  <c r="P61" i="17" s="1"/>
  <c r="P62" i="17" s="1"/>
  <c r="H80" i="13"/>
  <c r="H11" i="17" s="1"/>
  <c r="T80" i="13"/>
  <c r="T11" i="17" s="1"/>
  <c r="I81" i="13"/>
  <c r="I25" i="17" s="1"/>
  <c r="U81" i="13"/>
  <c r="U25" i="17" s="1"/>
  <c r="J82" i="13"/>
  <c r="J41" i="17" s="1"/>
  <c r="V82" i="13"/>
  <c r="V41" i="17" s="1"/>
  <c r="K83" i="13"/>
  <c r="K58" i="17" s="1"/>
  <c r="W83" i="13"/>
  <c r="W58" i="17" s="1"/>
  <c r="B237" i="13"/>
  <c r="N237" i="13"/>
  <c r="E33" i="14"/>
  <c r="E42" i="17" s="1"/>
  <c r="Q33" i="14"/>
  <c r="Q42" i="17" s="1"/>
  <c r="F34" i="14"/>
  <c r="F59" i="17" s="1"/>
  <c r="R34" i="14"/>
  <c r="R59" i="17" s="1"/>
  <c r="M190" i="14"/>
  <c r="F179" i="15"/>
  <c r="R179" i="15"/>
  <c r="J181" i="15"/>
  <c r="V181" i="15"/>
  <c r="C142" i="16"/>
  <c r="C27" i="17" s="1"/>
  <c r="O142" i="16"/>
  <c r="O27" i="17" s="1"/>
  <c r="D143" i="16"/>
  <c r="D44" i="17" s="1"/>
  <c r="D45" i="17" s="1"/>
  <c r="P143" i="16"/>
  <c r="P44" i="17" s="1"/>
  <c r="P45" i="17" s="1"/>
  <c r="E144" i="16"/>
  <c r="E61" i="17" s="1"/>
  <c r="E62" i="17" s="1"/>
  <c r="Q144" i="16"/>
  <c r="Q61" i="17" s="1"/>
  <c r="Q62" i="17" s="1"/>
  <c r="C13" i="17"/>
  <c r="C14" i="17" s="1"/>
  <c r="O13" i="17"/>
  <c r="O14" i="17" s="1"/>
  <c r="D142" i="16"/>
  <c r="D27" i="17" s="1"/>
  <c r="P142" i="16"/>
  <c r="P27" i="17" s="1"/>
  <c r="E143" i="16"/>
  <c r="E44" i="17" s="1"/>
  <c r="E45" i="17" s="1"/>
  <c r="Q143" i="16"/>
  <c r="Q44" i="17" s="1"/>
  <c r="Q45" i="17" s="1"/>
  <c r="F144" i="16"/>
  <c r="F61" i="17" s="1"/>
  <c r="F62" i="17" s="1"/>
  <c r="R144" i="16"/>
  <c r="R61" i="17" s="1"/>
  <c r="R62" i="17" s="1"/>
  <c r="J80" i="13"/>
  <c r="J11" i="17" s="1"/>
  <c r="V80" i="13"/>
  <c r="V11" i="17" s="1"/>
  <c r="K81" i="13"/>
  <c r="K25" i="17" s="1"/>
  <c r="W81" i="13"/>
  <c r="W25" i="17" s="1"/>
  <c r="L82" i="13"/>
  <c r="L41" i="17" s="1"/>
  <c r="M83" i="13"/>
  <c r="M58" i="17" s="1"/>
  <c r="D237" i="13"/>
  <c r="P237" i="13"/>
  <c r="G33" i="14"/>
  <c r="G42" i="17" s="1"/>
  <c r="S33" i="14"/>
  <c r="S42" i="17" s="1"/>
  <c r="H34" i="14"/>
  <c r="H59" i="17" s="1"/>
  <c r="T34" i="14"/>
  <c r="T59" i="17" s="1"/>
  <c r="C190" i="14"/>
  <c r="O190" i="14"/>
  <c r="H179" i="15"/>
  <c r="T179" i="15"/>
  <c r="L181" i="15"/>
  <c r="D13" i="17"/>
  <c r="D14" i="17" s="1"/>
  <c r="P13" i="17"/>
  <c r="P14" i="17" s="1"/>
  <c r="E142" i="16"/>
  <c r="E27" i="17" s="1"/>
  <c r="Q142" i="16"/>
  <c r="Q27" i="17" s="1"/>
  <c r="F143" i="16"/>
  <c r="F44" i="17" s="1"/>
  <c r="F45" i="17" s="1"/>
  <c r="R143" i="16"/>
  <c r="R44" i="17" s="1"/>
  <c r="R45" i="17" s="1"/>
  <c r="G144" i="16"/>
  <c r="G61" i="17" s="1"/>
  <c r="G62" i="17" s="1"/>
  <c r="S144" i="16"/>
  <c r="S61" i="17" s="1"/>
  <c r="S62" i="17" s="1"/>
  <c r="K80" i="13"/>
  <c r="K11" i="17" s="1"/>
  <c r="W80" i="13"/>
  <c r="W11" i="17" s="1"/>
  <c r="L81" i="13"/>
  <c r="L25" i="17" s="1"/>
  <c r="M82" i="13"/>
  <c r="M41" i="17" s="1"/>
  <c r="B83" i="13"/>
  <c r="E237" i="13"/>
  <c r="H33" i="14"/>
  <c r="H42" i="17" s="1"/>
  <c r="T33" i="14"/>
  <c r="T42" i="17" s="1"/>
  <c r="I34" i="14"/>
  <c r="I59" i="17" s="1"/>
  <c r="D190" i="14"/>
  <c r="I179" i="15"/>
  <c r="E13" i="17"/>
  <c r="E14" i="17" s="1"/>
  <c r="F142" i="16"/>
  <c r="F27" i="17" s="1"/>
  <c r="R142" i="16"/>
  <c r="R27" i="17" s="1"/>
  <c r="G143" i="16"/>
  <c r="G44" i="17" s="1"/>
  <c r="G45" i="17" s="1"/>
  <c r="S143" i="16"/>
  <c r="S44" i="17" s="1"/>
  <c r="S45" i="17" s="1"/>
  <c r="H144" i="16"/>
  <c r="H61" i="17" s="1"/>
  <c r="H62" i="17" s="1"/>
  <c r="N28" i="17" l="1"/>
  <c r="B23" i="17"/>
  <c r="X23" i="17" s="1"/>
  <c r="X45" i="7"/>
  <c r="X92" i="15"/>
  <c r="B12" i="17"/>
  <c r="X12" i="17" s="1"/>
  <c r="D28" i="17"/>
  <c r="B22" i="17"/>
  <c r="X22" i="17" s="1"/>
  <c r="X26" i="2"/>
  <c r="B31" i="17"/>
  <c r="X147" i="4"/>
  <c r="B41" i="17"/>
  <c r="X41" i="17" s="1"/>
  <c r="X82" i="13"/>
  <c r="B53" i="17"/>
  <c r="X53" i="17" s="1"/>
  <c r="X31" i="10"/>
  <c r="B49" i="17"/>
  <c r="X49" i="17" s="1"/>
  <c r="X122" i="9"/>
  <c r="B8" i="17"/>
  <c r="X8" i="17" s="1"/>
  <c r="X25" i="2"/>
  <c r="B37" i="17"/>
  <c r="X37" i="17" s="1"/>
  <c r="X27" i="2"/>
  <c r="M28" i="17"/>
  <c r="B48" i="17"/>
  <c r="X148" i="4"/>
  <c r="B5" i="17"/>
  <c r="X5" i="17" s="1"/>
  <c r="X57" i="8"/>
  <c r="B61" i="17"/>
  <c r="X144" i="16"/>
  <c r="B7" i="17"/>
  <c r="X7" i="17" s="1"/>
  <c r="X28" i="10"/>
  <c r="B57" i="17"/>
  <c r="X57" i="17" s="1"/>
  <c r="X31" i="12"/>
  <c r="B51" i="17"/>
  <c r="X51" i="17" s="1"/>
  <c r="X60" i="8"/>
  <c r="R28" i="17"/>
  <c r="C28" i="17"/>
  <c r="B16" i="17"/>
  <c r="X146" i="4"/>
  <c r="L28" i="17"/>
  <c r="V28" i="17"/>
  <c r="U28" i="17"/>
  <c r="T28" i="17"/>
  <c r="S28" i="17"/>
  <c r="B20" i="17"/>
  <c r="X20" i="17" s="1"/>
  <c r="X53" i="5"/>
  <c r="X141" i="16"/>
  <c r="X13" i="17"/>
  <c r="B44" i="17"/>
  <c r="X143" i="16"/>
  <c r="B60" i="17"/>
  <c r="X60" i="17" s="1"/>
  <c r="X95" i="15"/>
  <c r="B3" i="17"/>
  <c r="X3" i="17" s="1"/>
  <c r="X119" i="9"/>
  <c r="F28" i="17"/>
  <c r="B18" i="17"/>
  <c r="X18" i="17" s="1"/>
  <c r="X111" i="6"/>
  <c r="J28" i="17"/>
  <c r="I28" i="17"/>
  <c r="H28" i="17"/>
  <c r="G28" i="17"/>
  <c r="B42" i="17"/>
  <c r="X42" i="17" s="1"/>
  <c r="X33" i="14"/>
  <c r="B59" i="17"/>
  <c r="X59" i="17" s="1"/>
  <c r="X34" i="14"/>
  <c r="B40" i="17"/>
  <c r="X40" i="17" s="1"/>
  <c r="X30" i="12"/>
  <c r="B17" i="17"/>
  <c r="X17" i="17" s="1"/>
  <c r="X120" i="9"/>
  <c r="B19" i="17"/>
  <c r="X19" i="17" s="1"/>
  <c r="X58" i="8"/>
  <c r="B9" i="17"/>
  <c r="X9" i="17" s="1"/>
  <c r="X44" i="7"/>
  <c r="B2" i="17"/>
  <c r="X145" i="4"/>
  <c r="W28" i="17"/>
  <c r="B11" i="17"/>
  <c r="X11" i="17" s="1"/>
  <c r="X80" i="13"/>
  <c r="B56" i="17"/>
  <c r="X56" i="17" s="1"/>
  <c r="X29" i="11"/>
  <c r="B38" i="17"/>
  <c r="X38" i="17" s="1"/>
  <c r="X46" i="7"/>
  <c r="X81" i="13"/>
  <c r="B25" i="17"/>
  <c r="X25" i="17" s="1"/>
  <c r="X93" i="15"/>
  <c r="B30" i="17"/>
  <c r="X30" i="17" s="1"/>
  <c r="X29" i="3"/>
  <c r="K28" i="17"/>
  <c r="B52" i="17"/>
  <c r="X52" i="17" s="1"/>
  <c r="X55" i="5"/>
  <c r="O28" i="17"/>
  <c r="B58" i="17"/>
  <c r="X58" i="17" s="1"/>
  <c r="X83" i="13"/>
  <c r="B21" i="17"/>
  <c r="X21" i="17" s="1"/>
  <c r="X29" i="10"/>
  <c r="X26" i="17"/>
  <c r="B47" i="17"/>
  <c r="X47" i="17" s="1"/>
  <c r="X30" i="3"/>
  <c r="B39" i="17"/>
  <c r="X39" i="17" s="1"/>
  <c r="X28" i="11"/>
  <c r="B43" i="17"/>
  <c r="X43" i="17" s="1"/>
  <c r="X94" i="15"/>
  <c r="B34" i="17"/>
  <c r="X34" i="17" s="1"/>
  <c r="X59" i="8"/>
  <c r="B36" i="17"/>
  <c r="X36" i="17" s="1"/>
  <c r="X30" i="10"/>
  <c r="B32" i="17"/>
  <c r="X32" i="17" s="1"/>
  <c r="X121" i="9"/>
  <c r="B10" i="17"/>
  <c r="X10" i="17" s="1"/>
  <c r="X26" i="11"/>
  <c r="B35" i="17"/>
  <c r="X35" i="17" s="1"/>
  <c r="X54" i="5"/>
  <c r="B27" i="17"/>
  <c r="X27" i="17" s="1"/>
  <c r="X142" i="16"/>
  <c r="Q28" i="17"/>
  <c r="B4" i="17"/>
  <c r="X4" i="17" s="1"/>
  <c r="X110" i="6"/>
  <c r="B54" i="17"/>
  <c r="X54" i="17" s="1"/>
  <c r="X28" i="2"/>
  <c r="X113" i="6"/>
  <c r="B24" i="17"/>
  <c r="X24" i="17" s="1"/>
  <c r="X27" i="11"/>
  <c r="B55" i="17"/>
  <c r="X55" i="17" s="1"/>
  <c r="X47" i="7"/>
  <c r="E28" i="17"/>
  <c r="P28" i="17"/>
  <c r="B33" i="17"/>
  <c r="X33" i="17" s="1"/>
  <c r="X112" i="6"/>
  <c r="B6" i="17"/>
  <c r="X6" i="17" s="1"/>
  <c r="X52" i="5"/>
  <c r="X50" i="17"/>
  <c r="X44" i="17" l="1"/>
  <c r="B45" i="17"/>
  <c r="X61" i="17"/>
  <c r="B62" i="17"/>
  <c r="X31" i="17"/>
  <c r="X45" i="17" s="1"/>
  <c r="X48" i="17"/>
  <c r="B28" i="17"/>
  <c r="X16" i="17"/>
  <c r="X28" i="17" s="1"/>
  <c r="X2" i="17"/>
  <c r="X14" i="17" s="1"/>
  <c r="K7" i="5"/>
  <c r="K8" i="5"/>
  <c r="K9" i="5"/>
  <c r="K10" i="5"/>
  <c r="K11" i="5"/>
  <c r="K14" i="5" s="1"/>
  <c r="K15" i="5" s="1"/>
  <c r="K16" i="5" s="1"/>
  <c r="K17" i="5" s="1"/>
  <c r="K18" i="5" s="1"/>
  <c r="K19" i="5" s="1"/>
  <c r="K20" i="5" s="1"/>
  <c r="K21" i="5" s="1"/>
  <c r="K22" i="5" s="1"/>
  <c r="K25" i="5"/>
  <c r="K27" i="5"/>
  <c r="K41" i="5"/>
  <c r="K42" i="5" s="1"/>
  <c r="K43" i="5" s="1"/>
  <c r="K44" i="5" s="1"/>
  <c r="K45" i="5" s="1"/>
  <c r="X62" i="17" l="1"/>
</calcChain>
</file>

<file path=xl/sharedStrings.xml><?xml version="1.0" encoding="utf-8"?>
<sst xmlns="http://schemas.openxmlformats.org/spreadsheetml/2006/main" count="5016" uniqueCount="1118">
  <si>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</si>
  <si>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</si>
  <si>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</si>
  <si>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</si>
  <si>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</si>
  <si>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</si>
  <si>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</si>
  <si>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</si>
  <si>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</si>
  <si>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Jackie Smid</t>
  </si>
  <si>
    <t>K</t>
  </si>
  <si>
    <t>STT</t>
  </si>
  <si>
    <t>F</t>
  </si>
  <si>
    <t>DEV</t>
  </si>
  <si>
    <t>DEV GIRLS</t>
  </si>
  <si>
    <t>Northside Catholic Assumption</t>
  </si>
  <si>
    <t>NCA</t>
  </si>
  <si>
    <t>Emma Kuzma</t>
  </si>
  <si>
    <t>Blessed Trinity Academy</t>
  </si>
  <si>
    <t>BTA</t>
  </si>
  <si>
    <t>Beau Peterson</t>
  </si>
  <si>
    <t>M</t>
  </si>
  <si>
    <t>JV</t>
  </si>
  <si>
    <t>JV BOYS</t>
  </si>
  <si>
    <t>Divine Mercy Academy</t>
  </si>
  <si>
    <t>DMA</t>
  </si>
  <si>
    <t>Hunter Peterson</t>
  </si>
  <si>
    <t>DEV BOYS</t>
  </si>
  <si>
    <t>Archangel Gabriel</t>
  </si>
  <si>
    <t>AGS</t>
  </si>
  <si>
    <t>Madison Bachner</t>
  </si>
  <si>
    <t>JV GIRLS</t>
  </si>
  <si>
    <t>Blessed Francis Seelos Academy</t>
  </si>
  <si>
    <t>BFS</t>
  </si>
  <si>
    <t>Emily Horensky</t>
  </si>
  <si>
    <t>Holy Family School</t>
  </si>
  <si>
    <t>HFS</t>
  </si>
  <si>
    <t>Livia Spicuzza</t>
  </si>
  <si>
    <t>St. Kilian Parish School</t>
  </si>
  <si>
    <t>KIL</t>
  </si>
  <si>
    <t>Jillian Burgman</t>
  </si>
  <si>
    <t xml:space="preserve">F </t>
  </si>
  <si>
    <t>Varsity</t>
  </si>
  <si>
    <t>VARSITY GIRLS</t>
  </si>
  <si>
    <t>JFK Catholic</t>
  </si>
  <si>
    <t>JFK</t>
  </si>
  <si>
    <t>Danica Mota</t>
  </si>
  <si>
    <t>Mother of Sorrows School</t>
  </si>
  <si>
    <t>MOSS</t>
  </si>
  <si>
    <t>Eve Bovee</t>
  </si>
  <si>
    <t>South Hills Catholic Academy</t>
  </si>
  <si>
    <t>SHCA</t>
  </si>
  <si>
    <t>Arden  Bovee</t>
  </si>
  <si>
    <t>Aquinas Academy</t>
  </si>
  <si>
    <t>AAC</t>
  </si>
  <si>
    <t>Benjamin Tester</t>
  </si>
  <si>
    <t>Christ the Divine Teacher Academy</t>
  </si>
  <si>
    <t>CDT</t>
  </si>
  <si>
    <t>Delaney Pegher</t>
  </si>
  <si>
    <t>Providence Heights Alpha School</t>
  </si>
  <si>
    <t>PHA</t>
  </si>
  <si>
    <t>Johannah Fox</t>
  </si>
  <si>
    <t>St. Monica Catholic Academy</t>
  </si>
  <si>
    <t>MCA</t>
  </si>
  <si>
    <t>Kennedy Durick</t>
  </si>
  <si>
    <t>Ave Maria Academy</t>
  </si>
  <si>
    <t>AMA</t>
  </si>
  <si>
    <t>Emma Moss</t>
  </si>
  <si>
    <t>Mary Queen of Apostles</t>
  </si>
  <si>
    <t>MQA</t>
  </si>
  <si>
    <t>Ellie Moss</t>
  </si>
  <si>
    <t>Mother of Mercy</t>
  </si>
  <si>
    <t>MMA</t>
  </si>
  <si>
    <t>Brian Hogle</t>
  </si>
  <si>
    <t>St. Therese of Lisieux</t>
  </si>
  <si>
    <t>Maximilian Stevens</t>
  </si>
  <si>
    <t>St. Louise de Marillac</t>
  </si>
  <si>
    <t>STL</t>
  </si>
  <si>
    <t>Nicholas Hatala</t>
  </si>
  <si>
    <t>VARSITY BOYS</t>
  </si>
  <si>
    <t>St. Gregory</t>
  </si>
  <si>
    <t>GRE</t>
  </si>
  <si>
    <t>Evelyn Hatala</t>
  </si>
  <si>
    <t>Butler Catholic School</t>
  </si>
  <si>
    <t>BCS</t>
  </si>
  <si>
    <t>Sophia Hatala</t>
  </si>
  <si>
    <t>Guardian Angel Academy</t>
  </si>
  <si>
    <t>GAA</t>
  </si>
  <si>
    <t>Samuel Dumblosky</t>
  </si>
  <si>
    <t>Saints Peter and Paul</t>
  </si>
  <si>
    <t>SSPP</t>
  </si>
  <si>
    <t>Mia Ollis</t>
  </si>
  <si>
    <t>Korbin Karasinski</t>
  </si>
  <si>
    <t xml:space="preserve">William Pegher </t>
  </si>
  <si>
    <t>2022 Total</t>
  </si>
  <si>
    <t>Felicity Logan</t>
  </si>
  <si>
    <t>Sarah Weir</t>
  </si>
  <si>
    <t>Lizzie Weir</t>
  </si>
  <si>
    <t>2021 Total</t>
  </si>
  <si>
    <t>Kenneth Weir</t>
  </si>
  <si>
    <t>Santino Strobel</t>
  </si>
  <si>
    <t>Adelina Strobel</t>
  </si>
  <si>
    <t>Sophia Strobel</t>
  </si>
  <si>
    <t>Addelynn Stack</t>
  </si>
  <si>
    <t>Breakdown by Group</t>
  </si>
  <si>
    <t>Sullivan Stack</t>
  </si>
  <si>
    <t>Colin  Stack</t>
  </si>
  <si>
    <t>Developmental Boys (K-2)</t>
  </si>
  <si>
    <t>Dulce Maria Lopez</t>
  </si>
  <si>
    <t>Developmental Girls (K-2)</t>
  </si>
  <si>
    <t>Lexi Pearce</t>
  </si>
  <si>
    <t>Developmental Boys (3-4)</t>
  </si>
  <si>
    <t>Kennedy Williams</t>
  </si>
  <si>
    <t>Developmental Girls (3-4)</t>
  </si>
  <si>
    <t>Londyn Tomman</t>
  </si>
  <si>
    <t>JV Boys</t>
  </si>
  <si>
    <t>Nina Rhodehamel</t>
  </si>
  <si>
    <t>JV Girls</t>
  </si>
  <si>
    <t>Niko Nyapas</t>
  </si>
  <si>
    <t>Varsity Boys</t>
  </si>
  <si>
    <t>Raegan Mascaro</t>
  </si>
  <si>
    <t>Varsity Girls</t>
  </si>
  <si>
    <t>Violet Newton</t>
  </si>
  <si>
    <t>Zachary Price</t>
  </si>
  <si>
    <t>Developmental Total</t>
  </si>
  <si>
    <t>Ashton Barrett</t>
  </si>
  <si>
    <t>JV Total</t>
  </si>
  <si>
    <t>Christopher Barrett</t>
  </si>
  <si>
    <t>Varsity Total</t>
  </si>
  <si>
    <t>Tristian White</t>
  </si>
  <si>
    <t>Jacob Vidic</t>
  </si>
  <si>
    <t>TOTAL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</si>
  <si>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</si>
  <si>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</si>
  <si>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</si>
  <si>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</si>
  <si>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</si>
  <si>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</si>
  <si>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</si>
  <si>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</si>
  <si>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</si>
  <si>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 Stone</t>
  </si>
  <si>
    <t>Linda Stone</t>
  </si>
  <si>
    <t>Josephine 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</si>
  <si>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</si>
  <si>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</si>
  <si>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</si>
  <si>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</si>
  <si>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</si>
  <si>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</si>
  <si>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</si>
  <si>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</si>
  <si>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</si>
  <si>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</si>
  <si>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</si>
  <si>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</si>
  <si>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</si>
  <si>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</si>
  <si>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</si>
  <si>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</si>
  <si>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</si>
  <si>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</si>
  <si>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</si>
  <si>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</si>
  <si>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</si>
  <si>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</si>
  <si>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</si>
  <si>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</si>
  <si>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</si>
  <si>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</si>
  <si>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</si>
  <si>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</si>
  <si>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</si>
  <si>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</si>
  <si>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</si>
  <si>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</si>
  <si>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</si>
  <si>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</si>
  <si>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</si>
  <si>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</si>
  <si>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</si>
  <si>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</si>
  <si>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 Dinga</t>
  </si>
  <si>
    <t>Gianna 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</si>
  <si>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</si>
  <si>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</si>
  <si>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</si>
  <si>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</si>
  <si>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</si>
  <si>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</si>
  <si>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</si>
  <si>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</si>
  <si>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</si>
  <si>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</si>
  <si>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</si>
  <si>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</si>
  <si>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</si>
  <si>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</si>
  <si>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</si>
  <si>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</si>
  <si>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</si>
  <si>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</si>
  <si>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</si>
  <si>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</si>
  <si>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</si>
  <si>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</si>
  <si>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</si>
  <si>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</si>
  <si>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</si>
  <si>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</si>
  <si>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</si>
  <si>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</si>
  <si>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</si>
  <si>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</si>
  <si>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</si>
  <si>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</si>
  <si>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</si>
  <si>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</si>
  <si>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</si>
  <si>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</si>
  <si>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</si>
  <si>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</si>
  <si>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</si>
  <si>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</si>
  <si>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</si>
  <si>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</si>
  <si>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</si>
  <si>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</si>
  <si>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</si>
  <si>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</si>
  <si>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</si>
  <si>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</si>
  <si>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</si>
  <si>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</si>
  <si>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</si>
  <si>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</si>
  <si>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</si>
  <si>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</si>
  <si>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</si>
  <si>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</si>
  <si>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</si>
  <si>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</si>
  <si>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</si>
  <si>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</si>
  <si>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</si>
  <si>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</si>
  <si>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</si>
  <si>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</si>
  <si>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</si>
  <si>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</si>
  <si>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</si>
  <si>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</si>
  <si>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</si>
  <si>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</si>
  <si>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</si>
  <si>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</si>
  <si>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</si>
  <si>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</si>
  <si>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</si>
  <si>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</si>
  <si>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</si>
  <si>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</si>
  <si>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</si>
  <si>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</si>
  <si>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</si>
  <si>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</si>
  <si>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</si>
  <si>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</si>
  <si>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</si>
  <si>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</si>
  <si>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</si>
  <si>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</si>
  <si>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</si>
  <si>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</si>
  <si>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</si>
  <si>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</si>
  <si>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</si>
  <si>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</si>
  <si>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</si>
  <si>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</si>
  <si>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</si>
  <si>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</si>
  <si>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</si>
  <si>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</si>
  <si>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</si>
  <si>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</si>
  <si>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</si>
  <si>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Charlotte Austin</t>
  </si>
  <si>
    <t>Austin John Henry</t>
  </si>
  <si>
    <t>Bogdewic Thomas</t>
  </si>
  <si>
    <t>Victoria Bogdewic</t>
  </si>
  <si>
    <t>Gabby Boright</t>
  </si>
  <si>
    <t xml:space="preserve">Burchill Teddy </t>
  </si>
  <si>
    <t xml:space="preserve">Carroll Duke </t>
  </si>
  <si>
    <t>Carroll Regan</t>
  </si>
  <si>
    <t>Cameryn DeWitt</t>
  </si>
  <si>
    <t xml:space="preserve">DeWitt Eddie </t>
  </si>
  <si>
    <t>Rita Donahue</t>
  </si>
  <si>
    <t>Erdley Eamonn</t>
  </si>
  <si>
    <t>Farah John Paul</t>
  </si>
  <si>
    <t>DeV</t>
  </si>
  <si>
    <t>Miriam  Gruber</t>
  </si>
  <si>
    <t>Guillen Zach</t>
  </si>
  <si>
    <t>Kaylee  Novotney</t>
  </si>
  <si>
    <t>Alessandra Park</t>
  </si>
  <si>
    <t>Paull Marek</t>
  </si>
  <si>
    <t>Predis Leo</t>
  </si>
  <si>
    <t>Predis Max</t>
  </si>
  <si>
    <t>Nora Reppermund</t>
  </si>
  <si>
    <t>Richthammer John Paul</t>
  </si>
  <si>
    <t>Lucia Rossi</t>
  </si>
  <si>
    <t>Lucille Rounding</t>
  </si>
  <si>
    <t>Skinner Thomas</t>
  </si>
  <si>
    <t>Danielle Whitney</t>
  </si>
  <si>
    <t xml:space="preserve"> AAC</t>
  </si>
  <si>
    <t>Rosa Yuo</t>
  </si>
  <si>
    <t>Anselmino Enzo</t>
  </si>
  <si>
    <t>Austin Lizzie</t>
  </si>
  <si>
    <t xml:space="preserve">Burchill Linus </t>
  </si>
  <si>
    <t>Conley Matthew</t>
  </si>
  <si>
    <t xml:space="preserve">Donahue Josie </t>
  </si>
  <si>
    <t>Engleka Parker</t>
  </si>
  <si>
    <t>Gruber Juli</t>
  </si>
  <si>
    <t>Hoerster Sarah</t>
  </si>
  <si>
    <t>Keverline Gabby</t>
  </si>
  <si>
    <t xml:space="preserve">Randall Morgan </t>
  </si>
  <si>
    <t>Ravotti Teresa</t>
  </si>
  <si>
    <t xml:space="preserve">Rounding Mark </t>
  </si>
  <si>
    <t>Rugh Annie</t>
  </si>
  <si>
    <t>Sinlangu One</t>
  </si>
  <si>
    <t>Whitsel Jacqui</t>
  </si>
  <si>
    <t xml:space="preserve">Austin Tess </t>
  </si>
  <si>
    <t>Burchill Jonah</t>
  </si>
  <si>
    <t>Canzian Mikaela</t>
  </si>
  <si>
    <t>Conley Lucas</t>
  </si>
  <si>
    <t xml:space="preserve">Farah Juliana </t>
  </si>
  <si>
    <t>Hoerster Anna</t>
  </si>
  <si>
    <t>Jurewicz Julia</t>
  </si>
  <si>
    <t>Kerr Ryan</t>
  </si>
  <si>
    <t>Keverline Elliot</t>
  </si>
  <si>
    <t xml:space="preserve">Keverline Lucy </t>
  </si>
  <si>
    <t>McGrath Matthew</t>
  </si>
  <si>
    <t xml:space="preserve">Ravotti Maria </t>
  </si>
  <si>
    <t>Repasky Ava</t>
  </si>
  <si>
    <t>Repasky Maria</t>
  </si>
  <si>
    <t>Rhodes Sarah</t>
  </si>
  <si>
    <t>Schellhaas Zach</t>
  </si>
  <si>
    <t>Silvaggio Teresa</t>
  </si>
  <si>
    <t>Schellhaas Luke</t>
  </si>
  <si>
    <t xml:space="preserve">Schellhaas Mark </t>
  </si>
  <si>
    <t>Schellhaas Anna</t>
  </si>
  <si>
    <t>Patrick Phemester</t>
  </si>
  <si>
    <t>Dev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</si>
  <si>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</si>
  <si>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</si>
  <si>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</si>
  <si>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</si>
  <si>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</si>
  <si>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</si>
  <si>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</si>
  <si>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</si>
  <si>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</si>
  <si>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</si>
  <si>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</si>
  <si>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</si>
  <si>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</si>
  <si>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</si>
  <si>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</si>
  <si>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</si>
  <si>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</si>
  <si>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</si>
  <si>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</si>
  <si>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</si>
  <si>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</si>
  <si>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</si>
  <si>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</si>
  <si>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</si>
  <si>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</si>
  <si>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</si>
  <si>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</si>
  <si>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</si>
  <si>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Bianco Giovanni</t>
  </si>
  <si>
    <t>Liller Jacob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</si>
  <si>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</si>
  <si>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</si>
  <si>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</si>
  <si>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</si>
  <si>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</si>
  <si>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</si>
  <si>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</si>
  <si>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</si>
  <si>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 xml:space="preserve">Brooklyn Eadie 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</si>
  <si>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</si>
  <si>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</si>
  <si>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</si>
  <si>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</si>
  <si>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</si>
  <si>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</si>
  <si>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</si>
  <si>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</si>
  <si>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</si>
  <si>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</si>
  <si>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</si>
  <si>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</si>
  <si>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</si>
  <si>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</si>
  <si>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</si>
  <si>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</si>
  <si>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</si>
  <si>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</si>
  <si>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</si>
  <si>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</si>
  <si>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</si>
  <si>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</si>
  <si>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</si>
  <si>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</si>
  <si>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</si>
  <si>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</si>
  <si>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</si>
  <si>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</si>
  <si>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</si>
  <si>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</si>
  <si>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</si>
  <si>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</si>
  <si>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</si>
  <si>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</si>
  <si>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</si>
  <si>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</si>
  <si>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</si>
  <si>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</si>
  <si>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</si>
  <si>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</si>
  <si>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</si>
  <si>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</si>
  <si>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</si>
  <si>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</si>
  <si>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</si>
  <si>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</si>
  <si>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</si>
  <si>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</si>
  <si>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</si>
  <si>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</si>
  <si>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</si>
  <si>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</si>
  <si>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</si>
  <si>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</si>
  <si>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</si>
  <si>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</si>
  <si>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</si>
  <si>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</si>
  <si>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</si>
  <si>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</si>
  <si>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</si>
  <si>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</si>
  <si>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</si>
  <si>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</si>
  <si>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</si>
  <si>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</si>
  <si>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</si>
  <si>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</si>
  <si>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</si>
  <si>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</si>
  <si>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</si>
  <si>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</si>
  <si>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</si>
  <si>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</si>
  <si>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</si>
  <si>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</si>
  <si>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</si>
  <si>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</si>
  <si>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</si>
  <si>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</si>
  <si>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</si>
  <si>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</si>
  <si>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</si>
  <si>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</si>
  <si>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</si>
  <si>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</si>
  <si>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</si>
  <si>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</si>
  <si>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</si>
  <si>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</si>
  <si>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</si>
  <si>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</si>
  <si>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</si>
  <si>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</si>
  <si>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</si>
  <si>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</si>
  <si>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</si>
  <si>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</si>
  <si>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</si>
  <si>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</si>
  <si>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</si>
  <si>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</si>
  <si>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</si>
  <si>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</si>
  <si>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</si>
  <si>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</si>
  <si>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</si>
  <si>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</si>
  <si>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</si>
  <si>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</si>
  <si>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</si>
  <si>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</si>
  <si>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</si>
  <si>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</si>
  <si>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</si>
  <si>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</si>
  <si>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</si>
  <si>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</si>
  <si>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</si>
  <si>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</si>
  <si>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</si>
  <si>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</si>
  <si>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</si>
  <si>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</si>
  <si>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</si>
  <si>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</si>
  <si>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</si>
  <si>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</si>
  <si>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</si>
  <si>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</si>
  <si>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</si>
  <si>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</si>
  <si>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</si>
  <si>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</si>
  <si>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</si>
  <si>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</si>
  <si>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</si>
  <si>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</si>
  <si>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</si>
  <si>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</si>
  <si>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</si>
  <si>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</si>
  <si>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</si>
  <si>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</si>
  <si>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</si>
  <si>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</si>
  <si>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</si>
  <si>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</si>
  <si>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</si>
  <si>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</si>
  <si>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</si>
  <si>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</si>
  <si>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</si>
  <si>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</si>
  <si>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</si>
  <si>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</si>
  <si>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</si>
  <si>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</si>
  <si>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 Fardo</t>
  </si>
  <si>
    <t>Thomas Feczko</t>
  </si>
  <si>
    <t>Dominic Gauntner</t>
  </si>
  <si>
    <t>Eli Grimsley</t>
  </si>
  <si>
    <t>Leyland Grimsley</t>
  </si>
  <si>
    <t>Asa Grubbs</t>
  </si>
  <si>
    <t>Ian Hamilton</t>
  </si>
  <si>
    <t>John  Norberg</t>
  </si>
  <si>
    <t>Eli Rodgers</t>
  </si>
  <si>
    <t>Nate 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</si>
  <si>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</si>
  <si>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</si>
  <si>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</si>
  <si>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</si>
  <si>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</si>
  <si>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</si>
  <si>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</si>
  <si>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</si>
  <si>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</si>
  <si>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 Fardo</t>
  </si>
  <si>
    <t>Faith  Williamson</t>
  </si>
  <si>
    <t>Allyson Fabian</t>
  </si>
  <si>
    <t>Elizabeth Fabian</t>
  </si>
  <si>
    <t>Charlotte Gauntner</t>
  </si>
  <si>
    <t xml:space="preserve">Gabriella Glevicky </t>
  </si>
  <si>
    <t>Lily Hunter</t>
  </si>
  <si>
    <t>Mackenzie Mars</t>
  </si>
  <si>
    <t>Phoebe Vilcheck</t>
  </si>
  <si>
    <t xml:space="preserve">Henry Glevicky 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</si>
  <si>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</si>
  <si>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</si>
  <si>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</si>
  <si>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</si>
  <si>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</si>
  <si>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</si>
  <si>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</si>
  <si>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</si>
  <si>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</si>
  <si>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</si>
  <si>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</si>
  <si>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</si>
  <si>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</si>
  <si>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</si>
  <si>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</si>
  <si>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</si>
  <si>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</si>
  <si>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</si>
  <si>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</si>
  <si>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</si>
  <si>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</si>
  <si>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</si>
  <si>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</si>
  <si>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</si>
  <si>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</si>
  <si>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</si>
  <si>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</si>
  <si>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</si>
  <si>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</si>
  <si>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</si>
  <si>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</si>
  <si>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</si>
  <si>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</si>
  <si>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</si>
  <si>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</si>
  <si>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</si>
  <si>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</si>
  <si>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</si>
  <si>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</si>
  <si>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</si>
  <si>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</si>
  <si>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</si>
  <si>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</si>
  <si>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</si>
  <si>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</si>
  <si>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</si>
  <si>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</si>
  <si>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</si>
  <si>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</si>
  <si>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</si>
  <si>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</si>
  <si>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</si>
  <si>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</si>
  <si>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</si>
  <si>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</si>
  <si>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</si>
  <si>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</si>
  <si>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</si>
  <si>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</si>
  <si>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</si>
  <si>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</si>
  <si>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</si>
  <si>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</si>
  <si>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</si>
  <si>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</si>
  <si>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</si>
  <si>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</si>
  <si>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</si>
  <si>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</si>
  <si>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</si>
  <si>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</si>
  <si>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</si>
  <si>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</si>
  <si>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</si>
  <si>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</si>
  <si>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</si>
  <si>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</si>
  <si>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</si>
  <si>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</si>
  <si>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</si>
  <si>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</si>
  <si>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</si>
  <si>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Gavin Lugaila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</si>
  <si>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</si>
  <si>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</si>
  <si>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</si>
  <si>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</si>
  <si>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</si>
  <si>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</si>
  <si>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</si>
  <si>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</si>
  <si>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</si>
  <si>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</si>
  <si>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</si>
  <si>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</si>
  <si>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</si>
  <si>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</si>
  <si>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</si>
  <si>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</si>
  <si>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</si>
  <si>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</si>
  <si>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</si>
  <si>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</si>
  <si>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</si>
  <si>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</si>
  <si>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</si>
  <si>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</si>
  <si>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</si>
  <si>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</si>
  <si>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</si>
  <si>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</si>
  <si>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</si>
  <si>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</si>
  <si>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</si>
  <si>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</si>
  <si>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</si>
  <si>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</si>
  <si>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</si>
  <si>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</si>
  <si>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</si>
  <si>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</si>
  <si>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Grace Johns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</si>
  <si>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</si>
  <si>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</si>
  <si>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</si>
  <si>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</si>
  <si>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</si>
  <si>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</si>
  <si>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</si>
  <si>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</si>
  <si>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</si>
  <si>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</si>
  <si>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</si>
  <si>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</si>
  <si>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</si>
  <si>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</si>
  <si>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</si>
  <si>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</si>
  <si>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</si>
  <si>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</si>
  <si>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</si>
  <si>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</si>
  <si>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</si>
  <si>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</si>
  <si>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</si>
  <si>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</si>
  <si>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</si>
  <si>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</si>
  <si>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</si>
  <si>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</si>
  <si>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</si>
  <si>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</si>
  <si>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</si>
  <si>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</si>
  <si>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</si>
  <si>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</si>
  <si>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</si>
  <si>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Luke Urban</t>
  </si>
  <si>
    <t>Max Ross</t>
  </si>
  <si>
    <t>4 X 800</t>
  </si>
  <si>
    <t>Heat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</si>
  <si>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</si>
  <si>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</si>
  <si>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</si>
  <si>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</si>
  <si>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</si>
  <si>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</si>
  <si>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</si>
  <si>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</si>
  <si>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</si>
  <si>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</si>
  <si>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</si>
  <si>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</si>
  <si>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Total</t>
  </si>
  <si>
    <t>100H</t>
  </si>
  <si>
    <t>Lane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</si>
  <si>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</si>
  <si>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</si>
  <si>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</si>
  <si>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</si>
  <si>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</si>
  <si>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</si>
  <si>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</si>
  <si>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</si>
  <si>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</si>
  <si>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</si>
  <si>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</si>
  <si>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</si>
  <si>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</si>
  <si>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</si>
  <si>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</si>
  <si>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</si>
  <si>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</si>
  <si>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</si>
  <si>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4x100 RELAY</t>
  </si>
  <si>
    <t>4x100</t>
  </si>
  <si>
    <t>800mm</t>
  </si>
  <si>
    <t>200mm</t>
  </si>
  <si>
    <t>3200MM</t>
  </si>
  <si>
    <t>3200mm</t>
  </si>
  <si>
    <t>4x400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</si>
  <si>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</si>
  <si>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</si>
  <si>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</si>
  <si>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</si>
  <si>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</si>
  <si>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</si>
  <si>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</si>
  <si>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</si>
  <si>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</si>
  <si>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</si>
  <si>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</si>
  <si>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</si>
  <si>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</si>
  <si>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</si>
  <si>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</si>
  <si>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</si>
  <si>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</si>
  <si>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</si>
  <si>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</si>
  <si>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</si>
  <si>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DISCUS</t>
  </si>
  <si>
    <t>Turbo Jav   Ex.</t>
  </si>
  <si>
    <t>50-6</t>
  </si>
  <si>
    <t>75-3</t>
  </si>
  <si>
    <t>65-11</t>
  </si>
  <si>
    <t>Javelin</t>
  </si>
  <si>
    <t>Thrower#</t>
  </si>
  <si>
    <t>LONG JUMP BOYS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</si>
  <si>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</si>
  <si>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</si>
  <si>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</si>
  <si>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</si>
  <si>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</si>
  <si>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</si>
  <si>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</si>
  <si>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</si>
  <si>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</si>
  <si>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</si>
  <si>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</si>
  <si>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</si>
  <si>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</si>
  <si>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</si>
  <si>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</si>
  <si>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</si>
  <si>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</si>
  <si>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</si>
  <si>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</si>
  <si>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</si>
  <si>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</si>
  <si>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</si>
  <si>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</si>
  <si>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</si>
  <si>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</si>
  <si>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</si>
  <si>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</si>
  <si>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</si>
  <si>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</si>
  <si>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</si>
  <si>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</si>
  <si>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</si>
  <si>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</si>
  <si>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</si>
  <si>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</si>
  <si>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</si>
  <si>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</si>
  <si>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</si>
  <si>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</si>
  <si>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</si>
  <si>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</si>
  <si>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</si>
  <si>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</si>
  <si>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</si>
  <si>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</si>
  <si>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</si>
  <si>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</si>
  <si>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</si>
  <si>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</si>
  <si>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</si>
  <si>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</si>
  <si>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</si>
  <si>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</si>
  <si>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</si>
  <si>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</si>
  <si>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</si>
  <si>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</si>
  <si>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</si>
  <si>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DNF</t>
  </si>
  <si>
    <t>NT</t>
  </si>
  <si>
    <t>time</t>
  </si>
  <si>
    <t>11.41.11</t>
  </si>
  <si>
    <t>11.45.12</t>
  </si>
  <si>
    <t>12.07.13</t>
  </si>
  <si>
    <t>12.14.49</t>
  </si>
  <si>
    <t>12.49.71</t>
  </si>
  <si>
    <t>12.07.72</t>
  </si>
  <si>
    <t>14.01.17</t>
  </si>
  <si>
    <t>10.54.52</t>
  </si>
  <si>
    <t>10.57.04</t>
  </si>
  <si>
    <t>11.15.89</t>
  </si>
  <si>
    <t>11.27.60</t>
  </si>
  <si>
    <t>12.07.93</t>
  </si>
  <si>
    <t>5.45.47</t>
  </si>
  <si>
    <t>5.50.07</t>
  </si>
  <si>
    <t>5.52.13</t>
  </si>
  <si>
    <t>5.52.80</t>
  </si>
  <si>
    <t>5.55.01</t>
  </si>
  <si>
    <t>6.15.19</t>
  </si>
  <si>
    <t>6.33.02</t>
  </si>
  <si>
    <t>6.39.27</t>
  </si>
  <si>
    <t>6.52.77</t>
  </si>
  <si>
    <t>6.55.72</t>
  </si>
  <si>
    <t>7.00.56</t>
  </si>
  <si>
    <t>7.02.46</t>
  </si>
  <si>
    <t>7.03.83</t>
  </si>
  <si>
    <t>7.10.59</t>
  </si>
  <si>
    <t>7.12.24</t>
  </si>
  <si>
    <t>7.16.96</t>
  </si>
  <si>
    <t>7.26.02</t>
  </si>
  <si>
    <t>7.53.70</t>
  </si>
  <si>
    <t>6.38.45</t>
  </si>
  <si>
    <t>8.51.41</t>
  </si>
  <si>
    <t>5.27.79</t>
  </si>
  <si>
    <t>5.30.28</t>
  </si>
  <si>
    <t>5.51.98</t>
  </si>
  <si>
    <t>5.53.10</t>
  </si>
  <si>
    <t>5.59.17</t>
  </si>
  <si>
    <t>6.13.79</t>
  </si>
  <si>
    <t>6.20.27</t>
  </si>
  <si>
    <t>6.21.15</t>
  </si>
  <si>
    <t>6.24.25</t>
  </si>
  <si>
    <t>6.25.65</t>
  </si>
  <si>
    <t>6.26.53</t>
  </si>
  <si>
    <t>6.36.85</t>
  </si>
  <si>
    <t>6.39.64</t>
  </si>
  <si>
    <t>6.42.09</t>
  </si>
  <si>
    <t>6.55.22</t>
  </si>
  <si>
    <t>7.12.65</t>
  </si>
  <si>
    <t>7.14.20</t>
  </si>
  <si>
    <t>7.14.58</t>
  </si>
  <si>
    <t>7.23.36</t>
  </si>
  <si>
    <t>7.27.16</t>
  </si>
  <si>
    <t>7.54.79</t>
  </si>
  <si>
    <t>1.19.72</t>
  </si>
  <si>
    <t>1.20.03</t>
  </si>
  <si>
    <t>1.22.26</t>
  </si>
  <si>
    <t>1.23.07</t>
  </si>
  <si>
    <t>1.24.97</t>
  </si>
  <si>
    <t>1.26.60</t>
  </si>
  <si>
    <t>1.27.37</t>
  </si>
  <si>
    <t>1.28.65</t>
  </si>
  <si>
    <t>1.29.61</t>
  </si>
  <si>
    <t>1.30.36</t>
  </si>
  <si>
    <t>1.33.56</t>
  </si>
  <si>
    <t>1.35.49</t>
  </si>
  <si>
    <t>1.38.53</t>
  </si>
  <si>
    <t>1.40.30</t>
  </si>
  <si>
    <t>1.41.50</t>
  </si>
  <si>
    <t>1.41.89</t>
  </si>
  <si>
    <t>1.43.55</t>
  </si>
  <si>
    <t>1.47.17</t>
  </si>
  <si>
    <t>2.04.81</t>
  </si>
  <si>
    <t>1.10.24</t>
  </si>
  <si>
    <t>1.11.83</t>
  </si>
  <si>
    <t>1.17.83</t>
  </si>
  <si>
    <t>1.18.04</t>
  </si>
  <si>
    <t>1.20.36</t>
  </si>
  <si>
    <t>1.23.32</t>
  </si>
  <si>
    <t>1.27.50</t>
  </si>
  <si>
    <t>1.13.32</t>
  </si>
  <si>
    <t>1.17.23</t>
  </si>
  <si>
    <t>1.18.47</t>
  </si>
  <si>
    <t>1.21.19</t>
  </si>
  <si>
    <t>1.21.68</t>
  </si>
  <si>
    <t>1.25.00</t>
  </si>
  <si>
    <t>1.25.83</t>
  </si>
  <si>
    <t>1.22.94</t>
  </si>
  <si>
    <t>1.27.09</t>
  </si>
  <si>
    <t>1.28.25</t>
  </si>
  <si>
    <t>1.30.54</t>
  </si>
  <si>
    <t>1.31.88</t>
  </si>
  <si>
    <t>1.37.56</t>
  </si>
  <si>
    <t>1.41.84</t>
  </si>
  <si>
    <t>1.12.22</t>
  </si>
  <si>
    <t>1.16.66</t>
  </si>
  <si>
    <t>1.14.57</t>
  </si>
  <si>
    <t>1.16.52</t>
  </si>
  <si>
    <t>1.19.46</t>
  </si>
  <si>
    <t>1.25.07</t>
  </si>
  <si>
    <t>1.30.56</t>
  </si>
  <si>
    <t>1.34.86</t>
  </si>
  <si>
    <t>1.07.82</t>
  </si>
  <si>
    <t>13.05.09</t>
  </si>
  <si>
    <t>12.37.22</t>
  </si>
  <si>
    <t>* Extra time.  Times could be right but if any coach took times we can verify</t>
  </si>
  <si>
    <t>1.10.09</t>
  </si>
  <si>
    <t>1.13.45</t>
  </si>
  <si>
    <t>1.14.46</t>
  </si>
  <si>
    <t>1.20.97</t>
  </si>
  <si>
    <t>1.23.25</t>
  </si>
  <si>
    <t>1.29.22</t>
  </si>
  <si>
    <t>1.14.12</t>
  </si>
  <si>
    <t>1.14.14</t>
  </si>
  <si>
    <t>1.15.91</t>
  </si>
  <si>
    <t>1.21.06</t>
  </si>
  <si>
    <t>1.22.30</t>
  </si>
  <si>
    <t>1.26.85</t>
  </si>
  <si>
    <t>1.27.38</t>
  </si>
  <si>
    <t>1.28.94</t>
  </si>
  <si>
    <t>1.16.11</t>
  </si>
  <si>
    <t>1.18.90</t>
  </si>
  <si>
    <t>1.21.20</t>
  </si>
  <si>
    <t>1.21.29</t>
  </si>
  <si>
    <t>1.21.40</t>
  </si>
  <si>
    <t>1.41.85</t>
  </si>
  <si>
    <t>1.10.21</t>
  </si>
  <si>
    <t>1.12.35</t>
  </si>
  <si>
    <t>1.14.55</t>
  </si>
  <si>
    <t>1.23.35</t>
  </si>
  <si>
    <t>1.05.08</t>
  </si>
  <si>
    <t>1.06.02</t>
  </si>
  <si>
    <t>1.09.16</t>
  </si>
  <si>
    <t>1.16.39</t>
  </si>
  <si>
    <t>1.03.01</t>
  </si>
  <si>
    <t>1.10.27</t>
  </si>
  <si>
    <t>1.12.02</t>
  </si>
  <si>
    <t>1.23.02</t>
  </si>
  <si>
    <t>1.32.91</t>
  </si>
  <si>
    <t>1.00.47</t>
  </si>
  <si>
    <t>1.01.48</t>
  </si>
  <si>
    <t>1.03.74</t>
  </si>
  <si>
    <t>1.07.38</t>
  </si>
  <si>
    <t>1.13.60</t>
  </si>
  <si>
    <t>1.21.43</t>
  </si>
  <si>
    <t>1.29.98</t>
  </si>
  <si>
    <t>1.04.59</t>
  </si>
  <si>
    <t>1.05.01</t>
  </si>
  <si>
    <t>1.06.90</t>
  </si>
  <si>
    <t>1.07.06</t>
  </si>
  <si>
    <t>1.08.06</t>
  </si>
  <si>
    <t>1.18.96</t>
  </si>
  <si>
    <t>1.01.17</t>
  </si>
  <si>
    <t>1.05.1</t>
  </si>
  <si>
    <t>1.05.25</t>
  </si>
  <si>
    <t>1.05.85</t>
  </si>
  <si>
    <t>1.07.16</t>
  </si>
  <si>
    <t>1.01.57</t>
  </si>
  <si>
    <t>1.03.98</t>
  </si>
  <si>
    <t>3.03.98</t>
  </si>
  <si>
    <t>1.05.50</t>
  </si>
  <si>
    <t>1.06.25</t>
  </si>
  <si>
    <t>1.06.47</t>
  </si>
  <si>
    <t>1.00.9</t>
  </si>
  <si>
    <t>1.07.53</t>
  </si>
  <si>
    <t>x</t>
  </si>
  <si>
    <t>1.01.29</t>
  </si>
  <si>
    <t>1.04.22</t>
  </si>
  <si>
    <t>2.48.16</t>
  </si>
  <si>
    <t>2.58.56</t>
  </si>
  <si>
    <t>3.00.60</t>
  </si>
  <si>
    <t>3.01.86</t>
  </si>
  <si>
    <t>3.07.43</t>
  </si>
  <si>
    <t>3.07.85</t>
  </si>
  <si>
    <t>3.11.00</t>
  </si>
  <si>
    <t>3.12.49</t>
  </si>
  <si>
    <t>3.13.05</t>
  </si>
  <si>
    <t>3.13.86</t>
  </si>
  <si>
    <t>3.16.29</t>
  </si>
  <si>
    <t>3.17.96</t>
  </si>
  <si>
    <t>3.21.50</t>
  </si>
  <si>
    <t>3.27.85</t>
  </si>
  <si>
    <t>3.30.00</t>
  </si>
  <si>
    <t>3.34.13</t>
  </si>
  <si>
    <t>3.43.13</t>
  </si>
  <si>
    <t>4.05.08</t>
  </si>
  <si>
    <t>4.08.11</t>
  </si>
  <si>
    <t>2.49.62</t>
  </si>
  <si>
    <t>2.50.20</t>
  </si>
  <si>
    <t>2.52.96</t>
  </si>
  <si>
    <t>2.55.55</t>
  </si>
  <si>
    <t>3.00.96</t>
  </si>
  <si>
    <t>3.08.91</t>
  </si>
  <si>
    <t>3.58.07</t>
  </si>
  <si>
    <t>4.02.07</t>
  </si>
  <si>
    <t>2.50.87</t>
  </si>
  <si>
    <t>2.57.08</t>
  </si>
  <si>
    <t>3.08.75</t>
  </si>
  <si>
    <t>3.13.14</t>
  </si>
  <si>
    <t>3.13.81</t>
  </si>
  <si>
    <t>3.20.94</t>
  </si>
  <si>
    <t>3.21.67</t>
  </si>
  <si>
    <t>3.29.04</t>
  </si>
  <si>
    <t>3.30.1</t>
  </si>
  <si>
    <t>2.25.99</t>
  </si>
  <si>
    <t>2.28.52</t>
  </si>
  <si>
    <t>2.33.31</t>
  </si>
  <si>
    <t>2.34.91</t>
  </si>
  <si>
    <t>2.40.52</t>
  </si>
  <si>
    <t>2.41.06</t>
  </si>
  <si>
    <t>2.46.51</t>
  </si>
  <si>
    <t>2.47.89</t>
  </si>
  <si>
    <t>2.56.79</t>
  </si>
  <si>
    <t>3.14.25</t>
  </si>
  <si>
    <t>3.16.93</t>
  </si>
  <si>
    <t>3.20.77</t>
  </si>
  <si>
    <t>3.21.29</t>
  </si>
  <si>
    <t>12.30.54</t>
  </si>
  <si>
    <t>12.35.64</t>
  </si>
  <si>
    <t>12.41.32</t>
  </si>
  <si>
    <t>12.43.55</t>
  </si>
  <si>
    <t>12.51.41</t>
  </si>
  <si>
    <t>13.43.65</t>
  </si>
  <si>
    <t>13.48.01</t>
  </si>
  <si>
    <t>15.54.3</t>
  </si>
  <si>
    <t>14.27.20</t>
  </si>
  <si>
    <t>14.28.81</t>
  </si>
  <si>
    <t>14.32.58</t>
  </si>
  <si>
    <t>15.03.42</t>
  </si>
  <si>
    <t>15.12.75</t>
  </si>
  <si>
    <t>15.47.76</t>
  </si>
  <si>
    <t>16.28.18</t>
  </si>
  <si>
    <t>16.22.23</t>
  </si>
  <si>
    <t>4.54.91</t>
  </si>
  <si>
    <t>5.34.73</t>
  </si>
  <si>
    <t>5.46.37</t>
  </si>
  <si>
    <t>6.05.68</t>
  </si>
  <si>
    <t>6.12.96</t>
  </si>
  <si>
    <t>5.21.23</t>
  </si>
  <si>
    <t>4.58.31</t>
  </si>
  <si>
    <t>5.03.19</t>
  </si>
  <si>
    <t>5.08.13</t>
  </si>
  <si>
    <t>5.38.46</t>
  </si>
  <si>
    <t>5.48.52</t>
  </si>
  <si>
    <t>4.51.20</t>
  </si>
  <si>
    <t>4.59.79</t>
  </si>
  <si>
    <t>5.13.73</t>
  </si>
  <si>
    <t>5.45.04</t>
  </si>
  <si>
    <t>varsity pit?</t>
  </si>
  <si>
    <t>JV 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</si>
</sst>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4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AF1DD"/>
      </patternFill>
    </fill>
    <fill>
      <patternFill patternType="solid">
        <fgColor theme="5" tint="0.79998168889431442"/>
        <bgColor rgb="FFD6E3BC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4" borderId="2" xfId="0" applyFont="1" applyFill="1" applyBorder="1"/>
    <xf numFmtId="0" fontId="4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/>
    <xf numFmtId="0" fontId="4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8" fillId="7" borderId="2" xfId="0" applyFont="1" applyFill="1" applyBorder="1"/>
    <xf numFmtId="0" fontId="4" fillId="7" borderId="2" xfId="0" applyFont="1" applyFill="1" applyBorder="1"/>
    <xf numFmtId="0" fontId="9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7" fillId="7" borderId="2" xfId="0" applyFont="1" applyFill="1" applyBorder="1"/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2" xfId="0" applyFont="1" applyFill="1" applyBorder="1"/>
    <xf numFmtId="0" fontId="4" fillId="8" borderId="2" xfId="0" applyFont="1" applyFill="1" applyBorder="1"/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1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5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14" fillId="9" borderId="1" xfId="0" applyFont="1" applyFill="1" applyBorder="1"/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16" fillId="9" borderId="1" xfId="0" applyFont="1" applyFill="1" applyBorder="1"/>
    <xf numFmtId="0" fontId="17" fillId="9" borderId="1" xfId="0" applyFont="1" applyFill="1" applyBorder="1"/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0" xfId="0" applyFont="1"/>
    <xf numFmtId="0" fontId="16" fillId="10" borderId="1" xfId="0" applyFont="1" applyFill="1" applyBorder="1"/>
    <xf numFmtId="0" fontId="14" fillId="10" borderId="1" xfId="0" applyFont="1" applyFill="1" applyBorder="1"/>
    <xf numFmtId="0" fontId="16" fillId="10" borderId="2" xfId="0" applyFont="1" applyFill="1" applyBorder="1" applyAlignment="1">
      <alignment horizontal="center"/>
    </xf>
    <xf numFmtId="0" fontId="16" fillId="10" borderId="2" xfId="0" applyFont="1" applyFill="1" applyBorder="1"/>
    <xf numFmtId="0" fontId="16" fillId="10" borderId="6" xfId="0" applyFont="1" applyFill="1" applyBorder="1" applyAlignment="1">
      <alignment horizontal="right"/>
    </xf>
    <xf numFmtId="0" fontId="16" fillId="10" borderId="2" xfId="0" applyFont="1" applyFill="1" applyBorder="1" applyAlignment="1">
      <alignment horizontal="right"/>
    </xf>
    <xf numFmtId="0" fontId="19" fillId="10" borderId="2" xfId="0" applyFont="1" applyFill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7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left"/>
    </xf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right"/>
    </xf>
    <xf numFmtId="43" fontId="17" fillId="9" borderId="2" xfId="0" applyNumberFormat="1" applyFont="1" applyFill="1" applyBorder="1" applyAlignment="1">
      <alignment horizontal="left"/>
    </xf>
    <xf numFmtId="0" fontId="17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/>
    <xf numFmtId="0" fontId="16" fillId="1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7" fillId="0" borderId="0" xfId="0" applyFont="1" applyAlignment="1">
      <alignment horizontal="left"/>
    </xf>
    <xf numFmtId="43" fontId="16" fillId="0" borderId="0" xfId="0" applyNumberFormat="1" applyFont="1"/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right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/>
    </xf>
    <xf numFmtId="0" fontId="22" fillId="0" borderId="0" xfId="0" applyFont="1"/>
    <xf numFmtId="0" fontId="22" fillId="10" borderId="2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22" fillId="9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5" fillId="10" borderId="1" xfId="0" applyFont="1" applyFill="1" applyBorder="1"/>
    <xf numFmtId="0" fontId="15" fillId="1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4" fillId="9" borderId="2" xfId="0" applyFont="1" applyFill="1" applyBorder="1" applyAlignment="1">
      <alignment horizontal="left"/>
    </xf>
    <xf numFmtId="0" fontId="24" fillId="0" borderId="0" xfId="0" applyFont="1"/>
    <xf numFmtId="0" fontId="24" fillId="0" borderId="2" xfId="0" applyFont="1" applyBorder="1" applyAlignment="1">
      <alignment horizontal="left"/>
    </xf>
    <xf numFmtId="0" fontId="25" fillId="0" borderId="0" xfId="0" applyFont="1" applyAlignment="1">
      <alignment horizontal="left"/>
    </xf>
    <xf numFmtId="49" fontId="16" fillId="0" borderId="0" xfId="0" applyNumberFormat="1" applyFont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25" fillId="9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left"/>
    </xf>
    <xf numFmtId="165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11" borderId="2" xfId="0" applyFont="1" applyFill="1" applyBorder="1"/>
    <xf numFmtId="0" fontId="25" fillId="10" borderId="2" xfId="0" applyFont="1" applyFill="1" applyBorder="1" applyAlignment="1">
      <alignment horizontal="left"/>
    </xf>
    <xf numFmtId="165" fontId="29" fillId="10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6" fillId="9" borderId="2" xfId="0" applyFont="1" applyFill="1" applyBorder="1" applyAlignment="1">
      <alignment horizontal="left"/>
    </xf>
    <xf numFmtId="0" fontId="15" fillId="9" borderId="10" xfId="0" applyFont="1" applyFill="1" applyBorder="1"/>
    <xf numFmtId="0" fontId="15" fillId="9" borderId="11" xfId="0" applyFont="1" applyFill="1" applyBorder="1"/>
    <xf numFmtId="0" fontId="16" fillId="9" borderId="1" xfId="0" applyFont="1" applyFill="1" applyBorder="1" applyAlignment="1">
      <alignment horizontal="right"/>
    </xf>
    <xf numFmtId="0" fontId="15" fillId="9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left"/>
    </xf>
    <xf numFmtId="0" fontId="16" fillId="6" borderId="2" xfId="0" applyFont="1" applyFill="1" applyBorder="1"/>
    <xf numFmtId="0" fontId="15" fillId="9" borderId="14" xfId="0" applyFont="1" applyFill="1" applyBorder="1" applyAlignment="1">
      <alignment horizontal="center"/>
    </xf>
    <xf numFmtId="0" fontId="31" fillId="9" borderId="1" xfId="0" applyFont="1" applyFill="1" applyBorder="1"/>
    <xf numFmtId="0" fontId="15" fillId="7" borderId="2" xfId="0" applyFont="1" applyFill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6" borderId="2" xfId="0" applyFont="1" applyFill="1" applyBorder="1" applyAlignment="1">
      <alignment horizontal="center"/>
    </xf>
    <xf numFmtId="165" fontId="16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15" fillId="9" borderId="16" xfId="0" applyFont="1" applyFill="1" applyBorder="1"/>
    <xf numFmtId="1" fontId="15" fillId="9" borderId="17" xfId="0" applyNumberFormat="1" applyFont="1" applyFill="1" applyBorder="1"/>
    <xf numFmtId="1" fontId="16" fillId="0" borderId="0" xfId="0" applyNumberFormat="1" applyFont="1"/>
    <xf numFmtId="0" fontId="33" fillId="0" borderId="0" xfId="0" applyFont="1"/>
    <xf numFmtId="0" fontId="15" fillId="9" borderId="17" xfId="0" applyFont="1" applyFill="1" applyBorder="1"/>
    <xf numFmtId="0" fontId="16" fillId="12" borderId="2" xfId="0" applyFont="1" applyFill="1" applyBorder="1" applyAlignment="1">
      <alignment horizontal="left"/>
    </xf>
    <xf numFmtId="0" fontId="16" fillId="12" borderId="2" xfId="0" applyFont="1" applyFill="1" applyBorder="1"/>
    <xf numFmtId="0" fontId="16" fillId="10" borderId="13" xfId="0" applyFont="1" applyFill="1" applyBorder="1"/>
    <xf numFmtId="0" fontId="14" fillId="10" borderId="13" xfId="0" applyFont="1" applyFill="1" applyBorder="1"/>
    <xf numFmtId="0" fontId="16" fillId="10" borderId="7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12" borderId="2" xfId="0" applyFont="1" applyFill="1" applyBorder="1" applyAlignment="1">
      <alignment horizontal="center"/>
    </xf>
    <xf numFmtId="0" fontId="16" fillId="13" borderId="2" xfId="0" applyFont="1" applyFill="1" applyBorder="1"/>
    <xf numFmtId="0" fontId="22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/>
    </xf>
    <xf numFmtId="0" fontId="16" fillId="0" borderId="2" xfId="0" applyFont="1" applyFill="1" applyBorder="1"/>
    <xf numFmtId="0" fontId="16" fillId="0" borderId="6" xfId="0" applyFont="1" applyBorder="1" applyAlignment="1">
      <alignment horizontal="right"/>
    </xf>
    <xf numFmtId="0" fontId="16" fillId="0" borderId="1" xfId="0" applyFont="1" applyBorder="1"/>
    <xf numFmtId="0" fontId="16" fillId="10" borderId="0" xfId="0" applyFont="1" applyFill="1" applyBorder="1"/>
    <xf numFmtId="47" fontId="0" fillId="0" borderId="0" xfId="0" applyNumberFormat="1" applyFont="1" applyAlignment="1"/>
    <xf numFmtId="0" fontId="15" fillId="10" borderId="13" xfId="0" applyFont="1" applyFill="1" applyBorder="1"/>
    <xf numFmtId="0" fontId="16" fillId="10" borderId="7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13" borderId="2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0" fontId="16" fillId="14" borderId="2" xfId="0" applyFont="1" applyFill="1" applyBorder="1"/>
    <xf numFmtId="0" fontId="16" fillId="0" borderId="2" xfId="0" applyFont="1" applyFill="1" applyBorder="1" applyAlignment="1">
      <alignment horizontal="center"/>
    </xf>
    <xf numFmtId="0" fontId="29" fillId="12" borderId="2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16" fillId="15" borderId="2" xfId="0" applyFont="1" applyFill="1" applyBorder="1"/>
    <xf numFmtId="0" fontId="29" fillId="13" borderId="2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0" borderId="0" xfId="0" applyFont="1" applyFill="1" applyAlignment="1"/>
    <xf numFmtId="0" fontId="16" fillId="16" borderId="0" xfId="0" applyFont="1" applyFill="1"/>
    <xf numFmtId="0" fontId="29" fillId="16" borderId="2" xfId="0" applyFont="1" applyFill="1" applyBorder="1" applyAlignment="1">
      <alignment horizontal="center"/>
    </xf>
    <xf numFmtId="0" fontId="16" fillId="16" borderId="2" xfId="0" applyFont="1" applyFill="1" applyBorder="1" applyAlignment="1">
      <alignment horizontal="center"/>
    </xf>
    <xf numFmtId="0" fontId="16" fillId="16" borderId="2" xfId="0" applyFont="1" applyFill="1" applyBorder="1"/>
    <xf numFmtId="0" fontId="16" fillId="16" borderId="6" xfId="0" applyFont="1" applyFill="1" applyBorder="1" applyAlignment="1">
      <alignment horizontal="center"/>
    </xf>
    <xf numFmtId="0" fontId="16" fillId="17" borderId="2" xfId="0" applyFont="1" applyFill="1" applyBorder="1"/>
    <xf numFmtId="0" fontId="16" fillId="18" borderId="2" xfId="0" applyFont="1" applyFill="1" applyBorder="1"/>
    <xf numFmtId="0" fontId="26" fillId="0" borderId="9" xfId="0" applyFont="1" applyBorder="1" applyAlignment="1">
      <alignment horizontal="center"/>
    </xf>
    <xf numFmtId="0" fontId="27" fillId="0" borderId="9" xfId="0" applyFont="1" applyBorder="1"/>
    <xf numFmtId="0" fontId="15" fillId="6" borderId="12" xfId="0" applyFont="1" applyFill="1" applyBorder="1" applyAlignment="1">
      <alignment horizontal="center"/>
    </xf>
    <xf numFmtId="0" fontId="27" fillId="0" borderId="13" xfId="0" applyFont="1" applyBorder="1"/>
    <xf numFmtId="0" fontId="15" fillId="6" borderId="7" xfId="0" applyFont="1" applyFill="1" applyBorder="1" applyAlignment="1">
      <alignment horizontal="center"/>
    </xf>
    <xf numFmtId="0" fontId="27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9" workbookViewId="0">
      <selection activeCell="A399" sqref="A399:XFD399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415</v>
      </c>
      <c r="B2" s="10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6"/>
      <c r="I2" s="12" t="s">
        <v>15</v>
      </c>
      <c r="J2" s="12" t="s">
        <v>16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416</v>
      </c>
      <c r="B3" s="10" t="s">
        <v>17</v>
      </c>
      <c r="C3" s="11">
        <v>2</v>
      </c>
      <c r="D3" s="11" t="s">
        <v>11</v>
      </c>
      <c r="E3" s="11" t="s">
        <v>12</v>
      </c>
      <c r="F3" s="11" t="s">
        <v>13</v>
      </c>
      <c r="G3" s="11" t="s">
        <v>14</v>
      </c>
      <c r="H3" s="6"/>
      <c r="I3" s="12" t="s">
        <v>18</v>
      </c>
      <c r="J3" s="12" t="s">
        <v>19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417</v>
      </c>
      <c r="B4" s="10" t="s">
        <v>20</v>
      </c>
      <c r="C4" s="11">
        <v>5</v>
      </c>
      <c r="D4" s="11" t="s">
        <v>11</v>
      </c>
      <c r="E4" s="11" t="s">
        <v>21</v>
      </c>
      <c r="F4" s="11" t="s">
        <v>22</v>
      </c>
      <c r="G4" s="11" t="s">
        <v>23</v>
      </c>
      <c r="H4" s="6"/>
      <c r="I4" s="12" t="s">
        <v>24</v>
      </c>
      <c r="J4" s="12" t="s">
        <v>25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418</v>
      </c>
      <c r="B5" s="10" t="s">
        <v>26</v>
      </c>
      <c r="C5" s="11">
        <v>4</v>
      </c>
      <c r="D5" s="11" t="s">
        <v>11</v>
      </c>
      <c r="E5" s="11" t="s">
        <v>21</v>
      </c>
      <c r="F5" s="11" t="s">
        <v>13</v>
      </c>
      <c r="G5" s="11" t="s">
        <v>27</v>
      </c>
      <c r="H5" s="6"/>
      <c r="I5" s="12" t="s">
        <v>28</v>
      </c>
      <c r="J5" s="12" t="s">
        <v>29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419</v>
      </c>
      <c r="B6" s="10" t="s">
        <v>30</v>
      </c>
      <c r="C6" s="11">
        <v>5</v>
      </c>
      <c r="D6" s="11" t="s">
        <v>11</v>
      </c>
      <c r="E6" s="11" t="s">
        <v>12</v>
      </c>
      <c r="F6" s="11" t="s">
        <v>22</v>
      </c>
      <c r="G6" s="11" t="s">
        <v>31</v>
      </c>
      <c r="H6" s="6"/>
      <c r="I6" s="12" t="s">
        <v>32</v>
      </c>
      <c r="J6" s="12" t="s">
        <v>33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420</v>
      </c>
      <c r="B7" s="10" t="s">
        <v>34</v>
      </c>
      <c r="C7" s="11">
        <v>5</v>
      </c>
      <c r="D7" s="11" t="s">
        <v>11</v>
      </c>
      <c r="E7" s="11" t="s">
        <v>12</v>
      </c>
      <c r="F7" s="11" t="s">
        <v>22</v>
      </c>
      <c r="G7" s="11" t="s">
        <v>31</v>
      </c>
      <c r="H7" s="6"/>
      <c r="I7" s="12" t="s">
        <v>35</v>
      </c>
      <c r="J7" s="12" t="s">
        <v>36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421</v>
      </c>
      <c r="B8" s="10" t="s">
        <v>37</v>
      </c>
      <c r="C8" s="11">
        <v>1</v>
      </c>
      <c r="D8" s="11" t="s">
        <v>11</v>
      </c>
      <c r="E8" s="11" t="s">
        <v>12</v>
      </c>
      <c r="F8" s="11" t="s">
        <v>13</v>
      </c>
      <c r="G8" s="11" t="s">
        <v>14</v>
      </c>
      <c r="H8" s="6"/>
      <c r="I8" s="12" t="s">
        <v>38</v>
      </c>
      <c r="J8" s="12" t="s">
        <v>39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422</v>
      </c>
      <c r="B9" s="10" t="s">
        <v>40</v>
      </c>
      <c r="C9" s="11">
        <v>7</v>
      </c>
      <c r="D9" s="11" t="s">
        <v>11</v>
      </c>
      <c r="E9" s="11" t="s">
        <v>41</v>
      </c>
      <c r="F9" s="11" t="s">
        <v>42</v>
      </c>
      <c r="G9" s="11" t="s">
        <v>43</v>
      </c>
      <c r="H9" s="6"/>
      <c r="I9" s="12" t="s">
        <v>44</v>
      </c>
      <c r="J9" s="12" t="s">
        <v>45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423</v>
      </c>
      <c r="B10" s="10" t="s">
        <v>46</v>
      </c>
      <c r="C10" s="11">
        <v>3</v>
      </c>
      <c r="D10" s="11" t="s">
        <v>11</v>
      </c>
      <c r="E10" s="11" t="s">
        <v>12</v>
      </c>
      <c r="F10" s="11" t="s">
        <v>13</v>
      </c>
      <c r="G10" s="11" t="s">
        <v>14</v>
      </c>
      <c r="H10" s="6"/>
      <c r="I10" s="12" t="s">
        <v>47</v>
      </c>
      <c r="J10" s="12" t="s">
        <v>48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424</v>
      </c>
      <c r="B11" s="10" t="s">
        <v>49</v>
      </c>
      <c r="C11" s="11">
        <v>2</v>
      </c>
      <c r="D11" s="11" t="s">
        <v>11</v>
      </c>
      <c r="E11" s="11" t="s">
        <v>12</v>
      </c>
      <c r="F11" s="11" t="s">
        <v>13</v>
      </c>
      <c r="G11" s="11" t="s">
        <v>14</v>
      </c>
      <c r="H11" s="6"/>
      <c r="I11" s="12" t="s">
        <v>50</v>
      </c>
      <c r="J11" s="12" t="s">
        <v>51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425</v>
      </c>
      <c r="B12" s="10" t="s">
        <v>52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6"/>
      <c r="I12" s="12" t="s">
        <v>53</v>
      </c>
      <c r="J12" s="12" t="s">
        <v>54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426</v>
      </c>
      <c r="B13" s="10" t="s">
        <v>55</v>
      </c>
      <c r="C13" s="11">
        <v>2</v>
      </c>
      <c r="D13" s="11" t="s">
        <v>11</v>
      </c>
      <c r="E13" s="11" t="s">
        <v>21</v>
      </c>
      <c r="F13" s="11" t="s">
        <v>13</v>
      </c>
      <c r="G13" s="11" t="s">
        <v>27</v>
      </c>
      <c r="H13" s="6"/>
      <c r="I13" s="12" t="s">
        <v>56</v>
      </c>
      <c r="J13" s="12" t="s">
        <v>57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427</v>
      </c>
      <c r="B14" s="10" t="s">
        <v>58</v>
      </c>
      <c r="C14" s="11">
        <v>5</v>
      </c>
      <c r="D14" s="11" t="s">
        <v>11</v>
      </c>
      <c r="E14" s="11" t="s">
        <v>12</v>
      </c>
      <c r="F14" s="11" t="s">
        <v>22</v>
      </c>
      <c r="G14" s="11" t="s">
        <v>31</v>
      </c>
      <c r="H14" s="6"/>
      <c r="I14" s="12" t="s">
        <v>59</v>
      </c>
      <c r="J14" s="12" t="s">
        <v>60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428</v>
      </c>
      <c r="B15" s="10" t="s">
        <v>61</v>
      </c>
      <c r="C15" s="11">
        <v>3</v>
      </c>
      <c r="D15" s="11" t="s">
        <v>11</v>
      </c>
      <c r="E15" s="11" t="s">
        <v>12</v>
      </c>
      <c r="F15" s="11" t="s">
        <v>13</v>
      </c>
      <c r="G15" s="11" t="s">
        <v>14</v>
      </c>
      <c r="H15" s="6"/>
      <c r="I15" s="12" t="s">
        <v>62</v>
      </c>
      <c r="J15" s="12" t="s">
        <v>63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429</v>
      </c>
      <c r="B16" s="10" t="s">
        <v>64</v>
      </c>
      <c r="C16" s="11">
        <v>7</v>
      </c>
      <c r="D16" s="11" t="s">
        <v>11</v>
      </c>
      <c r="E16" s="11" t="s">
        <v>41</v>
      </c>
      <c r="F16" s="11" t="s">
        <v>42</v>
      </c>
      <c r="G16" s="11" t="s">
        <v>43</v>
      </c>
      <c r="H16" s="6"/>
      <c r="I16" s="12" t="s">
        <v>65</v>
      </c>
      <c r="J16" s="12" t="s">
        <v>66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430</v>
      </c>
      <c r="B17" s="10" t="s">
        <v>67</v>
      </c>
      <c r="C17" s="11">
        <v>8</v>
      </c>
      <c r="D17" s="11" t="s">
        <v>11</v>
      </c>
      <c r="E17" s="11" t="s">
        <v>41</v>
      </c>
      <c r="F17" s="11" t="s">
        <v>42</v>
      </c>
      <c r="G17" s="11" t="s">
        <v>43</v>
      </c>
      <c r="H17" s="6"/>
      <c r="I17" s="12" t="s">
        <v>68</v>
      </c>
      <c r="J17" s="12" t="s">
        <v>69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431</v>
      </c>
      <c r="B18" s="10" t="s">
        <v>70</v>
      </c>
      <c r="C18" s="11">
        <v>5</v>
      </c>
      <c r="D18" s="11" t="s">
        <v>11</v>
      </c>
      <c r="E18" s="11" t="s">
        <v>12</v>
      </c>
      <c r="F18" s="11" t="s">
        <v>22</v>
      </c>
      <c r="G18" s="11" t="s">
        <v>31</v>
      </c>
      <c r="H18" s="6"/>
      <c r="I18" s="12" t="s">
        <v>71</v>
      </c>
      <c r="J18" s="12" t="s">
        <v>72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432</v>
      </c>
      <c r="B19" s="10" t="s">
        <v>73</v>
      </c>
      <c r="C19" s="11">
        <v>5</v>
      </c>
      <c r="D19" s="11" t="s">
        <v>11</v>
      </c>
      <c r="E19" s="11" t="s">
        <v>21</v>
      </c>
      <c r="F19" s="11" t="s">
        <v>22</v>
      </c>
      <c r="G19" s="11" t="s">
        <v>23</v>
      </c>
      <c r="H19" s="6"/>
      <c r="I19" s="12" t="s">
        <v>74</v>
      </c>
      <c r="J19" s="12" t="s">
        <v>11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433</v>
      </c>
      <c r="B20" s="10" t="s">
        <v>75</v>
      </c>
      <c r="C20" s="11">
        <v>5</v>
      </c>
      <c r="D20" s="11" t="s">
        <v>11</v>
      </c>
      <c r="E20" s="11" t="s">
        <v>21</v>
      </c>
      <c r="F20" s="11" t="s">
        <v>22</v>
      </c>
      <c r="G20" s="11" t="s">
        <v>23</v>
      </c>
      <c r="H20" s="6"/>
      <c r="I20" s="12" t="s">
        <v>76</v>
      </c>
      <c r="J20" s="12" t="s">
        <v>77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434</v>
      </c>
      <c r="B21" s="10" t="s">
        <v>78</v>
      </c>
      <c r="C21" s="11">
        <v>7</v>
      </c>
      <c r="D21" s="11" t="s">
        <v>11</v>
      </c>
      <c r="E21" s="11" t="s">
        <v>21</v>
      </c>
      <c r="F21" s="11" t="s">
        <v>42</v>
      </c>
      <c r="G21" s="11" t="s">
        <v>79</v>
      </c>
      <c r="H21" s="6"/>
      <c r="I21" s="12" t="s">
        <v>80</v>
      </c>
      <c r="J21" s="12" t="s">
        <v>81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435</v>
      </c>
      <c r="B22" s="10" t="s">
        <v>82</v>
      </c>
      <c r="C22" s="11">
        <v>4</v>
      </c>
      <c r="D22" s="11" t="s">
        <v>11</v>
      </c>
      <c r="E22" s="11" t="s">
        <v>12</v>
      </c>
      <c r="F22" s="11" t="s">
        <v>13</v>
      </c>
      <c r="G22" s="11" t="s">
        <v>14</v>
      </c>
      <c r="H22" s="6"/>
      <c r="I22" s="12" t="s">
        <v>83</v>
      </c>
      <c r="J22" s="12" t="s">
        <v>84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436</v>
      </c>
      <c r="B23" s="10" t="s">
        <v>85</v>
      </c>
      <c r="C23" s="11">
        <v>3</v>
      </c>
      <c r="D23" s="11" t="s">
        <v>11</v>
      </c>
      <c r="E23" s="11" t="s">
        <v>12</v>
      </c>
      <c r="F23" s="11" t="s">
        <v>13</v>
      </c>
      <c r="G23" s="11" t="s">
        <v>14</v>
      </c>
      <c r="H23" s="6"/>
      <c r="I23" s="12" t="s">
        <v>86</v>
      </c>
      <c r="J23" s="12" t="s">
        <v>87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437</v>
      </c>
      <c r="B24" s="10" t="s">
        <v>88</v>
      </c>
      <c r="C24" s="11">
        <v>5</v>
      </c>
      <c r="D24" s="11" t="s">
        <v>11</v>
      </c>
      <c r="E24" s="11" t="s">
        <v>21</v>
      </c>
      <c r="F24" s="11" t="s">
        <v>22</v>
      </c>
      <c r="G24" s="11" t="s">
        <v>23</v>
      </c>
      <c r="H24" s="6"/>
      <c r="I24" s="5" t="s">
        <v>89</v>
      </c>
      <c r="J24" s="5" t="s">
        <v>90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438</v>
      </c>
      <c r="B25" s="10" t="s">
        <v>91</v>
      </c>
      <c r="C25" s="11">
        <v>7</v>
      </c>
      <c r="D25" s="11" t="s">
        <v>11</v>
      </c>
      <c r="E25" s="11" t="s">
        <v>41</v>
      </c>
      <c r="F25" s="11" t="s">
        <v>42</v>
      </c>
      <c r="G25" s="11" t="s">
        <v>43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439</v>
      </c>
      <c r="B26" s="10" t="s">
        <v>92</v>
      </c>
      <c r="C26" s="11">
        <v>3</v>
      </c>
      <c r="D26" s="11" t="s">
        <v>11</v>
      </c>
      <c r="E26" s="11" t="s">
        <v>21</v>
      </c>
      <c r="F26" s="11" t="s">
        <v>13</v>
      </c>
      <c r="G26" s="11" t="s">
        <v>27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440</v>
      </c>
      <c r="B27" s="10" t="s">
        <v>93</v>
      </c>
      <c r="C27" s="11">
        <v>5</v>
      </c>
      <c r="D27" s="11" t="s">
        <v>11</v>
      </c>
      <c r="E27" s="11" t="s">
        <v>21</v>
      </c>
      <c r="F27" s="11" t="s">
        <v>22</v>
      </c>
      <c r="G27" s="11" t="s">
        <v>23</v>
      </c>
      <c r="H27" s="6"/>
      <c r="I27" s="13" t="s">
        <v>94</v>
      </c>
      <c r="J27" s="14"/>
      <c r="K27" s="14"/>
      <c r="L27" s="15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441</v>
      </c>
      <c r="B28" s="10" t="s">
        <v>95</v>
      </c>
      <c r="C28" s="11">
        <v>1</v>
      </c>
      <c r="D28" s="11" t="s">
        <v>11</v>
      </c>
      <c r="E28" s="11" t="s">
        <v>12</v>
      </c>
      <c r="F28" s="11" t="s">
        <v>13</v>
      </c>
      <c r="G28" s="11" t="s">
        <v>14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442</v>
      </c>
      <c r="B29" s="10" t="s">
        <v>96</v>
      </c>
      <c r="C29" s="11">
        <v>7</v>
      </c>
      <c r="D29" s="11" t="s">
        <v>11</v>
      </c>
      <c r="E29" s="11" t="s">
        <v>41</v>
      </c>
      <c r="F29" s="11" t="s">
        <v>42</v>
      </c>
      <c r="G29" s="11" t="s">
        <v>43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443</v>
      </c>
      <c r="B30" s="10" t="s">
        <v>97</v>
      </c>
      <c r="C30" s="11">
        <v>4</v>
      </c>
      <c r="D30" s="11" t="s">
        <v>11</v>
      </c>
      <c r="E30" s="11" t="s">
        <v>12</v>
      </c>
      <c r="F30" s="11" t="s">
        <v>13</v>
      </c>
      <c r="G30" s="11" t="s">
        <v>14</v>
      </c>
      <c r="H30" s="6"/>
      <c r="I30" s="16" t="s">
        <v>98</v>
      </c>
      <c r="J30" s="17"/>
      <c r="K30" s="17"/>
      <c r="L30" s="18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444</v>
      </c>
      <c r="B31" s="10" t="s">
        <v>99</v>
      </c>
      <c r="C31" s="11">
        <v>5</v>
      </c>
      <c r="D31" s="11" t="s">
        <v>11</v>
      </c>
      <c r="E31" s="11" t="s">
        <v>21</v>
      </c>
      <c r="F31" s="11" t="s">
        <v>22</v>
      </c>
      <c r="G31" s="11" t="s">
        <v>23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445</v>
      </c>
      <c r="B32" s="10" t="s">
        <v>100</v>
      </c>
      <c r="C32" s="11">
        <v>7</v>
      </c>
      <c r="D32" s="11" t="s">
        <v>11</v>
      </c>
      <c r="E32" s="11" t="s">
        <v>21</v>
      </c>
      <c r="F32" s="11" t="s">
        <v>42</v>
      </c>
      <c r="G32" s="11" t="s">
        <v>79</v>
      </c>
      <c r="H32" s="6"/>
      <c r="I32" s="19"/>
      <c r="J32" s="19"/>
      <c r="K32" s="19"/>
      <c r="L32" s="19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446</v>
      </c>
      <c r="B33" s="10" t="s">
        <v>101</v>
      </c>
      <c r="C33" s="11">
        <v>5</v>
      </c>
      <c r="D33" s="11" t="s">
        <v>11</v>
      </c>
      <c r="E33" s="11" t="s">
        <v>12</v>
      </c>
      <c r="F33" s="11" t="s">
        <v>22</v>
      </c>
      <c r="G33" s="11" t="s">
        <v>31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447</v>
      </c>
      <c r="B34" s="10" t="s">
        <v>102</v>
      </c>
      <c r="C34" s="11">
        <v>3</v>
      </c>
      <c r="D34" s="11" t="s">
        <v>11</v>
      </c>
      <c r="E34" s="11" t="s">
        <v>12</v>
      </c>
      <c r="F34" s="11" t="s">
        <v>13</v>
      </c>
      <c r="G34" s="11" t="s">
        <v>14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448</v>
      </c>
      <c r="B35" s="10" t="s">
        <v>103</v>
      </c>
      <c r="C35" s="11">
        <v>3</v>
      </c>
      <c r="D35" s="11" t="s">
        <v>11</v>
      </c>
      <c r="E35" s="11" t="s">
        <v>12</v>
      </c>
      <c r="F35" s="11" t="s">
        <v>13</v>
      </c>
      <c r="G35" s="11" t="s">
        <v>14</v>
      </c>
      <c r="H35" s="6"/>
      <c r="I35" s="20" t="s">
        <v>104</v>
      </c>
      <c r="J35" s="21"/>
      <c r="K35" s="21"/>
      <c r="L35" s="22">
        <v>2021</v>
      </c>
      <c r="M35" s="23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449</v>
      </c>
      <c r="B36" s="10" t="s">
        <v>105</v>
      </c>
      <c r="C36" s="11">
        <v>1</v>
      </c>
      <c r="D36" s="11" t="s">
        <v>11</v>
      </c>
      <c r="E36" s="11" t="s">
        <v>21</v>
      </c>
      <c r="F36" s="11" t="s">
        <v>13</v>
      </c>
      <c r="G36" s="11" t="s">
        <v>27</v>
      </c>
      <c r="H36" s="6"/>
      <c r="I36" s="21"/>
      <c r="J36" s="21"/>
      <c r="K36" s="21"/>
      <c r="L36" s="21"/>
      <c r="M36" s="24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450</v>
      </c>
      <c r="B37" s="10" t="s">
        <v>106</v>
      </c>
      <c r="C37" s="11">
        <v>4</v>
      </c>
      <c r="D37" s="11" t="s">
        <v>11</v>
      </c>
      <c r="E37" s="11" t="s">
        <v>21</v>
      </c>
      <c r="F37" s="11" t="s">
        <v>13</v>
      </c>
      <c r="G37" s="11" t="s">
        <v>27</v>
      </c>
      <c r="H37" s="6"/>
      <c r="I37" s="25" t="s">
        <v>107</v>
      </c>
      <c r="J37" s="21"/>
      <c r="K37" s="21"/>
      <c r="L37" s="21"/>
      <c r="M37" s="26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451</v>
      </c>
      <c r="B38" s="10" t="s">
        <v>108</v>
      </c>
      <c r="C38" s="11">
        <v>3</v>
      </c>
      <c r="D38" s="11" t="s">
        <v>11</v>
      </c>
      <c r="E38" s="11" t="s">
        <v>12</v>
      </c>
      <c r="F38" s="11" t="s">
        <v>13</v>
      </c>
      <c r="G38" s="11" t="s">
        <v>14</v>
      </c>
      <c r="H38" s="6"/>
      <c r="I38" s="25" t="s">
        <v>109</v>
      </c>
      <c r="J38" s="21"/>
      <c r="K38" s="21"/>
      <c r="L38" s="21"/>
      <c r="M38" s="26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452</v>
      </c>
      <c r="B39" s="10" t="s">
        <v>110</v>
      </c>
      <c r="C39" s="11">
        <v>5</v>
      </c>
      <c r="D39" s="11" t="s">
        <v>11</v>
      </c>
      <c r="E39" s="11" t="s">
        <v>12</v>
      </c>
      <c r="F39" s="11" t="s">
        <v>22</v>
      </c>
      <c r="G39" s="11" t="s">
        <v>31</v>
      </c>
      <c r="H39" s="6"/>
      <c r="I39" s="25" t="s">
        <v>111</v>
      </c>
      <c r="J39" s="21"/>
      <c r="K39" s="21"/>
      <c r="L39" s="21"/>
      <c r="M39" s="26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453</v>
      </c>
      <c r="B40" s="10" t="s">
        <v>112</v>
      </c>
      <c r="C40" s="11">
        <v>5</v>
      </c>
      <c r="D40" s="11" t="s">
        <v>11</v>
      </c>
      <c r="E40" s="11" t="s">
        <v>12</v>
      </c>
      <c r="F40" s="11" t="s">
        <v>22</v>
      </c>
      <c r="G40" s="11" t="s">
        <v>31</v>
      </c>
      <c r="H40" s="6"/>
      <c r="I40" s="25" t="s">
        <v>113</v>
      </c>
      <c r="J40" s="21"/>
      <c r="K40" s="21"/>
      <c r="L40" s="21"/>
      <c r="M40" s="26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454</v>
      </c>
      <c r="B41" s="10" t="s">
        <v>114</v>
      </c>
      <c r="C41" s="11">
        <v>4</v>
      </c>
      <c r="D41" s="11" t="s">
        <v>11</v>
      </c>
      <c r="E41" s="11" t="s">
        <v>12</v>
      </c>
      <c r="F41" s="11" t="s">
        <v>13</v>
      </c>
      <c r="G41" s="11" t="s">
        <v>14</v>
      </c>
      <c r="H41" s="6"/>
      <c r="I41" s="25" t="s">
        <v>115</v>
      </c>
      <c r="J41" s="21"/>
      <c r="K41" s="21"/>
      <c r="L41" s="21"/>
      <c r="M41" s="26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455</v>
      </c>
      <c r="B42" s="10" t="s">
        <v>116</v>
      </c>
      <c r="C42" s="11">
        <v>5</v>
      </c>
      <c r="D42" s="11" t="s">
        <v>11</v>
      </c>
      <c r="E42" s="11" t="s">
        <v>12</v>
      </c>
      <c r="F42" s="11" t="s">
        <v>22</v>
      </c>
      <c r="G42" s="11" t="s">
        <v>31</v>
      </c>
      <c r="H42" s="6"/>
      <c r="I42" s="25" t="s">
        <v>117</v>
      </c>
      <c r="J42" s="21"/>
      <c r="K42" s="21"/>
      <c r="L42" s="21"/>
      <c r="M42" s="26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456</v>
      </c>
      <c r="B43" s="10" t="s">
        <v>118</v>
      </c>
      <c r="C43" s="11">
        <v>8</v>
      </c>
      <c r="D43" s="11" t="s">
        <v>11</v>
      </c>
      <c r="E43" s="11" t="s">
        <v>21</v>
      </c>
      <c r="F43" s="11" t="s">
        <v>42</v>
      </c>
      <c r="G43" s="11" t="s">
        <v>79</v>
      </c>
      <c r="H43" s="6"/>
      <c r="I43" s="25" t="s">
        <v>119</v>
      </c>
      <c r="J43" s="21"/>
      <c r="K43" s="21"/>
      <c r="L43" s="21"/>
      <c r="M43" s="26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457</v>
      </c>
      <c r="B44" s="10" t="s">
        <v>120</v>
      </c>
      <c r="C44" s="11">
        <v>7</v>
      </c>
      <c r="D44" s="11" t="s">
        <v>11</v>
      </c>
      <c r="E44" s="11" t="s">
        <v>41</v>
      </c>
      <c r="F44" s="11" t="s">
        <v>42</v>
      </c>
      <c r="G44" s="11" t="s">
        <v>43</v>
      </c>
      <c r="H44" s="6"/>
      <c r="I44" s="25" t="s">
        <v>121</v>
      </c>
      <c r="J44" s="21"/>
      <c r="K44" s="21"/>
      <c r="L44" s="21"/>
      <c r="M44" s="27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458</v>
      </c>
      <c r="B45" s="10" t="s">
        <v>122</v>
      </c>
      <c r="C45" s="11" t="s">
        <v>10</v>
      </c>
      <c r="D45" s="11" t="s">
        <v>11</v>
      </c>
      <c r="E45" s="11" t="s">
        <v>12</v>
      </c>
      <c r="F45" s="11" t="s">
        <v>13</v>
      </c>
      <c r="G45" s="11" t="s">
        <v>14</v>
      </c>
      <c r="H45" s="6"/>
      <c r="I45" s="4"/>
      <c r="J45" s="4"/>
      <c r="K45" s="4"/>
      <c r="L45" s="4"/>
      <c r="M45" s="2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459</v>
      </c>
      <c r="B46" s="10" t="s">
        <v>123</v>
      </c>
      <c r="C46" s="11">
        <v>5</v>
      </c>
      <c r="D46" s="11" t="s">
        <v>11</v>
      </c>
      <c r="E46" s="11" t="s">
        <v>21</v>
      </c>
      <c r="F46" s="11" t="s">
        <v>22</v>
      </c>
      <c r="G46" s="11" t="s">
        <v>23</v>
      </c>
      <c r="H46" s="6"/>
      <c r="I46" s="29" t="s">
        <v>124</v>
      </c>
      <c r="J46" s="30"/>
      <c r="K46" s="30"/>
      <c r="L46" s="31">
        <f t="shared" ref="L46:M46" si="0">L40+L39+L38+L37</f>
        <v>0</v>
      </c>
      <c r="M46" s="32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460</v>
      </c>
      <c r="B47" s="10" t="s">
        <v>125</v>
      </c>
      <c r="C47" s="11">
        <v>1</v>
      </c>
      <c r="D47" s="11" t="s">
        <v>11</v>
      </c>
      <c r="E47" s="11" t="s">
        <v>21</v>
      </c>
      <c r="F47" s="11" t="s">
        <v>13</v>
      </c>
      <c r="G47" s="11" t="s">
        <v>27</v>
      </c>
      <c r="H47" s="6"/>
      <c r="I47" s="29" t="s">
        <v>126</v>
      </c>
      <c r="J47" s="30"/>
      <c r="K47" s="30"/>
      <c r="L47" s="31">
        <f t="shared" ref="L47:M47" si="1">L41+L42</f>
        <v>0</v>
      </c>
      <c r="M47" s="33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461</v>
      </c>
      <c r="B48" s="10" t="s">
        <v>127</v>
      </c>
      <c r="C48" s="11">
        <v>4</v>
      </c>
      <c r="D48" s="11" t="s">
        <v>11</v>
      </c>
      <c r="E48" s="11" t="s">
        <v>21</v>
      </c>
      <c r="F48" s="11" t="s">
        <v>13</v>
      </c>
      <c r="G48" s="11" t="s">
        <v>27</v>
      </c>
      <c r="H48" s="6"/>
      <c r="I48" s="29" t="s">
        <v>128</v>
      </c>
      <c r="J48" s="30"/>
      <c r="K48" s="30"/>
      <c r="L48" s="31">
        <f t="shared" ref="L48:M48" si="2">L44+L43</f>
        <v>0</v>
      </c>
      <c r="M48" s="33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462</v>
      </c>
      <c r="B49" s="10" t="s">
        <v>129</v>
      </c>
      <c r="C49" s="11">
        <v>8</v>
      </c>
      <c r="D49" s="11" t="s">
        <v>11</v>
      </c>
      <c r="E49" s="11" t="s">
        <v>21</v>
      </c>
      <c r="F49" s="11" t="s">
        <v>42</v>
      </c>
      <c r="G49" s="11" t="s">
        <v>79</v>
      </c>
      <c r="H49" s="6"/>
      <c r="I49" s="30"/>
      <c r="J49" s="30"/>
      <c r="K49" s="30"/>
      <c r="L49" s="30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463</v>
      </c>
      <c r="B50" s="10" t="s">
        <v>130</v>
      </c>
      <c r="C50" s="11">
        <v>7</v>
      </c>
      <c r="D50" s="11" t="s">
        <v>11</v>
      </c>
      <c r="E50" s="11" t="s">
        <v>21</v>
      </c>
      <c r="F50" s="11" t="s">
        <v>42</v>
      </c>
      <c r="G50" s="11" t="s">
        <v>79</v>
      </c>
      <c r="H50" s="6"/>
      <c r="I50" s="35" t="s">
        <v>131</v>
      </c>
      <c r="J50" s="30"/>
      <c r="K50" s="30"/>
      <c r="L50" s="36">
        <f t="shared" ref="L50:M50" si="3">L48+L47+L46</f>
        <v>0</v>
      </c>
      <c r="M50" s="37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464</v>
      </c>
      <c r="B51" s="10" t="s">
        <v>132</v>
      </c>
      <c r="C51" s="11">
        <v>7</v>
      </c>
      <c r="D51" s="11" t="s">
        <v>11</v>
      </c>
      <c r="E51" s="11" t="s">
        <v>21</v>
      </c>
      <c r="F51" s="11" t="s">
        <v>42</v>
      </c>
      <c r="G51" s="11" t="s">
        <v>79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465</v>
      </c>
      <c r="B52" s="10" t="s">
        <v>133</v>
      </c>
      <c r="C52" s="11">
        <v>2</v>
      </c>
      <c r="D52" s="11" t="s">
        <v>11</v>
      </c>
      <c r="E52" s="11" t="s">
        <v>12</v>
      </c>
      <c r="F52" s="11" t="s">
        <v>13</v>
      </c>
      <c r="G52" s="11" t="s">
        <v>14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466</v>
      </c>
      <c r="B53" s="10" t="s">
        <v>134</v>
      </c>
      <c r="C53" s="11">
        <v>7</v>
      </c>
      <c r="D53" s="11" t="s">
        <v>11</v>
      </c>
      <c r="E53" s="11" t="s">
        <v>21</v>
      </c>
      <c r="F53" s="11" t="s">
        <v>42</v>
      </c>
      <c r="G53" s="11" t="s">
        <v>79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467</v>
      </c>
      <c r="B54" s="10" t="s">
        <v>135</v>
      </c>
      <c r="C54" s="11">
        <v>5</v>
      </c>
      <c r="D54" s="11" t="s">
        <v>11</v>
      </c>
      <c r="E54" s="11" t="s">
        <v>12</v>
      </c>
      <c r="F54" s="11" t="s">
        <v>22</v>
      </c>
      <c r="G54" s="11" t="s">
        <v>31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468</v>
      </c>
      <c r="B55" s="10" t="s">
        <v>136</v>
      </c>
      <c r="C55" s="11">
        <v>2</v>
      </c>
      <c r="D55" s="11" t="s">
        <v>11</v>
      </c>
      <c r="E55" s="11" t="s">
        <v>21</v>
      </c>
      <c r="F55" s="11" t="s">
        <v>13</v>
      </c>
      <c r="G55" s="11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469</v>
      </c>
      <c r="B56" s="10" t="s">
        <v>137</v>
      </c>
      <c r="C56" s="11">
        <v>5</v>
      </c>
      <c r="D56" s="11" t="s">
        <v>11</v>
      </c>
      <c r="E56" s="11" t="s">
        <v>12</v>
      </c>
      <c r="F56" s="11" t="s">
        <v>22</v>
      </c>
      <c r="G56" s="11" t="s">
        <v>31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470</v>
      </c>
      <c r="B57" s="10" t="s">
        <v>138</v>
      </c>
      <c r="C57" s="11">
        <v>1</v>
      </c>
      <c r="D57" s="11" t="s">
        <v>11</v>
      </c>
      <c r="E57" s="11" t="s">
        <v>21</v>
      </c>
      <c r="F57" s="11" t="s">
        <v>13</v>
      </c>
      <c r="G57" s="11" t="s">
        <v>27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471</v>
      </c>
      <c r="B58" s="10" t="s">
        <v>139</v>
      </c>
      <c r="C58" s="11">
        <v>6</v>
      </c>
      <c r="D58" s="11" t="s">
        <v>11</v>
      </c>
      <c r="E58" s="11" t="s">
        <v>12</v>
      </c>
      <c r="F58" s="11" t="s">
        <v>22</v>
      </c>
      <c r="G58" s="11" t="s">
        <v>31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472</v>
      </c>
      <c r="B59" s="10" t="s">
        <v>140</v>
      </c>
      <c r="C59" s="11">
        <v>8</v>
      </c>
      <c r="D59" s="11" t="s">
        <v>11</v>
      </c>
      <c r="E59" s="11" t="s">
        <v>41</v>
      </c>
      <c r="F59" s="11" t="s">
        <v>42</v>
      </c>
      <c r="G59" s="11" t="s">
        <v>43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473</v>
      </c>
      <c r="B60" s="10" t="s">
        <v>141</v>
      </c>
      <c r="C60" s="11" t="s">
        <v>10</v>
      </c>
      <c r="D60" s="11" t="s">
        <v>11</v>
      </c>
      <c r="E60" s="11" t="s">
        <v>21</v>
      </c>
      <c r="F60" s="11" t="s">
        <v>13</v>
      </c>
      <c r="G60" s="11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474</v>
      </c>
      <c r="B61" s="10" t="s">
        <v>142</v>
      </c>
      <c r="C61" s="11">
        <v>4</v>
      </c>
      <c r="D61" s="11" t="s">
        <v>11</v>
      </c>
      <c r="E61" s="11" t="s">
        <v>12</v>
      </c>
      <c r="F61" s="11" t="s">
        <v>13</v>
      </c>
      <c r="G61" s="11" t="s">
        <v>14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475</v>
      </c>
      <c r="B62" s="10" t="s">
        <v>143</v>
      </c>
      <c r="C62" s="11">
        <v>2</v>
      </c>
      <c r="D62" s="11" t="s">
        <v>11</v>
      </c>
      <c r="E62" s="11" t="s">
        <v>12</v>
      </c>
      <c r="F62" s="11" t="s">
        <v>13</v>
      </c>
      <c r="G62" s="11" t="s">
        <v>14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476</v>
      </c>
      <c r="B63" s="10" t="s">
        <v>144</v>
      </c>
      <c r="C63" s="11">
        <v>4</v>
      </c>
      <c r="D63" s="11" t="s">
        <v>11</v>
      </c>
      <c r="E63" s="11" t="s">
        <v>21</v>
      </c>
      <c r="F63" s="11" t="s">
        <v>13</v>
      </c>
      <c r="G63" s="11" t="s">
        <v>27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477</v>
      </c>
      <c r="B64" s="10" t="s">
        <v>145</v>
      </c>
      <c r="C64" s="11">
        <v>5</v>
      </c>
      <c r="D64" s="11" t="s">
        <v>11</v>
      </c>
      <c r="E64" s="11" t="s">
        <v>12</v>
      </c>
      <c r="F64" s="11" t="s">
        <v>22</v>
      </c>
      <c r="G64" s="11" t="s">
        <v>31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478</v>
      </c>
      <c r="B65" s="10" t="s">
        <v>146</v>
      </c>
      <c r="C65" s="11">
        <v>7</v>
      </c>
      <c r="D65" s="11" t="s">
        <v>11</v>
      </c>
      <c r="E65" s="11" t="s">
        <v>41</v>
      </c>
      <c r="F65" s="11" t="s">
        <v>42</v>
      </c>
      <c r="G65" s="11" t="s">
        <v>43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479</v>
      </c>
      <c r="B66" s="10" t="s">
        <v>147</v>
      </c>
      <c r="C66" s="11">
        <v>6</v>
      </c>
      <c r="D66" s="11" t="s">
        <v>11</v>
      </c>
      <c r="E66" s="11" t="s">
        <v>12</v>
      </c>
      <c r="F66" s="11" t="s">
        <v>22</v>
      </c>
      <c r="G66" s="11" t="s">
        <v>31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480</v>
      </c>
      <c r="B67" s="10" t="s">
        <v>148</v>
      </c>
      <c r="C67" s="11">
        <v>4</v>
      </c>
      <c r="D67" s="11" t="s">
        <v>11</v>
      </c>
      <c r="E67" s="11" t="s">
        <v>12</v>
      </c>
      <c r="F67" s="11" t="s">
        <v>13</v>
      </c>
      <c r="G67" s="11" t="s">
        <v>14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481</v>
      </c>
      <c r="B68" s="10" t="s">
        <v>149</v>
      </c>
      <c r="C68" s="11">
        <v>6</v>
      </c>
      <c r="D68" s="11" t="s">
        <v>11</v>
      </c>
      <c r="E68" s="11" t="s">
        <v>12</v>
      </c>
      <c r="F68" s="11" t="s">
        <v>22</v>
      </c>
      <c r="G68" s="11" t="s">
        <v>31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482</v>
      </c>
      <c r="B69" s="10" t="s">
        <v>150</v>
      </c>
      <c r="C69" s="11">
        <v>2</v>
      </c>
      <c r="D69" s="11" t="s">
        <v>11</v>
      </c>
      <c r="E69" s="11" t="s">
        <v>21</v>
      </c>
      <c r="F69" s="11" t="s">
        <v>13</v>
      </c>
      <c r="G69" s="11" t="s">
        <v>27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483</v>
      </c>
      <c r="B70" s="10" t="s">
        <v>151</v>
      </c>
      <c r="C70" s="11">
        <v>6</v>
      </c>
      <c r="D70" s="11" t="s">
        <v>11</v>
      </c>
      <c r="E70" s="11" t="s">
        <v>12</v>
      </c>
      <c r="F70" s="11" t="s">
        <v>22</v>
      </c>
      <c r="G70" s="11" t="s">
        <v>31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484</v>
      </c>
      <c r="B71" s="10" t="s">
        <v>152</v>
      </c>
      <c r="C71" s="11">
        <v>6</v>
      </c>
      <c r="D71" s="11" t="s">
        <v>11</v>
      </c>
      <c r="E71" s="11" t="s">
        <v>12</v>
      </c>
      <c r="F71" s="11" t="s">
        <v>22</v>
      </c>
      <c r="G71" s="11" t="s">
        <v>31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485</v>
      </c>
      <c r="B72" s="10" t="s">
        <v>153</v>
      </c>
      <c r="C72" s="11" t="s">
        <v>10</v>
      </c>
      <c r="D72" s="11" t="s">
        <v>11</v>
      </c>
      <c r="E72" s="11" t="s">
        <v>21</v>
      </c>
      <c r="F72" s="11" t="s">
        <v>13</v>
      </c>
      <c r="G72" s="11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486</v>
      </c>
      <c r="B73" s="10" t="s">
        <v>154</v>
      </c>
      <c r="C73" s="11">
        <v>7</v>
      </c>
      <c r="D73" s="11" t="s">
        <v>11</v>
      </c>
      <c r="E73" s="11" t="s">
        <v>21</v>
      </c>
      <c r="F73" s="11" t="s">
        <v>42</v>
      </c>
      <c r="G73" s="11" t="s">
        <v>79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487</v>
      </c>
      <c r="B74" s="10" t="s">
        <v>155</v>
      </c>
      <c r="C74" s="11">
        <v>3</v>
      </c>
      <c r="D74" s="11" t="s">
        <v>11</v>
      </c>
      <c r="E74" s="11" t="s">
        <v>21</v>
      </c>
      <c r="F74" s="11" t="s">
        <v>13</v>
      </c>
      <c r="G74" s="11" t="s">
        <v>27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488</v>
      </c>
      <c r="B75" s="10" t="s">
        <v>156</v>
      </c>
      <c r="C75" s="11">
        <v>2</v>
      </c>
      <c r="D75" s="11" t="s">
        <v>11</v>
      </c>
      <c r="E75" s="11" t="s">
        <v>12</v>
      </c>
      <c r="F75" s="11" t="s">
        <v>13</v>
      </c>
      <c r="G75" s="11" t="s">
        <v>14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489</v>
      </c>
      <c r="B76" s="10" t="s">
        <v>157</v>
      </c>
      <c r="C76" s="11">
        <v>5</v>
      </c>
      <c r="D76" s="11" t="s">
        <v>11</v>
      </c>
      <c r="E76" s="11" t="s">
        <v>12</v>
      </c>
      <c r="F76" s="11" t="s">
        <v>22</v>
      </c>
      <c r="G76" s="11" t="s">
        <v>31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490</v>
      </c>
      <c r="B77" s="10" t="s">
        <v>158</v>
      </c>
      <c r="C77" s="11">
        <v>6</v>
      </c>
      <c r="D77" s="11" t="s">
        <v>11</v>
      </c>
      <c r="E77" s="11" t="s">
        <v>12</v>
      </c>
      <c r="F77" s="11" t="s">
        <v>22</v>
      </c>
      <c r="G77" s="11" t="s">
        <v>31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491</v>
      </c>
      <c r="B78" s="10" t="s">
        <v>159</v>
      </c>
      <c r="C78" s="11" t="s">
        <v>10</v>
      </c>
      <c r="D78" s="11" t="s">
        <v>11</v>
      </c>
      <c r="E78" s="11" t="s">
        <v>21</v>
      </c>
      <c r="F78" s="11" t="s">
        <v>13</v>
      </c>
      <c r="G78" s="11" t="s">
        <v>27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492</v>
      </c>
      <c r="B79" s="10" t="s">
        <v>160</v>
      </c>
      <c r="C79" s="11">
        <v>7</v>
      </c>
      <c r="D79" s="11" t="s">
        <v>11</v>
      </c>
      <c r="E79" s="11" t="s">
        <v>41</v>
      </c>
      <c r="F79" s="11" t="s">
        <v>42</v>
      </c>
      <c r="G79" s="11" t="s">
        <v>43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493</v>
      </c>
      <c r="B80" s="10" t="s">
        <v>161</v>
      </c>
      <c r="C80" s="11">
        <v>8</v>
      </c>
      <c r="D80" s="11" t="s">
        <v>11</v>
      </c>
      <c r="E80" s="11" t="s">
        <v>21</v>
      </c>
      <c r="F80" s="11" t="s">
        <v>42</v>
      </c>
      <c r="G80" s="11" t="s">
        <v>79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494</v>
      </c>
      <c r="B81" s="10" t="s">
        <v>162</v>
      </c>
      <c r="C81" s="11">
        <v>7</v>
      </c>
      <c r="D81" s="11" t="s">
        <v>11</v>
      </c>
      <c r="E81" s="11" t="s">
        <v>21</v>
      </c>
      <c r="F81" s="11" t="s">
        <v>42</v>
      </c>
      <c r="G81" s="11" t="s">
        <v>79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495</v>
      </c>
      <c r="B82" s="10" t="s">
        <v>163</v>
      </c>
      <c r="C82" s="11">
        <v>7</v>
      </c>
      <c r="D82" s="11" t="s">
        <v>11</v>
      </c>
      <c r="E82" s="11" t="s">
        <v>21</v>
      </c>
      <c r="F82" s="11" t="s">
        <v>42</v>
      </c>
      <c r="G82" s="11" t="s">
        <v>79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496</v>
      </c>
      <c r="B83" s="10" t="s">
        <v>164</v>
      </c>
      <c r="C83" s="11" t="s">
        <v>10</v>
      </c>
      <c r="D83" s="11" t="s">
        <v>11</v>
      </c>
      <c r="E83" s="11" t="s">
        <v>12</v>
      </c>
      <c r="F83" s="11" t="s">
        <v>13</v>
      </c>
      <c r="G83" s="11" t="s">
        <v>14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497</v>
      </c>
      <c r="B84" s="10" t="s">
        <v>165</v>
      </c>
      <c r="C84" s="11">
        <v>7</v>
      </c>
      <c r="D84" s="11" t="s">
        <v>11</v>
      </c>
      <c r="E84" s="11" t="s">
        <v>21</v>
      </c>
      <c r="F84" s="11" t="s">
        <v>42</v>
      </c>
      <c r="G84" s="11" t="s">
        <v>79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498</v>
      </c>
      <c r="B85" s="10" t="s">
        <v>166</v>
      </c>
      <c r="C85" s="11">
        <v>6</v>
      </c>
      <c r="D85" s="11" t="s">
        <v>11</v>
      </c>
      <c r="E85" s="11" t="s">
        <v>12</v>
      </c>
      <c r="F85" s="11" t="s">
        <v>22</v>
      </c>
      <c r="G85" s="11" t="s">
        <v>31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499</v>
      </c>
      <c r="B86" s="10" t="s">
        <v>167</v>
      </c>
      <c r="C86" s="11">
        <v>6</v>
      </c>
      <c r="D86" s="11" t="s">
        <v>11</v>
      </c>
      <c r="E86" s="11" t="s">
        <v>12</v>
      </c>
      <c r="F86" s="11" t="s">
        <v>22</v>
      </c>
      <c r="G86" s="11" t="s">
        <v>31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500</v>
      </c>
      <c r="B87" s="10" t="s">
        <v>168</v>
      </c>
      <c r="C87" s="11">
        <v>2</v>
      </c>
      <c r="D87" s="11" t="s">
        <v>11</v>
      </c>
      <c r="E87" s="11" t="s">
        <v>21</v>
      </c>
      <c r="F87" s="11" t="s">
        <v>13</v>
      </c>
      <c r="G87" s="11" t="s">
        <v>27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501</v>
      </c>
      <c r="B88" s="10" t="s">
        <v>169</v>
      </c>
      <c r="C88" s="11">
        <v>3</v>
      </c>
      <c r="D88" s="11" t="s">
        <v>11</v>
      </c>
      <c r="E88" s="11" t="s">
        <v>21</v>
      </c>
      <c r="F88" s="11" t="s">
        <v>13</v>
      </c>
      <c r="G88" s="11" t="s">
        <v>27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502</v>
      </c>
      <c r="B89" s="10" t="s">
        <v>170</v>
      </c>
      <c r="C89" s="11">
        <v>3</v>
      </c>
      <c r="D89" s="11" t="s">
        <v>11</v>
      </c>
      <c r="E89" s="11" t="s">
        <v>12</v>
      </c>
      <c r="F89" s="11" t="s">
        <v>13</v>
      </c>
      <c r="G89" s="11" t="s">
        <v>14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503</v>
      </c>
      <c r="B90" s="10" t="s">
        <v>171</v>
      </c>
      <c r="C90" s="11">
        <v>2</v>
      </c>
      <c r="D90" s="11" t="s">
        <v>11</v>
      </c>
      <c r="E90" s="11" t="s">
        <v>12</v>
      </c>
      <c r="F90" s="11" t="s">
        <v>13</v>
      </c>
      <c r="G90" s="11" t="s">
        <v>14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504</v>
      </c>
      <c r="B91" s="10" t="s">
        <v>172</v>
      </c>
      <c r="C91" s="11">
        <v>1</v>
      </c>
      <c r="D91" s="11" t="s">
        <v>11</v>
      </c>
      <c r="E91" s="11" t="s">
        <v>12</v>
      </c>
      <c r="F91" s="11" t="s">
        <v>13</v>
      </c>
      <c r="G91" s="11" t="s">
        <v>14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505</v>
      </c>
      <c r="B92" s="10" t="s">
        <v>173</v>
      </c>
      <c r="C92" s="11">
        <v>6</v>
      </c>
      <c r="D92" s="11" t="s">
        <v>11</v>
      </c>
      <c r="E92" s="11" t="s">
        <v>12</v>
      </c>
      <c r="F92" s="11" t="s">
        <v>22</v>
      </c>
      <c r="G92" s="11" t="s">
        <v>31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506</v>
      </c>
      <c r="B93" s="10" t="s">
        <v>174</v>
      </c>
      <c r="C93" s="11">
        <v>8</v>
      </c>
      <c r="D93" s="11" t="s">
        <v>11</v>
      </c>
      <c r="E93" s="11" t="s">
        <v>21</v>
      </c>
      <c r="F93" s="11" t="s">
        <v>42</v>
      </c>
      <c r="G93" s="11" t="s">
        <v>79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507</v>
      </c>
      <c r="B94" s="10" t="s">
        <v>175</v>
      </c>
      <c r="C94" s="11">
        <v>3</v>
      </c>
      <c r="D94" s="11" t="s">
        <v>11</v>
      </c>
      <c r="E94" s="11" t="s">
        <v>12</v>
      </c>
      <c r="F94" s="11" t="s">
        <v>13</v>
      </c>
      <c r="G94" s="11" t="s">
        <v>14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508</v>
      </c>
      <c r="B95" s="10" t="s">
        <v>176</v>
      </c>
      <c r="C95" s="11">
        <v>6</v>
      </c>
      <c r="D95" s="11" t="s">
        <v>11</v>
      </c>
      <c r="E95" s="11" t="s">
        <v>12</v>
      </c>
      <c r="F95" s="11" t="s">
        <v>22</v>
      </c>
      <c r="G95" s="11" t="s">
        <v>31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509</v>
      </c>
      <c r="B96" s="10" t="s">
        <v>177</v>
      </c>
      <c r="C96" s="11">
        <v>7</v>
      </c>
      <c r="D96" s="11" t="s">
        <v>11</v>
      </c>
      <c r="E96" s="11" t="s">
        <v>21</v>
      </c>
      <c r="F96" s="11" t="s">
        <v>42</v>
      </c>
      <c r="G96" s="11" t="s">
        <v>79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510</v>
      </c>
      <c r="B97" s="10" t="s">
        <v>178</v>
      </c>
      <c r="C97" s="11">
        <v>7</v>
      </c>
      <c r="D97" s="11" t="s">
        <v>11</v>
      </c>
      <c r="E97" s="11" t="s">
        <v>21</v>
      </c>
      <c r="F97" s="11" t="s">
        <v>42</v>
      </c>
      <c r="G97" s="11" t="s">
        <v>79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511</v>
      </c>
      <c r="B98" s="10" t="s">
        <v>179</v>
      </c>
      <c r="C98" s="11">
        <v>7</v>
      </c>
      <c r="D98" s="11" t="s">
        <v>11</v>
      </c>
      <c r="E98" s="11" t="s">
        <v>21</v>
      </c>
      <c r="F98" s="11" t="s">
        <v>42</v>
      </c>
      <c r="G98" s="11" t="s">
        <v>79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512</v>
      </c>
      <c r="B99" s="10" t="s">
        <v>180</v>
      </c>
      <c r="C99" s="11" t="s">
        <v>10</v>
      </c>
      <c r="D99" s="11" t="s">
        <v>11</v>
      </c>
      <c r="E99" s="11" t="s">
        <v>12</v>
      </c>
      <c r="F99" s="11" t="s">
        <v>13</v>
      </c>
      <c r="G99" s="11" t="s">
        <v>14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513</v>
      </c>
      <c r="B100" s="10" t="s">
        <v>181</v>
      </c>
      <c r="C100" s="11">
        <v>8</v>
      </c>
      <c r="D100" s="11" t="s">
        <v>11</v>
      </c>
      <c r="E100" s="11" t="s">
        <v>21</v>
      </c>
      <c r="F100" s="11" t="s">
        <v>42</v>
      </c>
      <c r="G100" s="11" t="s">
        <v>79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514</v>
      </c>
      <c r="B101" s="10" t="s">
        <v>182</v>
      </c>
      <c r="C101" s="11">
        <v>7</v>
      </c>
      <c r="D101" s="11" t="s">
        <v>11</v>
      </c>
      <c r="E101" s="11" t="s">
        <v>41</v>
      </c>
      <c r="F101" s="11" t="s">
        <v>42</v>
      </c>
      <c r="G101" s="11" t="s">
        <v>43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515</v>
      </c>
      <c r="B102" s="10" t="s">
        <v>183</v>
      </c>
      <c r="C102" s="11">
        <v>3</v>
      </c>
      <c r="D102" s="11" t="s">
        <v>11</v>
      </c>
      <c r="E102" s="11" t="s">
        <v>12</v>
      </c>
      <c r="F102" s="11" t="s">
        <v>13</v>
      </c>
      <c r="G102" s="11" t="s">
        <v>14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516</v>
      </c>
      <c r="B103" s="10" t="s">
        <v>184</v>
      </c>
      <c r="C103" s="11">
        <v>5</v>
      </c>
      <c r="D103" s="11" t="s">
        <v>11</v>
      </c>
      <c r="E103" s="11" t="s">
        <v>21</v>
      </c>
      <c r="F103" s="11" t="s">
        <v>22</v>
      </c>
      <c r="G103" s="11" t="s">
        <v>23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517</v>
      </c>
      <c r="B104" s="10" t="s">
        <v>185</v>
      </c>
      <c r="C104" s="11">
        <v>5</v>
      </c>
      <c r="D104" s="11" t="s">
        <v>11</v>
      </c>
      <c r="E104" s="11" t="s">
        <v>21</v>
      </c>
      <c r="F104" s="11" t="s">
        <v>22</v>
      </c>
      <c r="G104" s="11" t="s">
        <v>23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518</v>
      </c>
      <c r="B105" s="10" t="s">
        <v>186</v>
      </c>
      <c r="C105" s="11">
        <v>8</v>
      </c>
      <c r="D105" s="11" t="s">
        <v>11</v>
      </c>
      <c r="E105" s="11" t="s">
        <v>21</v>
      </c>
      <c r="F105" s="11" t="s">
        <v>42</v>
      </c>
      <c r="G105" s="11" t="s">
        <v>79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519</v>
      </c>
      <c r="B106" s="10" t="s">
        <v>187</v>
      </c>
      <c r="C106" s="11">
        <v>4</v>
      </c>
      <c r="D106" s="11" t="s">
        <v>11</v>
      </c>
      <c r="E106" s="11" t="s">
        <v>12</v>
      </c>
      <c r="F106" s="11" t="s">
        <v>13</v>
      </c>
      <c r="G106" s="11" t="s">
        <v>14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520</v>
      </c>
      <c r="B107" s="10" t="s">
        <v>188</v>
      </c>
      <c r="C107" s="11">
        <v>3</v>
      </c>
      <c r="D107" s="11" t="s">
        <v>11</v>
      </c>
      <c r="E107" s="11" t="s">
        <v>12</v>
      </c>
      <c r="F107" s="11" t="s">
        <v>13</v>
      </c>
      <c r="G107" s="11" t="s">
        <v>14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521</v>
      </c>
      <c r="B108" s="10" t="s">
        <v>189</v>
      </c>
      <c r="C108" s="11">
        <v>5</v>
      </c>
      <c r="D108" s="11" t="s">
        <v>11</v>
      </c>
      <c r="E108" s="11" t="s">
        <v>21</v>
      </c>
      <c r="F108" s="11" t="s">
        <v>13</v>
      </c>
      <c r="G108" s="11" t="s">
        <v>27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522</v>
      </c>
      <c r="B109" s="10" t="s">
        <v>190</v>
      </c>
      <c r="C109" s="11">
        <v>6</v>
      </c>
      <c r="D109" s="11" t="s">
        <v>11</v>
      </c>
      <c r="E109" s="11" t="s">
        <v>21</v>
      </c>
      <c r="F109" s="11" t="s">
        <v>22</v>
      </c>
      <c r="G109" s="11" t="s">
        <v>23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523</v>
      </c>
      <c r="B110" s="10" t="s">
        <v>191</v>
      </c>
      <c r="C110" s="11">
        <v>4</v>
      </c>
      <c r="D110" s="11" t="s">
        <v>11</v>
      </c>
      <c r="E110" s="11" t="s">
        <v>12</v>
      </c>
      <c r="F110" s="11" t="s">
        <v>13</v>
      </c>
      <c r="G110" s="11" t="s">
        <v>14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525</v>
      </c>
      <c r="B111" s="10" t="s">
        <v>192</v>
      </c>
      <c r="C111" s="11">
        <v>1</v>
      </c>
      <c r="D111" s="11" t="s">
        <v>33</v>
      </c>
      <c r="E111" s="11" t="s">
        <v>12</v>
      </c>
      <c r="F111" s="11" t="s">
        <v>13</v>
      </c>
      <c r="G111" s="11" t="s">
        <v>14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526</v>
      </c>
      <c r="B112" s="10" t="s">
        <v>193</v>
      </c>
      <c r="C112" s="11">
        <v>1</v>
      </c>
      <c r="D112" s="11" t="s">
        <v>33</v>
      </c>
      <c r="E112" s="11" t="s">
        <v>12</v>
      </c>
      <c r="F112" s="11" t="s">
        <v>13</v>
      </c>
      <c r="G112" s="11" t="s">
        <v>14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527</v>
      </c>
      <c r="B113" s="10" t="s">
        <v>194</v>
      </c>
      <c r="C113" s="11">
        <v>1</v>
      </c>
      <c r="D113" s="11" t="s">
        <v>33</v>
      </c>
      <c r="E113" s="11" t="s">
        <v>12</v>
      </c>
      <c r="F113" s="11" t="s">
        <v>13</v>
      </c>
      <c r="G113" s="11" t="s">
        <v>14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528</v>
      </c>
      <c r="B114" s="10" t="s">
        <v>195</v>
      </c>
      <c r="C114" s="11">
        <v>1</v>
      </c>
      <c r="D114" s="11" t="s">
        <v>33</v>
      </c>
      <c r="E114" s="11" t="s">
        <v>12</v>
      </c>
      <c r="F114" s="11" t="s">
        <v>13</v>
      </c>
      <c r="G114" s="11" t="s">
        <v>14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529</v>
      </c>
      <c r="B115" s="10" t="s">
        <v>196</v>
      </c>
      <c r="C115" s="11">
        <v>2</v>
      </c>
      <c r="D115" s="11" t="s">
        <v>33</v>
      </c>
      <c r="E115" s="11" t="s">
        <v>12</v>
      </c>
      <c r="F115" s="11" t="s">
        <v>13</v>
      </c>
      <c r="G115" s="11" t="s">
        <v>14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530</v>
      </c>
      <c r="B116" s="10" t="s">
        <v>197</v>
      </c>
      <c r="C116" s="11">
        <v>2</v>
      </c>
      <c r="D116" s="11" t="s">
        <v>33</v>
      </c>
      <c r="E116" s="11" t="s">
        <v>12</v>
      </c>
      <c r="F116" s="11" t="s">
        <v>13</v>
      </c>
      <c r="G116" s="11" t="s">
        <v>14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531</v>
      </c>
      <c r="B117" s="10" t="s">
        <v>198</v>
      </c>
      <c r="C117" s="11">
        <v>2</v>
      </c>
      <c r="D117" s="11" t="s">
        <v>33</v>
      </c>
      <c r="E117" s="11" t="s">
        <v>12</v>
      </c>
      <c r="F117" s="11" t="s">
        <v>13</v>
      </c>
      <c r="G117" s="11" t="s">
        <v>14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532</v>
      </c>
      <c r="B118" s="10" t="s">
        <v>199</v>
      </c>
      <c r="C118" s="11">
        <v>2</v>
      </c>
      <c r="D118" s="11" t="s">
        <v>33</v>
      </c>
      <c r="E118" s="11" t="s">
        <v>12</v>
      </c>
      <c r="F118" s="11" t="s">
        <v>13</v>
      </c>
      <c r="G118" s="11" t="s">
        <v>14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533</v>
      </c>
      <c r="B119" s="10" t="s">
        <v>200</v>
      </c>
      <c r="C119" s="11">
        <v>3</v>
      </c>
      <c r="D119" s="11" t="s">
        <v>33</v>
      </c>
      <c r="E119" s="11" t="s">
        <v>12</v>
      </c>
      <c r="F119" s="11" t="s">
        <v>13</v>
      </c>
      <c r="G119" s="11" t="s">
        <v>14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534</v>
      </c>
      <c r="B120" s="10" t="s">
        <v>201</v>
      </c>
      <c r="C120" s="11">
        <v>3</v>
      </c>
      <c r="D120" s="11" t="s">
        <v>33</v>
      </c>
      <c r="E120" s="11" t="s">
        <v>12</v>
      </c>
      <c r="F120" s="11" t="s">
        <v>13</v>
      </c>
      <c r="G120" s="11" t="s">
        <v>14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535</v>
      </c>
      <c r="B121" s="10" t="s">
        <v>202</v>
      </c>
      <c r="C121" s="11">
        <v>3</v>
      </c>
      <c r="D121" s="11" t="s">
        <v>33</v>
      </c>
      <c r="E121" s="11" t="s">
        <v>12</v>
      </c>
      <c r="F121" s="11" t="s">
        <v>13</v>
      </c>
      <c r="G121" s="11" t="s">
        <v>14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536</v>
      </c>
      <c r="B122" s="10" t="s">
        <v>203</v>
      </c>
      <c r="C122" s="11">
        <v>3</v>
      </c>
      <c r="D122" s="11" t="s">
        <v>33</v>
      </c>
      <c r="E122" s="11" t="s">
        <v>12</v>
      </c>
      <c r="F122" s="11" t="s">
        <v>13</v>
      </c>
      <c r="G122" s="11" t="s">
        <v>14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537</v>
      </c>
      <c r="B123" s="10" t="s">
        <v>204</v>
      </c>
      <c r="C123" s="11">
        <v>3</v>
      </c>
      <c r="D123" s="11" t="s">
        <v>33</v>
      </c>
      <c r="E123" s="11" t="s">
        <v>12</v>
      </c>
      <c r="F123" s="11" t="s">
        <v>13</v>
      </c>
      <c r="G123" s="11" t="s">
        <v>14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538</v>
      </c>
      <c r="B124" s="10" t="s">
        <v>205</v>
      </c>
      <c r="C124" s="11">
        <v>3</v>
      </c>
      <c r="D124" s="11" t="s">
        <v>33</v>
      </c>
      <c r="E124" s="11" t="s">
        <v>12</v>
      </c>
      <c r="F124" s="11" t="s">
        <v>13</v>
      </c>
      <c r="G124" s="11" t="s">
        <v>14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539</v>
      </c>
      <c r="B125" s="10" t="s">
        <v>206</v>
      </c>
      <c r="C125" s="11">
        <v>4</v>
      </c>
      <c r="D125" s="11" t="s">
        <v>33</v>
      </c>
      <c r="E125" s="11" t="s">
        <v>12</v>
      </c>
      <c r="F125" s="11" t="s">
        <v>13</v>
      </c>
      <c r="G125" s="11" t="s">
        <v>14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540</v>
      </c>
      <c r="B126" s="10" t="s">
        <v>207</v>
      </c>
      <c r="C126" s="11">
        <v>4</v>
      </c>
      <c r="D126" s="11" t="s">
        <v>33</v>
      </c>
      <c r="E126" s="11" t="s">
        <v>12</v>
      </c>
      <c r="F126" s="11" t="s">
        <v>13</v>
      </c>
      <c r="G126" s="11" t="s">
        <v>14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541</v>
      </c>
      <c r="B127" s="10" t="s">
        <v>208</v>
      </c>
      <c r="C127" s="11">
        <v>4</v>
      </c>
      <c r="D127" s="11" t="s">
        <v>33</v>
      </c>
      <c r="E127" s="11" t="s">
        <v>12</v>
      </c>
      <c r="F127" s="11" t="s">
        <v>13</v>
      </c>
      <c r="G127" s="11" t="s">
        <v>14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542</v>
      </c>
      <c r="B128" s="10" t="s">
        <v>209</v>
      </c>
      <c r="C128" s="11">
        <v>4</v>
      </c>
      <c r="D128" s="11" t="s">
        <v>33</v>
      </c>
      <c r="E128" s="11" t="s">
        <v>12</v>
      </c>
      <c r="F128" s="11" t="s">
        <v>13</v>
      </c>
      <c r="G128" s="11" t="s">
        <v>14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543</v>
      </c>
      <c r="B129" s="10" t="s">
        <v>210</v>
      </c>
      <c r="C129" s="11">
        <v>4</v>
      </c>
      <c r="D129" s="11" t="s">
        <v>33</v>
      </c>
      <c r="E129" s="11" t="s">
        <v>12</v>
      </c>
      <c r="F129" s="11" t="s">
        <v>13</v>
      </c>
      <c r="G129" s="11" t="s">
        <v>14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544</v>
      </c>
      <c r="B130" s="10" t="s">
        <v>211</v>
      </c>
      <c r="C130" s="11">
        <v>4</v>
      </c>
      <c r="D130" s="11" t="s">
        <v>33</v>
      </c>
      <c r="E130" s="11" t="s">
        <v>12</v>
      </c>
      <c r="F130" s="11" t="s">
        <v>13</v>
      </c>
      <c r="G130" s="11" t="s">
        <v>14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545</v>
      </c>
      <c r="B131" s="10" t="s">
        <v>212</v>
      </c>
      <c r="C131" s="11">
        <v>4</v>
      </c>
      <c r="D131" s="11" t="s">
        <v>33</v>
      </c>
      <c r="E131" s="11" t="s">
        <v>12</v>
      </c>
      <c r="F131" s="11" t="s">
        <v>13</v>
      </c>
      <c r="G131" s="11" t="s">
        <v>14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546</v>
      </c>
      <c r="B132" s="10" t="s">
        <v>213</v>
      </c>
      <c r="C132" s="11">
        <v>4</v>
      </c>
      <c r="D132" s="11" t="s">
        <v>33</v>
      </c>
      <c r="E132" s="11" t="s">
        <v>12</v>
      </c>
      <c r="F132" s="11" t="s">
        <v>13</v>
      </c>
      <c r="G132" s="11" t="s">
        <v>14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547</v>
      </c>
      <c r="B133" s="10" t="s">
        <v>214</v>
      </c>
      <c r="C133" s="11">
        <v>4</v>
      </c>
      <c r="D133" s="11" t="s">
        <v>33</v>
      </c>
      <c r="E133" s="11" t="s">
        <v>12</v>
      </c>
      <c r="F133" s="11" t="s">
        <v>13</v>
      </c>
      <c r="G133" s="11" t="s">
        <v>14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548</v>
      </c>
      <c r="B134" s="10" t="s">
        <v>215</v>
      </c>
      <c r="C134" s="11">
        <v>4</v>
      </c>
      <c r="D134" s="11" t="s">
        <v>33</v>
      </c>
      <c r="E134" s="11" t="s">
        <v>12</v>
      </c>
      <c r="F134" s="11" t="s">
        <v>13</v>
      </c>
      <c r="G134" s="11" t="s">
        <v>14</v>
      </c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549</v>
      </c>
      <c r="B135" s="10" t="s">
        <v>216</v>
      </c>
      <c r="C135" s="11">
        <v>4</v>
      </c>
      <c r="D135" s="11" t="s">
        <v>33</v>
      </c>
      <c r="E135" s="11" t="s">
        <v>12</v>
      </c>
      <c r="F135" s="11" t="s">
        <v>13</v>
      </c>
      <c r="G135" s="11" t="s">
        <v>14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550</v>
      </c>
      <c r="B136" s="10" t="s">
        <v>217</v>
      </c>
      <c r="C136" s="11">
        <v>4</v>
      </c>
      <c r="D136" s="11" t="s">
        <v>33</v>
      </c>
      <c r="E136" s="11" t="s">
        <v>12</v>
      </c>
      <c r="F136" s="11" t="s">
        <v>13</v>
      </c>
      <c r="G136" s="11" t="s">
        <v>14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551</v>
      </c>
      <c r="B137" s="10" t="s">
        <v>218</v>
      </c>
      <c r="C137" s="11">
        <v>3</v>
      </c>
      <c r="D137" s="11" t="s">
        <v>33</v>
      </c>
      <c r="E137" s="11" t="s">
        <v>12</v>
      </c>
      <c r="F137" s="11" t="s">
        <v>13</v>
      </c>
      <c r="G137" s="11" t="s">
        <v>14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552</v>
      </c>
      <c r="B138" s="10" t="s">
        <v>219</v>
      </c>
      <c r="C138" s="11">
        <v>1</v>
      </c>
      <c r="D138" s="11" t="s">
        <v>33</v>
      </c>
      <c r="E138" s="11" t="s">
        <v>21</v>
      </c>
      <c r="F138" s="11" t="s">
        <v>13</v>
      </c>
      <c r="G138" s="11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553</v>
      </c>
      <c r="B139" s="10" t="s">
        <v>220</v>
      </c>
      <c r="C139" s="11">
        <v>1</v>
      </c>
      <c r="D139" s="11" t="s">
        <v>33</v>
      </c>
      <c r="E139" s="11" t="s">
        <v>21</v>
      </c>
      <c r="F139" s="11" t="s">
        <v>13</v>
      </c>
      <c r="G139" s="11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554</v>
      </c>
      <c r="B140" s="10" t="s">
        <v>221</v>
      </c>
      <c r="C140" s="11">
        <v>1</v>
      </c>
      <c r="D140" s="11" t="s">
        <v>33</v>
      </c>
      <c r="E140" s="11" t="s">
        <v>21</v>
      </c>
      <c r="F140" s="11" t="s">
        <v>13</v>
      </c>
      <c r="G140" s="11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555</v>
      </c>
      <c r="B141" s="10" t="s">
        <v>222</v>
      </c>
      <c r="C141" s="11">
        <v>1</v>
      </c>
      <c r="D141" s="11" t="s">
        <v>33</v>
      </c>
      <c r="E141" s="11" t="s">
        <v>21</v>
      </c>
      <c r="F141" s="11" t="s">
        <v>13</v>
      </c>
      <c r="G141" s="11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556</v>
      </c>
      <c r="B142" s="10" t="s">
        <v>223</v>
      </c>
      <c r="C142" s="11">
        <v>1</v>
      </c>
      <c r="D142" s="11" t="s">
        <v>33</v>
      </c>
      <c r="E142" s="11" t="s">
        <v>21</v>
      </c>
      <c r="F142" s="11" t="s">
        <v>13</v>
      </c>
      <c r="G142" s="11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557</v>
      </c>
      <c r="B143" s="10" t="s">
        <v>224</v>
      </c>
      <c r="C143" s="11">
        <v>2</v>
      </c>
      <c r="D143" s="11" t="s">
        <v>33</v>
      </c>
      <c r="E143" s="11" t="s">
        <v>21</v>
      </c>
      <c r="F143" s="11" t="s">
        <v>13</v>
      </c>
      <c r="G143" s="11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558</v>
      </c>
      <c r="B144" s="10" t="s">
        <v>225</v>
      </c>
      <c r="C144" s="11">
        <v>2</v>
      </c>
      <c r="D144" s="11" t="s">
        <v>33</v>
      </c>
      <c r="E144" s="11" t="s">
        <v>21</v>
      </c>
      <c r="F144" s="11" t="s">
        <v>13</v>
      </c>
      <c r="G144" s="11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559</v>
      </c>
      <c r="B145" s="10" t="s">
        <v>226</v>
      </c>
      <c r="C145" s="11">
        <v>2</v>
      </c>
      <c r="D145" s="11" t="s">
        <v>33</v>
      </c>
      <c r="E145" s="11" t="s">
        <v>21</v>
      </c>
      <c r="F145" s="11" t="s">
        <v>13</v>
      </c>
      <c r="G145" s="11" t="s">
        <v>27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560</v>
      </c>
      <c r="B146" s="10" t="s">
        <v>227</v>
      </c>
      <c r="C146" s="11">
        <v>2</v>
      </c>
      <c r="D146" s="11" t="s">
        <v>33</v>
      </c>
      <c r="E146" s="11" t="s">
        <v>21</v>
      </c>
      <c r="F146" s="11" t="s">
        <v>13</v>
      </c>
      <c r="G146" s="11" t="s">
        <v>27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561</v>
      </c>
      <c r="B147" s="10" t="s">
        <v>228</v>
      </c>
      <c r="C147" s="11">
        <v>3</v>
      </c>
      <c r="D147" s="11" t="s">
        <v>33</v>
      </c>
      <c r="E147" s="11" t="s">
        <v>21</v>
      </c>
      <c r="F147" s="11" t="s">
        <v>13</v>
      </c>
      <c r="G147" s="11" t="s">
        <v>27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562</v>
      </c>
      <c r="B148" s="10" t="s">
        <v>229</v>
      </c>
      <c r="C148" s="11">
        <v>3</v>
      </c>
      <c r="D148" s="11" t="s">
        <v>33</v>
      </c>
      <c r="E148" s="11" t="s">
        <v>21</v>
      </c>
      <c r="F148" s="11" t="s">
        <v>13</v>
      </c>
      <c r="G148" s="11" t="s">
        <v>27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563</v>
      </c>
      <c r="B149" s="10" t="s">
        <v>230</v>
      </c>
      <c r="C149" s="11">
        <v>3</v>
      </c>
      <c r="D149" s="11" t="s">
        <v>33</v>
      </c>
      <c r="E149" s="11" t="s">
        <v>21</v>
      </c>
      <c r="F149" s="11" t="s">
        <v>13</v>
      </c>
      <c r="G149" s="11" t="s">
        <v>27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564</v>
      </c>
      <c r="B150" s="10" t="s">
        <v>231</v>
      </c>
      <c r="C150" s="11">
        <v>3</v>
      </c>
      <c r="D150" s="11" t="s">
        <v>33</v>
      </c>
      <c r="E150" s="11" t="s">
        <v>21</v>
      </c>
      <c r="F150" s="11" t="s">
        <v>13</v>
      </c>
      <c r="G150" s="11" t="s">
        <v>27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565</v>
      </c>
      <c r="B151" s="10" t="s">
        <v>232</v>
      </c>
      <c r="C151" s="11">
        <v>3</v>
      </c>
      <c r="D151" s="11" t="s">
        <v>33</v>
      </c>
      <c r="E151" s="11" t="s">
        <v>21</v>
      </c>
      <c r="F151" s="11" t="s">
        <v>13</v>
      </c>
      <c r="G151" s="11" t="s">
        <v>27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566</v>
      </c>
      <c r="B152" s="10" t="s">
        <v>233</v>
      </c>
      <c r="C152" s="11">
        <v>3</v>
      </c>
      <c r="D152" s="11" t="s">
        <v>33</v>
      </c>
      <c r="E152" s="11" t="s">
        <v>21</v>
      </c>
      <c r="F152" s="11" t="s">
        <v>13</v>
      </c>
      <c r="G152" s="11" t="s">
        <v>27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567</v>
      </c>
      <c r="B153" s="10" t="s">
        <v>234</v>
      </c>
      <c r="C153" s="11">
        <v>3</v>
      </c>
      <c r="D153" s="11" t="s">
        <v>33</v>
      </c>
      <c r="E153" s="11" t="s">
        <v>21</v>
      </c>
      <c r="F153" s="11" t="s">
        <v>13</v>
      </c>
      <c r="G153" s="11" t="s">
        <v>27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568</v>
      </c>
      <c r="B154" s="10" t="s">
        <v>235</v>
      </c>
      <c r="C154" s="11">
        <v>3</v>
      </c>
      <c r="D154" s="11" t="s">
        <v>33</v>
      </c>
      <c r="E154" s="11" t="s">
        <v>21</v>
      </c>
      <c r="F154" s="11" t="s">
        <v>13</v>
      </c>
      <c r="G154" s="11" t="s">
        <v>27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569</v>
      </c>
      <c r="B155" s="10" t="s">
        <v>236</v>
      </c>
      <c r="C155" s="11">
        <v>4</v>
      </c>
      <c r="D155" s="11" t="s">
        <v>33</v>
      </c>
      <c r="E155" s="11" t="s">
        <v>21</v>
      </c>
      <c r="F155" s="11" t="s">
        <v>13</v>
      </c>
      <c r="G155" s="11" t="s">
        <v>27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570</v>
      </c>
      <c r="B156" s="10" t="s">
        <v>237</v>
      </c>
      <c r="C156" s="11">
        <v>4</v>
      </c>
      <c r="D156" s="11" t="s">
        <v>33</v>
      </c>
      <c r="E156" s="11" t="s">
        <v>21</v>
      </c>
      <c r="F156" s="11" t="s">
        <v>13</v>
      </c>
      <c r="G156" s="11" t="s">
        <v>27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571</v>
      </c>
      <c r="B157" s="10" t="s">
        <v>238</v>
      </c>
      <c r="C157" s="11">
        <v>4</v>
      </c>
      <c r="D157" s="11" t="s">
        <v>33</v>
      </c>
      <c r="E157" s="11" t="s">
        <v>21</v>
      </c>
      <c r="F157" s="11" t="s">
        <v>13</v>
      </c>
      <c r="G157" s="11" t="s">
        <v>27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572</v>
      </c>
      <c r="B158" s="10" t="s">
        <v>239</v>
      </c>
      <c r="C158" s="11">
        <v>4</v>
      </c>
      <c r="D158" s="11" t="s">
        <v>33</v>
      </c>
      <c r="E158" s="11" t="s">
        <v>21</v>
      </c>
      <c r="F158" s="11" t="s">
        <v>13</v>
      </c>
      <c r="G158" s="11" t="s">
        <v>27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573</v>
      </c>
      <c r="B159" s="10" t="s">
        <v>240</v>
      </c>
      <c r="C159" s="11">
        <v>4</v>
      </c>
      <c r="D159" s="11" t="s">
        <v>33</v>
      </c>
      <c r="E159" s="11" t="s">
        <v>21</v>
      </c>
      <c r="F159" s="11" t="s">
        <v>13</v>
      </c>
      <c r="G159" s="11" t="s">
        <v>27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574</v>
      </c>
      <c r="B160" s="10" t="s">
        <v>241</v>
      </c>
      <c r="C160" s="11">
        <v>4</v>
      </c>
      <c r="D160" s="11" t="s">
        <v>33</v>
      </c>
      <c r="E160" s="11" t="s">
        <v>21</v>
      </c>
      <c r="F160" s="11" t="s">
        <v>13</v>
      </c>
      <c r="G160" s="11" t="s">
        <v>27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575</v>
      </c>
      <c r="B161" s="10" t="s">
        <v>242</v>
      </c>
      <c r="C161" s="11">
        <v>4</v>
      </c>
      <c r="D161" s="11" t="s">
        <v>33</v>
      </c>
      <c r="E161" s="11" t="s">
        <v>21</v>
      </c>
      <c r="F161" s="11" t="s">
        <v>13</v>
      </c>
      <c r="G161" s="11" t="s">
        <v>27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576</v>
      </c>
      <c r="B162" s="10" t="s">
        <v>243</v>
      </c>
      <c r="C162" s="11">
        <v>5</v>
      </c>
      <c r="D162" s="11" t="s">
        <v>33</v>
      </c>
      <c r="E162" s="11" t="s">
        <v>12</v>
      </c>
      <c r="F162" s="11" t="s">
        <v>22</v>
      </c>
      <c r="G162" s="11" t="s">
        <v>31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577</v>
      </c>
      <c r="B163" s="10" t="s">
        <v>244</v>
      </c>
      <c r="C163" s="11">
        <v>5</v>
      </c>
      <c r="D163" s="11" t="s">
        <v>33</v>
      </c>
      <c r="E163" s="11" t="s">
        <v>12</v>
      </c>
      <c r="F163" s="11" t="s">
        <v>22</v>
      </c>
      <c r="G163" s="11" t="s">
        <v>31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578</v>
      </c>
      <c r="B164" s="10" t="s">
        <v>245</v>
      </c>
      <c r="C164" s="11">
        <v>6</v>
      </c>
      <c r="D164" s="11" t="s">
        <v>33</v>
      </c>
      <c r="E164" s="11" t="s">
        <v>12</v>
      </c>
      <c r="F164" s="11" t="s">
        <v>22</v>
      </c>
      <c r="G164" s="11" t="s">
        <v>31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579</v>
      </c>
      <c r="B165" s="10" t="s">
        <v>246</v>
      </c>
      <c r="C165" s="11">
        <v>5</v>
      </c>
      <c r="D165" s="11" t="s">
        <v>33</v>
      </c>
      <c r="E165" s="11" t="s">
        <v>12</v>
      </c>
      <c r="F165" s="11" t="s">
        <v>22</v>
      </c>
      <c r="G165" s="11" t="s">
        <v>31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580</v>
      </c>
      <c r="B166" s="10" t="s">
        <v>247</v>
      </c>
      <c r="C166" s="11">
        <v>6</v>
      </c>
      <c r="D166" s="11" t="s">
        <v>33</v>
      </c>
      <c r="E166" s="11" t="s">
        <v>12</v>
      </c>
      <c r="F166" s="11" t="s">
        <v>22</v>
      </c>
      <c r="G166" s="11" t="s">
        <v>31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581</v>
      </c>
      <c r="B167" s="10" t="s">
        <v>248</v>
      </c>
      <c r="C167" s="11">
        <v>6</v>
      </c>
      <c r="D167" s="11" t="s">
        <v>33</v>
      </c>
      <c r="E167" s="11" t="s">
        <v>12</v>
      </c>
      <c r="F167" s="11" t="s">
        <v>22</v>
      </c>
      <c r="G167" s="11" t="s">
        <v>31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582</v>
      </c>
      <c r="B168" s="10" t="s">
        <v>249</v>
      </c>
      <c r="C168" s="11">
        <v>6</v>
      </c>
      <c r="D168" s="11" t="s">
        <v>33</v>
      </c>
      <c r="E168" s="11" t="s">
        <v>12</v>
      </c>
      <c r="F168" s="11" t="s">
        <v>22</v>
      </c>
      <c r="G168" s="11" t="s">
        <v>31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583</v>
      </c>
      <c r="B169" s="10" t="s">
        <v>250</v>
      </c>
      <c r="C169" s="11">
        <v>5</v>
      </c>
      <c r="D169" s="11" t="s">
        <v>33</v>
      </c>
      <c r="E169" s="11" t="s">
        <v>12</v>
      </c>
      <c r="F169" s="11" t="s">
        <v>22</v>
      </c>
      <c r="G169" s="11" t="s">
        <v>31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584</v>
      </c>
      <c r="B170" s="10" t="s">
        <v>251</v>
      </c>
      <c r="C170" s="11">
        <v>6</v>
      </c>
      <c r="D170" s="11" t="s">
        <v>33</v>
      </c>
      <c r="E170" s="11" t="s">
        <v>12</v>
      </c>
      <c r="F170" s="11" t="s">
        <v>22</v>
      </c>
      <c r="G170" s="11" t="s">
        <v>31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585</v>
      </c>
      <c r="B171" s="10" t="s">
        <v>252</v>
      </c>
      <c r="C171" s="11">
        <v>6</v>
      </c>
      <c r="D171" s="11" t="s">
        <v>33</v>
      </c>
      <c r="E171" s="11" t="s">
        <v>12</v>
      </c>
      <c r="F171" s="11" t="s">
        <v>22</v>
      </c>
      <c r="G171" s="11" t="s">
        <v>31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586</v>
      </c>
      <c r="B172" s="10" t="s">
        <v>253</v>
      </c>
      <c r="C172" s="11">
        <v>6</v>
      </c>
      <c r="D172" s="11" t="s">
        <v>33</v>
      </c>
      <c r="E172" s="11" t="s">
        <v>12</v>
      </c>
      <c r="F172" s="11" t="s">
        <v>22</v>
      </c>
      <c r="G172" s="11" t="s">
        <v>31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587</v>
      </c>
      <c r="B173" s="10" t="s">
        <v>254</v>
      </c>
      <c r="C173" s="11">
        <v>6</v>
      </c>
      <c r="D173" s="11" t="s">
        <v>33</v>
      </c>
      <c r="E173" s="11" t="s">
        <v>12</v>
      </c>
      <c r="F173" s="11" t="s">
        <v>22</v>
      </c>
      <c r="G173" s="11" t="s">
        <v>31</v>
      </c>
      <c r="H173" s="6"/>
      <c r="I173" s="4"/>
      <c r="J173" s="4"/>
      <c r="K173" s="4"/>
      <c r="L173" s="4"/>
      <c r="M173" s="7"/>
      <c r="N173" s="3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588</v>
      </c>
      <c r="B174" s="10" t="s">
        <v>255</v>
      </c>
      <c r="C174" s="11">
        <v>6</v>
      </c>
      <c r="D174" s="11" t="s">
        <v>33</v>
      </c>
      <c r="E174" s="11" t="s">
        <v>12</v>
      </c>
      <c r="F174" s="11" t="s">
        <v>22</v>
      </c>
      <c r="G174" s="11" t="s">
        <v>31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589</v>
      </c>
      <c r="B175" s="10" t="s">
        <v>256</v>
      </c>
      <c r="C175" s="11">
        <v>5</v>
      </c>
      <c r="D175" s="11" t="s">
        <v>33</v>
      </c>
      <c r="E175" s="11" t="s">
        <v>12</v>
      </c>
      <c r="F175" s="11" t="s">
        <v>22</v>
      </c>
      <c r="G175" s="11" t="s">
        <v>31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590</v>
      </c>
      <c r="B176" s="10" t="s">
        <v>257</v>
      </c>
      <c r="C176" s="11">
        <v>6</v>
      </c>
      <c r="D176" s="11" t="s">
        <v>33</v>
      </c>
      <c r="E176" s="11" t="s">
        <v>12</v>
      </c>
      <c r="F176" s="11" t="s">
        <v>22</v>
      </c>
      <c r="G176" s="11" t="s">
        <v>31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591</v>
      </c>
      <c r="B177" s="10" t="s">
        <v>258</v>
      </c>
      <c r="C177" s="11">
        <v>5</v>
      </c>
      <c r="D177" s="11" t="s">
        <v>33</v>
      </c>
      <c r="E177" s="11" t="s">
        <v>12</v>
      </c>
      <c r="F177" s="11" t="s">
        <v>22</v>
      </c>
      <c r="G177" s="11" t="s">
        <v>31</v>
      </c>
      <c r="H177" s="6"/>
      <c r="I177" s="4"/>
      <c r="J177" s="6"/>
      <c r="K177" s="4"/>
      <c r="L177" s="4"/>
      <c r="M177" s="7"/>
      <c r="N177" s="3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592</v>
      </c>
      <c r="B178" s="10" t="s">
        <v>259</v>
      </c>
      <c r="C178" s="11">
        <v>5</v>
      </c>
      <c r="D178" s="11" t="s">
        <v>33</v>
      </c>
      <c r="E178" s="11" t="s">
        <v>21</v>
      </c>
      <c r="F178" s="11" t="s">
        <v>22</v>
      </c>
      <c r="G178" s="11" t="s">
        <v>23</v>
      </c>
      <c r="H178" s="6"/>
      <c r="I178" s="4"/>
      <c r="J178" s="7"/>
      <c r="K178" s="7"/>
      <c r="L178" s="7"/>
      <c r="M178" s="7"/>
      <c r="N178" s="3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593</v>
      </c>
      <c r="B179" s="10" t="s">
        <v>260</v>
      </c>
      <c r="C179" s="11">
        <v>6</v>
      </c>
      <c r="D179" s="11" t="s">
        <v>33</v>
      </c>
      <c r="E179" s="11" t="s">
        <v>21</v>
      </c>
      <c r="F179" s="11" t="s">
        <v>22</v>
      </c>
      <c r="G179" s="11" t="s">
        <v>23</v>
      </c>
      <c r="H179" s="6"/>
      <c r="I179" s="4"/>
      <c r="J179" s="7"/>
      <c r="K179" s="7"/>
      <c r="L179" s="7"/>
      <c r="M179" s="7"/>
      <c r="N179" s="3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594</v>
      </c>
      <c r="B180" s="10" t="s">
        <v>261</v>
      </c>
      <c r="C180" s="11">
        <v>5</v>
      </c>
      <c r="D180" s="11" t="s">
        <v>33</v>
      </c>
      <c r="E180" s="11" t="s">
        <v>21</v>
      </c>
      <c r="F180" s="11" t="s">
        <v>22</v>
      </c>
      <c r="G180" s="11" t="s">
        <v>23</v>
      </c>
      <c r="H180" s="6"/>
      <c r="I180" s="4"/>
      <c r="J180" s="7"/>
      <c r="K180" s="7"/>
      <c r="L180" s="7"/>
      <c r="M180" s="7"/>
      <c r="N180" s="3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595</v>
      </c>
      <c r="B181" s="10" t="s">
        <v>262</v>
      </c>
      <c r="C181" s="11">
        <v>6</v>
      </c>
      <c r="D181" s="11" t="s">
        <v>33</v>
      </c>
      <c r="E181" s="11" t="s">
        <v>21</v>
      </c>
      <c r="F181" s="11" t="s">
        <v>22</v>
      </c>
      <c r="G181" s="11" t="s">
        <v>23</v>
      </c>
      <c r="H181" s="6"/>
      <c r="I181" s="4"/>
      <c r="J181" s="7"/>
      <c r="K181" s="7"/>
      <c r="L181" s="7"/>
      <c r="M181" s="7"/>
      <c r="N181" s="3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596</v>
      </c>
      <c r="B182" s="10" t="s">
        <v>263</v>
      </c>
      <c r="C182" s="11">
        <v>6</v>
      </c>
      <c r="D182" s="11" t="s">
        <v>33</v>
      </c>
      <c r="E182" s="11" t="s">
        <v>21</v>
      </c>
      <c r="F182" s="11" t="s">
        <v>22</v>
      </c>
      <c r="G182" s="11" t="s">
        <v>23</v>
      </c>
      <c r="H182" s="6"/>
      <c r="I182" s="4"/>
      <c r="J182" s="6"/>
      <c r="K182" s="7"/>
      <c r="L182" s="7"/>
      <c r="M182" s="7"/>
      <c r="N182" s="3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597</v>
      </c>
      <c r="B183" s="10" t="s">
        <v>264</v>
      </c>
      <c r="C183" s="11">
        <v>6</v>
      </c>
      <c r="D183" s="11" t="s">
        <v>33</v>
      </c>
      <c r="E183" s="11" t="s">
        <v>21</v>
      </c>
      <c r="F183" s="11" t="s">
        <v>22</v>
      </c>
      <c r="G183" s="11" t="s">
        <v>23</v>
      </c>
      <c r="H183" s="6"/>
      <c r="I183" s="4"/>
      <c r="J183" s="4"/>
      <c r="K183" s="7"/>
      <c r="L183" s="7"/>
      <c r="M183" s="7"/>
      <c r="N183" s="3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598</v>
      </c>
      <c r="B184" s="10" t="s">
        <v>265</v>
      </c>
      <c r="C184" s="11">
        <v>5</v>
      </c>
      <c r="D184" s="11" t="s">
        <v>33</v>
      </c>
      <c r="E184" s="11" t="s">
        <v>21</v>
      </c>
      <c r="F184" s="11" t="s">
        <v>22</v>
      </c>
      <c r="G184" s="11" t="s">
        <v>23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599</v>
      </c>
      <c r="B185" s="10" t="s">
        <v>266</v>
      </c>
      <c r="C185" s="11">
        <v>7</v>
      </c>
      <c r="D185" s="11" t="s">
        <v>33</v>
      </c>
      <c r="E185" s="11" t="s">
        <v>12</v>
      </c>
      <c r="F185" s="11" t="s">
        <v>42</v>
      </c>
      <c r="G185" s="11" t="s">
        <v>43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600</v>
      </c>
      <c r="B186" s="10" t="s">
        <v>267</v>
      </c>
      <c r="C186" s="11">
        <v>8</v>
      </c>
      <c r="D186" s="11" t="s">
        <v>33</v>
      </c>
      <c r="E186" s="11" t="s">
        <v>12</v>
      </c>
      <c r="F186" s="11" t="s">
        <v>42</v>
      </c>
      <c r="G186" s="11" t="s">
        <v>43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601</v>
      </c>
      <c r="B187" s="10" t="s">
        <v>268</v>
      </c>
      <c r="C187" s="11">
        <v>8</v>
      </c>
      <c r="D187" s="11" t="s">
        <v>33</v>
      </c>
      <c r="E187" s="11" t="s">
        <v>12</v>
      </c>
      <c r="F187" s="11" t="s">
        <v>42</v>
      </c>
      <c r="G187" s="11" t="s">
        <v>43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602</v>
      </c>
      <c r="B188" s="10" t="s">
        <v>269</v>
      </c>
      <c r="C188" s="11">
        <v>7</v>
      </c>
      <c r="D188" s="11" t="s">
        <v>33</v>
      </c>
      <c r="E188" s="11" t="s">
        <v>12</v>
      </c>
      <c r="F188" s="11" t="s">
        <v>42</v>
      </c>
      <c r="G188" s="11" t="s">
        <v>43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603</v>
      </c>
      <c r="B189" s="10" t="s">
        <v>270</v>
      </c>
      <c r="C189" s="11">
        <v>8</v>
      </c>
      <c r="D189" s="11" t="s">
        <v>33</v>
      </c>
      <c r="E189" s="11" t="s">
        <v>12</v>
      </c>
      <c r="F189" s="11" t="s">
        <v>42</v>
      </c>
      <c r="G189" s="11" t="s">
        <v>43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604</v>
      </c>
      <c r="B190" s="10" t="s">
        <v>271</v>
      </c>
      <c r="C190" s="11">
        <v>7</v>
      </c>
      <c r="D190" s="11" t="s">
        <v>33</v>
      </c>
      <c r="E190" s="11" t="s">
        <v>12</v>
      </c>
      <c r="F190" s="11" t="s">
        <v>42</v>
      </c>
      <c r="G190" s="11" t="s">
        <v>43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605</v>
      </c>
      <c r="B191" s="10" t="s">
        <v>272</v>
      </c>
      <c r="C191" s="11">
        <v>7</v>
      </c>
      <c r="D191" s="11" t="s">
        <v>33</v>
      </c>
      <c r="E191" s="11" t="s">
        <v>12</v>
      </c>
      <c r="F191" s="11" t="s">
        <v>42</v>
      </c>
      <c r="G191" s="11" t="s">
        <v>43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606</v>
      </c>
      <c r="B192" s="10" t="s">
        <v>273</v>
      </c>
      <c r="C192" s="11">
        <v>7</v>
      </c>
      <c r="D192" s="11" t="s">
        <v>33</v>
      </c>
      <c r="E192" s="11" t="s">
        <v>12</v>
      </c>
      <c r="F192" s="11" t="s">
        <v>42</v>
      </c>
      <c r="G192" s="11" t="s">
        <v>43</v>
      </c>
      <c r="H192" s="6"/>
      <c r="I192" s="4"/>
      <c r="J192" s="4"/>
      <c r="K192" s="4"/>
      <c r="L192" s="4"/>
      <c r="M192" s="7"/>
      <c r="N192" s="3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607</v>
      </c>
      <c r="B193" s="10" t="s">
        <v>274</v>
      </c>
      <c r="C193" s="11">
        <v>8</v>
      </c>
      <c r="D193" s="11" t="s">
        <v>33</v>
      </c>
      <c r="E193" s="11" t="s">
        <v>12</v>
      </c>
      <c r="F193" s="11" t="s">
        <v>42</v>
      </c>
      <c r="G193" s="11" t="s">
        <v>43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608</v>
      </c>
      <c r="B194" s="10" t="s">
        <v>275</v>
      </c>
      <c r="C194" s="11">
        <v>7</v>
      </c>
      <c r="D194" s="11" t="s">
        <v>33</v>
      </c>
      <c r="E194" s="11" t="s">
        <v>12</v>
      </c>
      <c r="F194" s="11" t="s">
        <v>42</v>
      </c>
      <c r="G194" s="11" t="s">
        <v>43</v>
      </c>
      <c r="H194" s="6"/>
      <c r="I194" s="4"/>
      <c r="J194" s="4"/>
      <c r="K194" s="4"/>
      <c r="L194" s="4"/>
      <c r="M194" s="7"/>
      <c r="N194" s="3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609</v>
      </c>
      <c r="B195" s="10" t="s">
        <v>276</v>
      </c>
      <c r="C195" s="11">
        <v>7</v>
      </c>
      <c r="D195" s="11" t="s">
        <v>33</v>
      </c>
      <c r="E195" s="11" t="s">
        <v>21</v>
      </c>
      <c r="F195" s="11" t="s">
        <v>42</v>
      </c>
      <c r="G195" s="11" t="s">
        <v>79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610</v>
      </c>
      <c r="B196" s="10" t="s">
        <v>277</v>
      </c>
      <c r="C196" s="11">
        <v>7</v>
      </c>
      <c r="D196" s="11" t="s">
        <v>33</v>
      </c>
      <c r="E196" s="11" t="s">
        <v>21</v>
      </c>
      <c r="F196" s="11" t="s">
        <v>42</v>
      </c>
      <c r="G196" s="11" t="s">
        <v>79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611</v>
      </c>
      <c r="B197" s="10" t="s">
        <v>278</v>
      </c>
      <c r="C197" s="11">
        <v>7</v>
      </c>
      <c r="D197" s="11" t="s">
        <v>33</v>
      </c>
      <c r="E197" s="11" t="s">
        <v>21</v>
      </c>
      <c r="F197" s="11" t="s">
        <v>42</v>
      </c>
      <c r="G197" s="11" t="s">
        <v>79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612</v>
      </c>
      <c r="B198" s="10" t="s">
        <v>279</v>
      </c>
      <c r="C198" s="11">
        <v>8</v>
      </c>
      <c r="D198" s="11" t="s">
        <v>33</v>
      </c>
      <c r="E198" s="11" t="s">
        <v>21</v>
      </c>
      <c r="F198" s="11" t="s">
        <v>42</v>
      </c>
      <c r="G198" s="11" t="s">
        <v>79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613</v>
      </c>
      <c r="B199" s="10" t="s">
        <v>280</v>
      </c>
      <c r="C199" s="11">
        <v>7</v>
      </c>
      <c r="D199" s="11" t="s">
        <v>33</v>
      </c>
      <c r="E199" s="11" t="s">
        <v>21</v>
      </c>
      <c r="F199" s="11" t="s">
        <v>42</v>
      </c>
      <c r="G199" s="11" t="s">
        <v>79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614</v>
      </c>
      <c r="B200" s="10" t="s">
        <v>281</v>
      </c>
      <c r="C200" s="11">
        <v>7</v>
      </c>
      <c r="D200" s="11" t="s">
        <v>33</v>
      </c>
      <c r="E200" s="11" t="s">
        <v>21</v>
      </c>
      <c r="F200" s="11" t="s">
        <v>42</v>
      </c>
      <c r="G200" s="11" t="s">
        <v>79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615</v>
      </c>
      <c r="B201" s="10" t="s">
        <v>282</v>
      </c>
      <c r="C201" s="11">
        <v>8</v>
      </c>
      <c r="D201" s="11" t="s">
        <v>33</v>
      </c>
      <c r="E201" s="11" t="s">
        <v>21</v>
      </c>
      <c r="F201" s="11" t="s">
        <v>42</v>
      </c>
      <c r="G201" s="11" t="s">
        <v>79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616</v>
      </c>
      <c r="B202" s="10" t="s">
        <v>283</v>
      </c>
      <c r="C202" s="11">
        <v>8</v>
      </c>
      <c r="D202" s="11" t="s">
        <v>33</v>
      </c>
      <c r="E202" s="11" t="s">
        <v>21</v>
      </c>
      <c r="F202" s="11" t="s">
        <v>42</v>
      </c>
      <c r="G202" s="11" t="s">
        <v>79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617</v>
      </c>
      <c r="B203" s="10" t="s">
        <v>284</v>
      </c>
      <c r="C203" s="11">
        <v>7</v>
      </c>
      <c r="D203" s="11" t="s">
        <v>33</v>
      </c>
      <c r="E203" s="11" t="s">
        <v>21</v>
      </c>
      <c r="F203" s="11" t="s">
        <v>42</v>
      </c>
      <c r="G203" s="11" t="s">
        <v>79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618</v>
      </c>
      <c r="B204" s="10" t="s">
        <v>285</v>
      </c>
      <c r="C204" s="11">
        <v>7</v>
      </c>
      <c r="D204" s="11" t="s">
        <v>33</v>
      </c>
      <c r="E204" s="11" t="s">
        <v>21</v>
      </c>
      <c r="F204" s="11" t="s">
        <v>42</v>
      </c>
      <c r="G204" s="11" t="s">
        <v>79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619</v>
      </c>
      <c r="B205" s="10" t="s">
        <v>286</v>
      </c>
      <c r="C205" s="11">
        <v>7</v>
      </c>
      <c r="D205" s="11" t="s">
        <v>33</v>
      </c>
      <c r="E205" s="11" t="s">
        <v>21</v>
      </c>
      <c r="F205" s="11" t="s">
        <v>42</v>
      </c>
      <c r="G205" s="11" t="s">
        <v>79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750</v>
      </c>
      <c r="B206" s="10" t="s">
        <v>287</v>
      </c>
      <c r="C206" s="11">
        <v>3</v>
      </c>
      <c r="D206" s="11" t="s">
        <v>54</v>
      </c>
      <c r="E206" s="11" t="s">
        <v>12</v>
      </c>
      <c r="F206" s="11" t="s">
        <v>13</v>
      </c>
      <c r="G206" s="11" t="s">
        <v>14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751</v>
      </c>
      <c r="B207" s="10" t="s">
        <v>288</v>
      </c>
      <c r="C207" s="11">
        <v>3</v>
      </c>
      <c r="D207" s="11" t="s">
        <v>54</v>
      </c>
      <c r="E207" s="11" t="s">
        <v>21</v>
      </c>
      <c r="F207" s="11" t="s">
        <v>13</v>
      </c>
      <c r="G207" s="11" t="s">
        <v>27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752</v>
      </c>
      <c r="B208" s="10" t="s">
        <v>289</v>
      </c>
      <c r="C208" s="11">
        <v>2</v>
      </c>
      <c r="D208" s="11" t="s">
        <v>54</v>
      </c>
      <c r="E208" s="11" t="s">
        <v>21</v>
      </c>
      <c r="F208" s="11" t="s">
        <v>13</v>
      </c>
      <c r="G208" s="11" t="s">
        <v>27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753</v>
      </c>
      <c r="B209" s="10" t="s">
        <v>290</v>
      </c>
      <c r="C209" s="11">
        <v>3</v>
      </c>
      <c r="D209" s="11" t="s">
        <v>54</v>
      </c>
      <c r="E209" s="11" t="s">
        <v>12</v>
      </c>
      <c r="F209" s="11" t="s">
        <v>13</v>
      </c>
      <c r="G209" s="11" t="s">
        <v>14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754</v>
      </c>
      <c r="B210" s="10" t="s">
        <v>291</v>
      </c>
      <c r="C210" s="11">
        <v>4</v>
      </c>
      <c r="D210" s="11" t="s">
        <v>54</v>
      </c>
      <c r="E210" s="11" t="s">
        <v>12</v>
      </c>
      <c r="F210" s="11" t="s">
        <v>13</v>
      </c>
      <c r="G210" s="11" t="s">
        <v>14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755</v>
      </c>
      <c r="B211" s="10" t="s">
        <v>292</v>
      </c>
      <c r="C211" s="11">
        <v>3</v>
      </c>
      <c r="D211" s="11" t="s">
        <v>54</v>
      </c>
      <c r="E211" s="11" t="s">
        <v>21</v>
      </c>
      <c r="F211" s="11" t="s">
        <v>13</v>
      </c>
      <c r="G211" s="11" t="s">
        <v>27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756</v>
      </c>
      <c r="B212" s="10" t="s">
        <v>293</v>
      </c>
      <c r="C212" s="11">
        <v>2</v>
      </c>
      <c r="D212" s="11" t="s">
        <v>54</v>
      </c>
      <c r="E212" s="11" t="s">
        <v>21</v>
      </c>
      <c r="F212" s="11" t="s">
        <v>13</v>
      </c>
      <c r="G212" s="11" t="s">
        <v>27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757</v>
      </c>
      <c r="B213" s="10" t="s">
        <v>294</v>
      </c>
      <c r="C213" s="11">
        <v>4</v>
      </c>
      <c r="D213" s="11" t="s">
        <v>54</v>
      </c>
      <c r="E213" s="11" t="s">
        <v>21</v>
      </c>
      <c r="F213" s="11" t="s">
        <v>13</v>
      </c>
      <c r="G213" s="11" t="s">
        <v>27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758</v>
      </c>
      <c r="B214" s="10" t="s">
        <v>295</v>
      </c>
      <c r="C214" s="11">
        <v>2</v>
      </c>
      <c r="D214" s="11" t="s">
        <v>54</v>
      </c>
      <c r="E214" s="11" t="s">
        <v>12</v>
      </c>
      <c r="F214" s="11" t="s">
        <v>13</v>
      </c>
      <c r="G214" s="11" t="s">
        <v>14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759</v>
      </c>
      <c r="B215" s="10" t="s">
        <v>296</v>
      </c>
      <c r="C215" s="11">
        <v>3</v>
      </c>
      <c r="D215" s="11" t="s">
        <v>54</v>
      </c>
      <c r="E215" s="11" t="s">
        <v>21</v>
      </c>
      <c r="F215" s="11" t="s">
        <v>13</v>
      </c>
      <c r="G215" s="11" t="s">
        <v>27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760</v>
      </c>
      <c r="B216" s="10" t="s">
        <v>297</v>
      </c>
      <c r="C216" s="11">
        <v>3</v>
      </c>
      <c r="D216" s="11" t="s">
        <v>54</v>
      </c>
      <c r="E216" s="11" t="s">
        <v>12</v>
      </c>
      <c r="F216" s="11" t="s">
        <v>13</v>
      </c>
      <c r="G216" s="11" t="s">
        <v>14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761</v>
      </c>
      <c r="B217" s="10" t="s">
        <v>298</v>
      </c>
      <c r="C217" s="11">
        <v>2</v>
      </c>
      <c r="D217" s="11" t="s">
        <v>54</v>
      </c>
      <c r="E217" s="11" t="s">
        <v>21</v>
      </c>
      <c r="F217" s="11" t="s">
        <v>13</v>
      </c>
      <c r="G217" s="11" t="s">
        <v>27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762</v>
      </c>
      <c r="B218" s="10" t="s">
        <v>299</v>
      </c>
      <c r="C218" s="11">
        <v>3</v>
      </c>
      <c r="D218" s="11" t="s">
        <v>54</v>
      </c>
      <c r="E218" s="11" t="s">
        <v>21</v>
      </c>
      <c r="F218" s="11" t="s">
        <v>300</v>
      </c>
      <c r="G218" s="11" t="s">
        <v>27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763</v>
      </c>
      <c r="B219" s="10" t="s">
        <v>301</v>
      </c>
      <c r="C219" s="11">
        <v>3</v>
      </c>
      <c r="D219" s="11" t="s">
        <v>54</v>
      </c>
      <c r="E219" s="11" t="s">
        <v>12</v>
      </c>
      <c r="F219" s="11" t="s">
        <v>13</v>
      </c>
      <c r="G219" s="11" t="s">
        <v>14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764</v>
      </c>
      <c r="B220" s="10" t="s">
        <v>302</v>
      </c>
      <c r="C220" s="11">
        <v>3</v>
      </c>
      <c r="D220" s="11" t="s">
        <v>54</v>
      </c>
      <c r="E220" s="11" t="s">
        <v>21</v>
      </c>
      <c r="F220" s="11" t="s">
        <v>13</v>
      </c>
      <c r="G220" s="11" t="s">
        <v>27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765</v>
      </c>
      <c r="B221" s="10" t="s">
        <v>303</v>
      </c>
      <c r="C221" s="11">
        <v>4</v>
      </c>
      <c r="D221" s="11" t="s">
        <v>54</v>
      </c>
      <c r="E221" s="11" t="s">
        <v>12</v>
      </c>
      <c r="F221" s="11" t="s">
        <v>13</v>
      </c>
      <c r="G221" s="11" t="s">
        <v>14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766</v>
      </c>
      <c r="B222" s="10" t="s">
        <v>304</v>
      </c>
      <c r="C222" s="11">
        <v>4</v>
      </c>
      <c r="D222" s="11" t="s">
        <v>54</v>
      </c>
      <c r="E222" s="11" t="s">
        <v>12</v>
      </c>
      <c r="F222" s="11" t="s">
        <v>13</v>
      </c>
      <c r="G222" s="11" t="s">
        <v>14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767</v>
      </c>
      <c r="B223" s="10" t="s">
        <v>305</v>
      </c>
      <c r="C223" s="11">
        <v>4</v>
      </c>
      <c r="D223" s="11" t="s">
        <v>54</v>
      </c>
      <c r="E223" s="11" t="s">
        <v>21</v>
      </c>
      <c r="F223" s="11" t="s">
        <v>13</v>
      </c>
      <c r="G223" s="11" t="s">
        <v>27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768</v>
      </c>
      <c r="B224" s="10" t="s">
        <v>306</v>
      </c>
      <c r="C224" s="11">
        <v>2</v>
      </c>
      <c r="D224" s="11" t="s">
        <v>54</v>
      </c>
      <c r="E224" s="11" t="s">
        <v>21</v>
      </c>
      <c r="F224" s="11" t="s">
        <v>13</v>
      </c>
      <c r="G224" s="11" t="s">
        <v>27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769</v>
      </c>
      <c r="B225" s="10" t="s">
        <v>307</v>
      </c>
      <c r="C225" s="11">
        <v>4</v>
      </c>
      <c r="D225" s="11" t="s">
        <v>54</v>
      </c>
      <c r="E225" s="11" t="s">
        <v>21</v>
      </c>
      <c r="F225" s="11" t="s">
        <v>13</v>
      </c>
      <c r="G225" s="11" t="s">
        <v>27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770</v>
      </c>
      <c r="B226" s="10" t="s">
        <v>308</v>
      </c>
      <c r="C226" s="11">
        <v>3</v>
      </c>
      <c r="D226" s="11" t="s">
        <v>54</v>
      </c>
      <c r="E226" s="11" t="s">
        <v>12</v>
      </c>
      <c r="F226" s="11" t="s">
        <v>13</v>
      </c>
      <c r="G226" s="11" t="s">
        <v>14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771</v>
      </c>
      <c r="B227" s="10" t="s">
        <v>309</v>
      </c>
      <c r="C227" s="11">
        <v>3</v>
      </c>
      <c r="D227" s="11" t="s">
        <v>54</v>
      </c>
      <c r="E227" s="11" t="s">
        <v>21</v>
      </c>
      <c r="F227" s="11" t="s">
        <v>13</v>
      </c>
      <c r="G227" s="11" t="s">
        <v>27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772</v>
      </c>
      <c r="B228" s="10" t="s">
        <v>310</v>
      </c>
      <c r="C228" s="11">
        <v>2</v>
      </c>
      <c r="D228" s="11" t="s">
        <v>54</v>
      </c>
      <c r="E228" s="11" t="s">
        <v>12</v>
      </c>
      <c r="F228" s="11" t="s">
        <v>13</v>
      </c>
      <c r="G228" s="11" t="s">
        <v>14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773</v>
      </c>
      <c r="B229" s="10" t="s">
        <v>311</v>
      </c>
      <c r="C229" s="11">
        <v>2</v>
      </c>
      <c r="D229" s="11" t="s">
        <v>54</v>
      </c>
      <c r="E229" s="11" t="s">
        <v>12</v>
      </c>
      <c r="F229" s="11" t="s">
        <v>13</v>
      </c>
      <c r="G229" s="11" t="s">
        <v>14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774</v>
      </c>
      <c r="B230" s="10" t="s">
        <v>312</v>
      </c>
      <c r="C230" s="11">
        <v>3</v>
      </c>
      <c r="D230" s="11" t="s">
        <v>54</v>
      </c>
      <c r="E230" s="11" t="s">
        <v>21</v>
      </c>
      <c r="F230" s="11" t="s">
        <v>13</v>
      </c>
      <c r="G230" s="11" t="s">
        <v>27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775</v>
      </c>
      <c r="B231" s="10" t="s">
        <v>313</v>
      </c>
      <c r="C231" s="11">
        <v>3</v>
      </c>
      <c r="D231" s="11" t="s">
        <v>314</v>
      </c>
      <c r="E231" s="11" t="s">
        <v>12</v>
      </c>
      <c r="F231" s="11" t="s">
        <v>13</v>
      </c>
      <c r="G231" s="11" t="s">
        <v>14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776</v>
      </c>
      <c r="B232" s="10" t="s">
        <v>315</v>
      </c>
      <c r="C232" s="11">
        <v>3</v>
      </c>
      <c r="D232" s="11" t="s">
        <v>54</v>
      </c>
      <c r="E232" s="11" t="s">
        <v>12</v>
      </c>
      <c r="F232" s="11" t="s">
        <v>13</v>
      </c>
      <c r="G232" s="11" t="s">
        <v>14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777</v>
      </c>
      <c r="B233" s="10" t="s">
        <v>316</v>
      </c>
      <c r="C233" s="11">
        <v>6</v>
      </c>
      <c r="D233" s="11" t="s">
        <v>54</v>
      </c>
      <c r="E233" s="11" t="s">
        <v>21</v>
      </c>
      <c r="F233" s="11" t="s">
        <v>22</v>
      </c>
      <c r="G233" s="11" t="s">
        <v>23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778</v>
      </c>
      <c r="B234" s="10" t="s">
        <v>317</v>
      </c>
      <c r="C234" s="11">
        <v>5</v>
      </c>
      <c r="D234" s="11" t="s">
        <v>54</v>
      </c>
      <c r="E234" s="11" t="s">
        <v>12</v>
      </c>
      <c r="F234" s="11" t="s">
        <v>22</v>
      </c>
      <c r="G234" s="11" t="s">
        <v>31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779</v>
      </c>
      <c r="B235" s="10" t="s">
        <v>318</v>
      </c>
      <c r="C235" s="11">
        <v>6</v>
      </c>
      <c r="D235" s="11" t="s">
        <v>54</v>
      </c>
      <c r="E235" s="11" t="s">
        <v>21</v>
      </c>
      <c r="F235" s="11" t="s">
        <v>22</v>
      </c>
      <c r="G235" s="11" t="s">
        <v>23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780</v>
      </c>
      <c r="B236" s="10" t="s">
        <v>319</v>
      </c>
      <c r="C236" s="11">
        <v>6</v>
      </c>
      <c r="D236" s="11" t="s">
        <v>54</v>
      </c>
      <c r="E236" s="11" t="s">
        <v>21</v>
      </c>
      <c r="F236" s="11" t="s">
        <v>22</v>
      </c>
      <c r="G236" s="11" t="s">
        <v>23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781</v>
      </c>
      <c r="B237" s="10" t="s">
        <v>320</v>
      </c>
      <c r="C237" s="11">
        <v>5</v>
      </c>
      <c r="D237" s="11" t="s">
        <v>54</v>
      </c>
      <c r="E237" s="11" t="s">
        <v>12</v>
      </c>
      <c r="F237" s="11" t="s">
        <v>22</v>
      </c>
      <c r="G237" s="11" t="s">
        <v>31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782</v>
      </c>
      <c r="B238" s="10" t="s">
        <v>321</v>
      </c>
      <c r="C238" s="11">
        <v>5</v>
      </c>
      <c r="D238" s="11" t="s">
        <v>54</v>
      </c>
      <c r="E238" s="11" t="s">
        <v>21</v>
      </c>
      <c r="F238" s="11" t="s">
        <v>22</v>
      </c>
      <c r="G238" s="11" t="s">
        <v>23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783</v>
      </c>
      <c r="B239" s="10" t="s">
        <v>322</v>
      </c>
      <c r="C239" s="11">
        <v>5</v>
      </c>
      <c r="D239" s="11" t="s">
        <v>54</v>
      </c>
      <c r="E239" s="11" t="s">
        <v>12</v>
      </c>
      <c r="F239" s="11" t="s">
        <v>22</v>
      </c>
      <c r="G239" s="11" t="s">
        <v>31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784</v>
      </c>
      <c r="B240" s="10" t="s">
        <v>323</v>
      </c>
      <c r="C240" s="11">
        <v>6</v>
      </c>
      <c r="D240" s="11" t="s">
        <v>54</v>
      </c>
      <c r="E240" s="11" t="s">
        <v>12</v>
      </c>
      <c r="F240" s="11" t="s">
        <v>22</v>
      </c>
      <c r="G240" s="11" t="s">
        <v>31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785</v>
      </c>
      <c r="B241" s="10" t="s">
        <v>324</v>
      </c>
      <c r="C241" s="11">
        <v>5</v>
      </c>
      <c r="D241" s="11" t="s">
        <v>54</v>
      </c>
      <c r="E241" s="11" t="s">
        <v>12</v>
      </c>
      <c r="F241" s="11" t="s">
        <v>22</v>
      </c>
      <c r="G241" s="11" t="s">
        <v>31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786</v>
      </c>
      <c r="B242" s="10" t="s">
        <v>325</v>
      </c>
      <c r="C242" s="11">
        <v>5</v>
      </c>
      <c r="D242" s="11" t="s">
        <v>54</v>
      </c>
      <c r="E242" s="11" t="s">
        <v>12</v>
      </c>
      <c r="F242" s="11" t="s">
        <v>22</v>
      </c>
      <c r="G242" s="11" t="s">
        <v>31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787</v>
      </c>
      <c r="B243" s="10" t="s">
        <v>326</v>
      </c>
      <c r="C243" s="11">
        <v>5</v>
      </c>
      <c r="D243" s="11" t="s">
        <v>54</v>
      </c>
      <c r="E243" s="11" t="s">
        <v>12</v>
      </c>
      <c r="F243" s="11" t="s">
        <v>22</v>
      </c>
      <c r="G243" s="11" t="s">
        <v>31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788</v>
      </c>
      <c r="B244" s="10" t="s">
        <v>327</v>
      </c>
      <c r="C244" s="11">
        <v>6</v>
      </c>
      <c r="D244" s="11" t="s">
        <v>54</v>
      </c>
      <c r="E244" s="11" t="s">
        <v>21</v>
      </c>
      <c r="F244" s="11" t="s">
        <v>22</v>
      </c>
      <c r="G244" s="11" t="s">
        <v>23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789</v>
      </c>
      <c r="B245" s="10" t="s">
        <v>328</v>
      </c>
      <c r="C245" s="11">
        <v>5</v>
      </c>
      <c r="D245" s="11" t="s">
        <v>54</v>
      </c>
      <c r="E245" s="11" t="s">
        <v>12</v>
      </c>
      <c r="F245" s="11" t="s">
        <v>22</v>
      </c>
      <c r="G245" s="11" t="s">
        <v>31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790</v>
      </c>
      <c r="B246" s="10" t="s">
        <v>329</v>
      </c>
      <c r="C246" s="11">
        <v>6</v>
      </c>
      <c r="D246" s="11" t="s">
        <v>54</v>
      </c>
      <c r="E246" s="11" t="s">
        <v>12</v>
      </c>
      <c r="F246" s="11" t="s">
        <v>22</v>
      </c>
      <c r="G246" s="11" t="s">
        <v>31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791</v>
      </c>
      <c r="B247" s="10" t="s">
        <v>330</v>
      </c>
      <c r="C247" s="11">
        <v>5</v>
      </c>
      <c r="D247" s="11" t="s">
        <v>54</v>
      </c>
      <c r="E247" s="11" t="s">
        <v>12</v>
      </c>
      <c r="F247" s="11" t="s">
        <v>22</v>
      </c>
      <c r="G247" s="11" t="s">
        <v>31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792</v>
      </c>
      <c r="B248" s="10" t="s">
        <v>331</v>
      </c>
      <c r="C248" s="11">
        <v>7</v>
      </c>
      <c r="D248" s="11" t="s">
        <v>54</v>
      </c>
      <c r="E248" s="11" t="s">
        <v>41</v>
      </c>
      <c r="F248" s="11" t="s">
        <v>42</v>
      </c>
      <c r="G248" s="11" t="s">
        <v>43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793</v>
      </c>
      <c r="B249" s="10" t="s">
        <v>332</v>
      </c>
      <c r="C249" s="11">
        <v>8</v>
      </c>
      <c r="D249" s="11" t="s">
        <v>54</v>
      </c>
      <c r="E249" s="11" t="s">
        <v>21</v>
      </c>
      <c r="F249" s="11" t="s">
        <v>42</v>
      </c>
      <c r="G249" s="11" t="s">
        <v>79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794</v>
      </c>
      <c r="B250" s="10" t="s">
        <v>333</v>
      </c>
      <c r="C250" s="11">
        <v>8</v>
      </c>
      <c r="D250" s="11" t="s">
        <v>54</v>
      </c>
      <c r="E250" s="11" t="s">
        <v>12</v>
      </c>
      <c r="F250" s="11" t="s">
        <v>42</v>
      </c>
      <c r="G250" s="11" t="s">
        <v>43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795</v>
      </c>
      <c r="B251" s="10" t="s">
        <v>334</v>
      </c>
      <c r="C251" s="11">
        <v>8</v>
      </c>
      <c r="D251" s="11" t="s">
        <v>54</v>
      </c>
      <c r="E251" s="11" t="s">
        <v>21</v>
      </c>
      <c r="F251" s="11" t="s">
        <v>42</v>
      </c>
      <c r="G251" s="11" t="s">
        <v>79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796</v>
      </c>
      <c r="B252" s="10" t="s">
        <v>335</v>
      </c>
      <c r="C252" s="11">
        <v>7</v>
      </c>
      <c r="D252" s="11" t="s">
        <v>54</v>
      </c>
      <c r="E252" s="11" t="s">
        <v>12</v>
      </c>
      <c r="F252" s="11" t="s">
        <v>42</v>
      </c>
      <c r="G252" s="11" t="s">
        <v>43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797</v>
      </c>
      <c r="B253" s="10" t="s">
        <v>336</v>
      </c>
      <c r="C253" s="11">
        <v>7</v>
      </c>
      <c r="D253" s="11" t="s">
        <v>54</v>
      </c>
      <c r="E253" s="11" t="s">
        <v>12</v>
      </c>
      <c r="F253" s="11" t="s">
        <v>42</v>
      </c>
      <c r="G253" s="11" t="s">
        <v>43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798</v>
      </c>
      <c r="B254" s="10" t="s">
        <v>337</v>
      </c>
      <c r="C254" s="11">
        <v>7</v>
      </c>
      <c r="D254" s="11" t="s">
        <v>54</v>
      </c>
      <c r="E254" s="11" t="s">
        <v>12</v>
      </c>
      <c r="F254" s="11" t="s">
        <v>42</v>
      </c>
      <c r="G254" s="11" t="s">
        <v>43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799</v>
      </c>
      <c r="B255" s="10" t="s">
        <v>338</v>
      </c>
      <c r="C255" s="11">
        <v>7</v>
      </c>
      <c r="D255" s="11" t="s">
        <v>54</v>
      </c>
      <c r="E255" s="11" t="s">
        <v>21</v>
      </c>
      <c r="F255" s="11" t="s">
        <v>42</v>
      </c>
      <c r="G255" s="11" t="s">
        <v>79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800</v>
      </c>
      <c r="B256" s="10" t="s">
        <v>339</v>
      </c>
      <c r="C256" s="11">
        <v>8</v>
      </c>
      <c r="D256" s="11" t="s">
        <v>54</v>
      </c>
      <c r="E256" s="11" t="s">
        <v>12</v>
      </c>
      <c r="F256" s="11" t="s">
        <v>42</v>
      </c>
      <c r="G256" s="11" t="s">
        <v>43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801</v>
      </c>
      <c r="B257" s="10" t="s">
        <v>340</v>
      </c>
      <c r="C257" s="11">
        <v>7</v>
      </c>
      <c r="D257" s="11" t="s">
        <v>54</v>
      </c>
      <c r="E257" s="11" t="s">
        <v>12</v>
      </c>
      <c r="F257" s="11" t="s">
        <v>42</v>
      </c>
      <c r="G257" s="11" t="s">
        <v>43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802</v>
      </c>
      <c r="B258" s="10" t="s">
        <v>341</v>
      </c>
      <c r="C258" s="11">
        <v>7</v>
      </c>
      <c r="D258" s="11" t="s">
        <v>54</v>
      </c>
      <c r="E258" s="11" t="s">
        <v>21</v>
      </c>
      <c r="F258" s="11" t="s">
        <v>42</v>
      </c>
      <c r="G258" s="11" t="s">
        <v>79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803</v>
      </c>
      <c r="B259" s="10" t="s">
        <v>342</v>
      </c>
      <c r="C259" s="11">
        <v>8</v>
      </c>
      <c r="D259" s="11" t="s">
        <v>54</v>
      </c>
      <c r="E259" s="11" t="s">
        <v>12</v>
      </c>
      <c r="F259" s="11" t="s">
        <v>42</v>
      </c>
      <c r="G259" s="11" t="s">
        <v>43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804</v>
      </c>
      <c r="B260" s="10" t="s">
        <v>343</v>
      </c>
      <c r="C260" s="11">
        <v>7</v>
      </c>
      <c r="D260" s="11" t="s">
        <v>54</v>
      </c>
      <c r="E260" s="11" t="s">
        <v>12</v>
      </c>
      <c r="F260" s="11" t="s">
        <v>42</v>
      </c>
      <c r="G260" s="11" t="s">
        <v>43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805</v>
      </c>
      <c r="B261" s="10" t="s">
        <v>344</v>
      </c>
      <c r="C261" s="11">
        <v>7</v>
      </c>
      <c r="D261" s="11" t="s">
        <v>54</v>
      </c>
      <c r="E261" s="11" t="s">
        <v>12</v>
      </c>
      <c r="F261" s="11" t="s">
        <v>42</v>
      </c>
      <c r="G261" s="11" t="s">
        <v>43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806</v>
      </c>
      <c r="B262" s="10" t="s">
        <v>345</v>
      </c>
      <c r="C262" s="11">
        <v>8</v>
      </c>
      <c r="D262" s="11" t="s">
        <v>54</v>
      </c>
      <c r="E262" s="11" t="s">
        <v>12</v>
      </c>
      <c r="F262" s="11" t="s">
        <v>42</v>
      </c>
      <c r="G262" s="11" t="s">
        <v>43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807</v>
      </c>
      <c r="B263" s="10" t="s">
        <v>346</v>
      </c>
      <c r="C263" s="11">
        <v>7</v>
      </c>
      <c r="D263" s="11" t="s">
        <v>54</v>
      </c>
      <c r="E263" s="11" t="s">
        <v>21</v>
      </c>
      <c r="F263" s="11" t="s">
        <v>42</v>
      </c>
      <c r="G263" s="11" t="s">
        <v>79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808</v>
      </c>
      <c r="B264" s="10" t="s">
        <v>347</v>
      </c>
      <c r="C264" s="11">
        <v>7</v>
      </c>
      <c r="D264" s="11" t="s">
        <v>54</v>
      </c>
      <c r="E264" s="11" t="s">
        <v>12</v>
      </c>
      <c r="F264" s="11" t="s">
        <v>42</v>
      </c>
      <c r="G264" s="11" t="s">
        <v>43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809</v>
      </c>
      <c r="B265" s="10" t="s">
        <v>348</v>
      </c>
      <c r="C265" s="11">
        <v>4</v>
      </c>
      <c r="D265" s="11" t="s">
        <v>54</v>
      </c>
      <c r="E265" s="11" t="s">
        <v>21</v>
      </c>
      <c r="F265" s="11" t="s">
        <v>13</v>
      </c>
      <c r="G265" s="11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810</v>
      </c>
      <c r="B266" s="10" t="s">
        <v>349</v>
      </c>
      <c r="C266" s="11">
        <v>1</v>
      </c>
      <c r="D266" s="11" t="s">
        <v>54</v>
      </c>
      <c r="E266" s="11" t="s">
        <v>21</v>
      </c>
      <c r="F266" s="11" t="s">
        <v>13</v>
      </c>
      <c r="G266" s="11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811</v>
      </c>
      <c r="B267" s="10" t="s">
        <v>350</v>
      </c>
      <c r="C267" s="11">
        <v>6</v>
      </c>
      <c r="D267" s="11" t="s">
        <v>54</v>
      </c>
      <c r="E267" s="11" t="s">
        <v>12</v>
      </c>
      <c r="F267" s="11" t="s">
        <v>22</v>
      </c>
      <c r="G267" s="11" t="s">
        <v>31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865</v>
      </c>
      <c r="B268" s="10" t="s">
        <v>351</v>
      </c>
      <c r="C268" s="11" t="s">
        <v>10</v>
      </c>
      <c r="D268" s="11" t="s">
        <v>90</v>
      </c>
      <c r="E268" s="11" t="s">
        <v>21</v>
      </c>
      <c r="F268" s="11" t="s">
        <v>352</v>
      </c>
      <c r="G268" s="11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866</v>
      </c>
      <c r="B269" s="10" t="s">
        <v>353</v>
      </c>
      <c r="C269" s="11" t="s">
        <v>10</v>
      </c>
      <c r="D269" s="11" t="s">
        <v>90</v>
      </c>
      <c r="E269" s="11" t="s">
        <v>12</v>
      </c>
      <c r="F269" s="11" t="s">
        <v>352</v>
      </c>
      <c r="G269" s="11" t="s">
        <v>14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867</v>
      </c>
      <c r="B270" s="10" t="s">
        <v>354</v>
      </c>
      <c r="C270" s="11">
        <v>1</v>
      </c>
      <c r="D270" s="11" t="s">
        <v>90</v>
      </c>
      <c r="E270" s="11" t="s">
        <v>21</v>
      </c>
      <c r="F270" s="11" t="s">
        <v>352</v>
      </c>
      <c r="G270" s="11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868</v>
      </c>
      <c r="B271" s="10" t="s">
        <v>355</v>
      </c>
      <c r="C271" s="11" t="s">
        <v>10</v>
      </c>
      <c r="D271" s="11" t="s">
        <v>90</v>
      </c>
      <c r="E271" s="11" t="s">
        <v>21</v>
      </c>
      <c r="F271" s="11" t="s">
        <v>352</v>
      </c>
      <c r="G271" s="11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869</v>
      </c>
      <c r="B272" s="10" t="s">
        <v>356</v>
      </c>
      <c r="C272" s="11">
        <v>2</v>
      </c>
      <c r="D272" s="11" t="s">
        <v>90</v>
      </c>
      <c r="E272" s="11" t="s">
        <v>12</v>
      </c>
      <c r="F272" s="11" t="s">
        <v>352</v>
      </c>
      <c r="G272" s="11" t="s">
        <v>14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870</v>
      </c>
      <c r="B273" s="10" t="s">
        <v>357</v>
      </c>
      <c r="C273" s="11">
        <v>2</v>
      </c>
      <c r="D273" s="11" t="s">
        <v>90</v>
      </c>
      <c r="E273" s="11" t="s">
        <v>21</v>
      </c>
      <c r="F273" s="11" t="s">
        <v>352</v>
      </c>
      <c r="G273" s="11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871</v>
      </c>
      <c r="B274" s="10" t="s">
        <v>358</v>
      </c>
      <c r="C274" s="11">
        <v>2</v>
      </c>
      <c r="D274" s="11" t="s">
        <v>90</v>
      </c>
      <c r="E274" s="11" t="s">
        <v>21</v>
      </c>
      <c r="F274" s="11" t="s">
        <v>352</v>
      </c>
      <c r="G274" s="11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872</v>
      </c>
      <c r="B275" s="10" t="s">
        <v>359</v>
      </c>
      <c r="C275" s="11">
        <v>2</v>
      </c>
      <c r="D275" s="11" t="s">
        <v>90</v>
      </c>
      <c r="E275" s="11" t="s">
        <v>21</v>
      </c>
      <c r="F275" s="11" t="s">
        <v>352</v>
      </c>
      <c r="G275" s="11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873</v>
      </c>
      <c r="B276" s="10" t="s">
        <v>360</v>
      </c>
      <c r="C276" s="11">
        <v>3</v>
      </c>
      <c r="D276" s="11" t="s">
        <v>90</v>
      </c>
      <c r="E276" s="11" t="s">
        <v>12</v>
      </c>
      <c r="F276" s="11" t="s">
        <v>352</v>
      </c>
      <c r="G276" s="11" t="s">
        <v>14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874</v>
      </c>
      <c r="B277" s="10" t="s">
        <v>361</v>
      </c>
      <c r="C277" s="11">
        <v>3</v>
      </c>
      <c r="D277" s="11" t="s">
        <v>90</v>
      </c>
      <c r="E277" s="11" t="s">
        <v>12</v>
      </c>
      <c r="F277" s="11" t="s">
        <v>352</v>
      </c>
      <c r="G277" s="11" t="s">
        <v>14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875</v>
      </c>
      <c r="B278" s="10" t="s">
        <v>362</v>
      </c>
      <c r="C278" s="11">
        <v>3</v>
      </c>
      <c r="D278" s="11" t="s">
        <v>90</v>
      </c>
      <c r="E278" s="11" t="s">
        <v>21</v>
      </c>
      <c r="F278" s="11" t="s">
        <v>352</v>
      </c>
      <c r="G278" s="11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876</v>
      </c>
      <c r="B279" s="10" t="s">
        <v>363</v>
      </c>
      <c r="C279" s="11">
        <v>3</v>
      </c>
      <c r="D279" s="11" t="s">
        <v>90</v>
      </c>
      <c r="E279" s="11" t="s">
        <v>12</v>
      </c>
      <c r="F279" s="11" t="s">
        <v>352</v>
      </c>
      <c r="G279" s="11" t="s">
        <v>14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877</v>
      </c>
      <c r="B280" s="10" t="s">
        <v>364</v>
      </c>
      <c r="C280" s="11">
        <v>4</v>
      </c>
      <c r="D280" s="11" t="s">
        <v>90</v>
      </c>
      <c r="E280" s="11" t="s">
        <v>21</v>
      </c>
      <c r="F280" s="11" t="s">
        <v>352</v>
      </c>
      <c r="G280" s="11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878</v>
      </c>
      <c r="B281" s="10" t="s">
        <v>365</v>
      </c>
      <c r="C281" s="11">
        <v>4</v>
      </c>
      <c r="D281" s="11" t="s">
        <v>90</v>
      </c>
      <c r="E281" s="11" t="s">
        <v>12</v>
      </c>
      <c r="F281" s="11" t="s">
        <v>352</v>
      </c>
      <c r="G281" s="11" t="s">
        <v>14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879</v>
      </c>
      <c r="B282" s="10" t="s">
        <v>366</v>
      </c>
      <c r="C282" s="11">
        <v>6</v>
      </c>
      <c r="D282" s="11" t="s">
        <v>90</v>
      </c>
      <c r="E282" s="11" t="s">
        <v>21</v>
      </c>
      <c r="F282" s="11" t="s">
        <v>22</v>
      </c>
      <c r="G282" s="11" t="s">
        <v>23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880</v>
      </c>
      <c r="B283" s="10" t="s">
        <v>367</v>
      </c>
      <c r="C283" s="11">
        <v>6</v>
      </c>
      <c r="D283" s="11" t="s">
        <v>90</v>
      </c>
      <c r="E283" s="11" t="s">
        <v>12</v>
      </c>
      <c r="F283" s="11" t="s">
        <v>22</v>
      </c>
      <c r="G283" s="11" t="s">
        <v>31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881</v>
      </c>
      <c r="B284" s="10" t="s">
        <v>368</v>
      </c>
      <c r="C284" s="11">
        <v>6</v>
      </c>
      <c r="D284" s="11" t="s">
        <v>90</v>
      </c>
      <c r="E284" s="11" t="s">
        <v>12</v>
      </c>
      <c r="F284" s="11" t="s">
        <v>22</v>
      </c>
      <c r="G284" s="11" t="s">
        <v>31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882</v>
      </c>
      <c r="B285" s="10" t="s">
        <v>369</v>
      </c>
      <c r="C285" s="11">
        <v>6</v>
      </c>
      <c r="D285" s="11" t="s">
        <v>90</v>
      </c>
      <c r="E285" s="11" t="s">
        <v>21</v>
      </c>
      <c r="F285" s="11" t="s">
        <v>22</v>
      </c>
      <c r="G285" s="11" t="s">
        <v>23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883</v>
      </c>
      <c r="B286" s="10" t="s">
        <v>370</v>
      </c>
      <c r="C286" s="11">
        <v>6</v>
      </c>
      <c r="D286" s="11" t="s">
        <v>90</v>
      </c>
      <c r="E286" s="11" t="s">
        <v>21</v>
      </c>
      <c r="F286" s="11" t="s">
        <v>22</v>
      </c>
      <c r="G286" s="11" t="s">
        <v>23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884</v>
      </c>
      <c r="B287" s="10" t="s">
        <v>371</v>
      </c>
      <c r="C287" s="11">
        <v>7</v>
      </c>
      <c r="D287" s="11" t="s">
        <v>90</v>
      </c>
      <c r="E287" s="11" t="s">
        <v>12</v>
      </c>
      <c r="F287" s="11" t="s">
        <v>42</v>
      </c>
      <c r="G287" s="11" t="s">
        <v>43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885</v>
      </c>
      <c r="B288" s="10" t="s">
        <v>372</v>
      </c>
      <c r="C288" s="11">
        <v>7</v>
      </c>
      <c r="D288" s="11" t="s">
        <v>90</v>
      </c>
      <c r="E288" s="11" t="s">
        <v>12</v>
      </c>
      <c r="F288" s="11" t="s">
        <v>42</v>
      </c>
      <c r="G288" s="11" t="s">
        <v>43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886</v>
      </c>
      <c r="B289" s="10" t="s">
        <v>373</v>
      </c>
      <c r="C289" s="11">
        <v>7</v>
      </c>
      <c r="D289" s="11" t="s">
        <v>90</v>
      </c>
      <c r="E289" s="11" t="s">
        <v>12</v>
      </c>
      <c r="F289" s="11" t="s">
        <v>42</v>
      </c>
      <c r="G289" s="11" t="s">
        <v>43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887</v>
      </c>
      <c r="B290" s="10" t="s">
        <v>374</v>
      </c>
      <c r="C290" s="11">
        <v>7</v>
      </c>
      <c r="D290" s="11" t="s">
        <v>90</v>
      </c>
      <c r="E290" s="11" t="s">
        <v>12</v>
      </c>
      <c r="F290" s="11" t="s">
        <v>42</v>
      </c>
      <c r="G290" s="11" t="s">
        <v>43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888</v>
      </c>
      <c r="B291" s="10" t="s">
        <v>375</v>
      </c>
      <c r="C291" s="11">
        <v>7</v>
      </c>
      <c r="D291" s="11" t="s">
        <v>90</v>
      </c>
      <c r="E291" s="11" t="s">
        <v>21</v>
      </c>
      <c r="F291" s="11" t="s">
        <v>42</v>
      </c>
      <c r="G291" s="11" t="s">
        <v>79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889</v>
      </c>
      <c r="B292" s="10" t="s">
        <v>376</v>
      </c>
      <c r="C292" s="11">
        <v>7</v>
      </c>
      <c r="D292" s="11" t="s">
        <v>90</v>
      </c>
      <c r="E292" s="11" t="s">
        <v>21</v>
      </c>
      <c r="F292" s="11" t="s">
        <v>42</v>
      </c>
      <c r="G292" s="11" t="s">
        <v>79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890</v>
      </c>
      <c r="B293" s="10" t="s">
        <v>377</v>
      </c>
      <c r="C293" s="11">
        <v>8</v>
      </c>
      <c r="D293" s="11" t="s">
        <v>90</v>
      </c>
      <c r="E293" s="11" t="s">
        <v>12</v>
      </c>
      <c r="F293" s="11" t="s">
        <v>42</v>
      </c>
      <c r="G293" s="11" t="s">
        <v>43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891</v>
      </c>
      <c r="B294" s="10" t="s">
        <v>378</v>
      </c>
      <c r="C294" s="11">
        <v>8</v>
      </c>
      <c r="D294" s="11" t="s">
        <v>90</v>
      </c>
      <c r="E294" s="11" t="s">
        <v>21</v>
      </c>
      <c r="F294" s="11" t="s">
        <v>42</v>
      </c>
      <c r="G294" s="11" t="s">
        <v>79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892</v>
      </c>
      <c r="B295" s="10" t="s">
        <v>379</v>
      </c>
      <c r="C295" s="11">
        <v>8</v>
      </c>
      <c r="D295" s="11" t="s">
        <v>90</v>
      </c>
      <c r="E295" s="11" t="s">
        <v>21</v>
      </c>
      <c r="F295" s="11" t="s">
        <v>42</v>
      </c>
      <c r="G295" s="11" t="s">
        <v>79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893</v>
      </c>
      <c r="B296" s="10" t="s">
        <v>380</v>
      </c>
      <c r="C296" s="11">
        <v>8</v>
      </c>
      <c r="D296" s="11" t="s">
        <v>90</v>
      </c>
      <c r="E296" s="11" t="s">
        <v>21</v>
      </c>
      <c r="F296" s="11" t="s">
        <v>42</v>
      </c>
      <c r="G296" s="11" t="s">
        <v>79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894</v>
      </c>
      <c r="B297" s="10" t="s">
        <v>381</v>
      </c>
      <c r="C297" s="11">
        <v>3</v>
      </c>
      <c r="D297" s="11" t="s">
        <v>90</v>
      </c>
      <c r="E297" s="11" t="s">
        <v>21</v>
      </c>
      <c r="F297" s="11" t="s">
        <v>13</v>
      </c>
      <c r="G297" s="11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895</v>
      </c>
      <c r="B298" s="10" t="s">
        <v>382</v>
      </c>
      <c r="C298" s="11">
        <v>4</v>
      </c>
      <c r="D298" s="11" t="s">
        <v>90</v>
      </c>
      <c r="E298" s="11" t="s">
        <v>21</v>
      </c>
      <c r="F298" s="11" t="s">
        <v>13</v>
      </c>
      <c r="G298" s="11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900</v>
      </c>
      <c r="B299" s="10" t="s">
        <v>383</v>
      </c>
      <c r="C299" s="11" t="s">
        <v>10</v>
      </c>
      <c r="D299" s="11" t="s">
        <v>16</v>
      </c>
      <c r="E299" s="11" t="s">
        <v>12</v>
      </c>
      <c r="F299" s="11" t="s">
        <v>13</v>
      </c>
      <c r="G299" s="11" t="s">
        <v>14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901</v>
      </c>
      <c r="B300" s="10" t="s">
        <v>384</v>
      </c>
      <c r="C300" s="11" t="s">
        <v>10</v>
      </c>
      <c r="D300" s="11" t="s">
        <v>16</v>
      </c>
      <c r="E300" s="11" t="s">
        <v>12</v>
      </c>
      <c r="F300" s="11" t="s">
        <v>13</v>
      </c>
      <c r="G300" s="11" t="s">
        <v>14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902</v>
      </c>
      <c r="B301" s="10" t="s">
        <v>385</v>
      </c>
      <c r="C301" s="11" t="s">
        <v>10</v>
      </c>
      <c r="D301" s="11" t="s">
        <v>16</v>
      </c>
      <c r="E301" s="11" t="s">
        <v>21</v>
      </c>
      <c r="F301" s="11" t="s">
        <v>13</v>
      </c>
      <c r="G301" s="11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903</v>
      </c>
      <c r="B302" s="10" t="s">
        <v>386</v>
      </c>
      <c r="C302" s="11">
        <v>1</v>
      </c>
      <c r="D302" s="11" t="s">
        <v>16</v>
      </c>
      <c r="E302" s="11" t="s">
        <v>12</v>
      </c>
      <c r="F302" s="11" t="s">
        <v>13</v>
      </c>
      <c r="G302" s="11" t="s">
        <v>14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904</v>
      </c>
      <c r="B303" s="10" t="s">
        <v>387</v>
      </c>
      <c r="C303" s="11">
        <v>1</v>
      </c>
      <c r="D303" s="11" t="s">
        <v>16</v>
      </c>
      <c r="E303" s="11" t="s">
        <v>21</v>
      </c>
      <c r="F303" s="11" t="s">
        <v>13</v>
      </c>
      <c r="G303" s="11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905</v>
      </c>
      <c r="B304" s="10" t="s">
        <v>388</v>
      </c>
      <c r="C304" s="11">
        <v>1</v>
      </c>
      <c r="D304" s="11" t="s">
        <v>16</v>
      </c>
      <c r="E304" s="11" t="s">
        <v>21</v>
      </c>
      <c r="F304" s="11" t="s">
        <v>13</v>
      </c>
      <c r="G304" s="11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906</v>
      </c>
      <c r="B305" s="10" t="s">
        <v>389</v>
      </c>
      <c r="C305" s="11">
        <v>1</v>
      </c>
      <c r="D305" s="11" t="s">
        <v>16</v>
      </c>
      <c r="E305" s="11" t="s">
        <v>21</v>
      </c>
      <c r="F305" s="11" t="s">
        <v>13</v>
      </c>
      <c r="G305" s="11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907</v>
      </c>
      <c r="B306" s="10" t="s">
        <v>390</v>
      </c>
      <c r="C306" s="11">
        <v>1</v>
      </c>
      <c r="D306" s="11" t="s">
        <v>16</v>
      </c>
      <c r="E306" s="11" t="s">
        <v>12</v>
      </c>
      <c r="F306" s="11" t="s">
        <v>13</v>
      </c>
      <c r="G306" s="11" t="s">
        <v>14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908</v>
      </c>
      <c r="B307" s="10" t="s">
        <v>391</v>
      </c>
      <c r="C307" s="11">
        <v>2</v>
      </c>
      <c r="D307" s="11" t="s">
        <v>16</v>
      </c>
      <c r="E307" s="11" t="s">
        <v>12</v>
      </c>
      <c r="F307" s="11" t="s">
        <v>13</v>
      </c>
      <c r="G307" s="11" t="s">
        <v>14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909</v>
      </c>
      <c r="B308" s="10" t="s">
        <v>392</v>
      </c>
      <c r="C308" s="11">
        <v>2</v>
      </c>
      <c r="D308" s="11" t="s">
        <v>16</v>
      </c>
      <c r="E308" s="11" t="s">
        <v>12</v>
      </c>
      <c r="F308" s="11" t="s">
        <v>13</v>
      </c>
      <c r="G308" s="11" t="s">
        <v>14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910</v>
      </c>
      <c r="B309" s="10" t="s">
        <v>393</v>
      </c>
      <c r="C309" s="11">
        <v>2</v>
      </c>
      <c r="D309" s="11" t="s">
        <v>16</v>
      </c>
      <c r="E309" s="11" t="s">
        <v>12</v>
      </c>
      <c r="F309" s="11" t="s">
        <v>13</v>
      </c>
      <c r="G309" s="11" t="s">
        <v>14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911</v>
      </c>
      <c r="B310" s="10" t="s">
        <v>394</v>
      </c>
      <c r="C310" s="11">
        <v>2</v>
      </c>
      <c r="D310" s="11" t="s">
        <v>16</v>
      </c>
      <c r="E310" s="11" t="s">
        <v>21</v>
      </c>
      <c r="F310" s="11" t="s">
        <v>13</v>
      </c>
      <c r="G310" s="11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912</v>
      </c>
      <c r="B311" s="10" t="s">
        <v>395</v>
      </c>
      <c r="C311" s="11">
        <v>2</v>
      </c>
      <c r="D311" s="11" t="s">
        <v>16</v>
      </c>
      <c r="E311" s="11" t="s">
        <v>21</v>
      </c>
      <c r="F311" s="11" t="s">
        <v>13</v>
      </c>
      <c r="G311" s="11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913</v>
      </c>
      <c r="B312" s="10" t="s">
        <v>396</v>
      </c>
      <c r="C312" s="11">
        <v>2</v>
      </c>
      <c r="D312" s="11" t="s">
        <v>16</v>
      </c>
      <c r="E312" s="11" t="s">
        <v>21</v>
      </c>
      <c r="F312" s="11" t="s">
        <v>13</v>
      </c>
      <c r="G312" s="11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914</v>
      </c>
      <c r="B313" s="10" t="s">
        <v>397</v>
      </c>
      <c r="C313" s="11">
        <v>2</v>
      </c>
      <c r="D313" s="11" t="s">
        <v>16</v>
      </c>
      <c r="E313" s="11" t="s">
        <v>21</v>
      </c>
      <c r="F313" s="11" t="s">
        <v>13</v>
      </c>
      <c r="G313" s="11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915</v>
      </c>
      <c r="B314" s="10" t="s">
        <v>398</v>
      </c>
      <c r="C314" s="11">
        <v>2</v>
      </c>
      <c r="D314" s="11" t="s">
        <v>16</v>
      </c>
      <c r="E314" s="11" t="s">
        <v>21</v>
      </c>
      <c r="F314" s="11" t="s">
        <v>13</v>
      </c>
      <c r="G314" s="11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916</v>
      </c>
      <c r="B315" s="10" t="s">
        <v>399</v>
      </c>
      <c r="C315" s="11">
        <v>2</v>
      </c>
      <c r="D315" s="11" t="s">
        <v>16</v>
      </c>
      <c r="E315" s="11" t="s">
        <v>12</v>
      </c>
      <c r="F315" s="11" t="s">
        <v>13</v>
      </c>
      <c r="G315" s="11" t="s">
        <v>14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917</v>
      </c>
      <c r="B316" s="10" t="s">
        <v>400</v>
      </c>
      <c r="C316" s="11">
        <v>2</v>
      </c>
      <c r="D316" s="11" t="s">
        <v>16</v>
      </c>
      <c r="E316" s="11" t="s">
        <v>12</v>
      </c>
      <c r="F316" s="11" t="s">
        <v>13</v>
      </c>
      <c r="G316" s="11" t="s">
        <v>14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918</v>
      </c>
      <c r="B317" s="10" t="s">
        <v>401</v>
      </c>
      <c r="C317" s="11">
        <v>2</v>
      </c>
      <c r="D317" s="11" t="s">
        <v>16</v>
      </c>
      <c r="E317" s="11" t="s">
        <v>12</v>
      </c>
      <c r="F317" s="11" t="s">
        <v>13</v>
      </c>
      <c r="G317" s="11" t="s">
        <v>14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919</v>
      </c>
      <c r="B318" s="10" t="s">
        <v>402</v>
      </c>
      <c r="C318" s="11">
        <v>2</v>
      </c>
      <c r="D318" s="11" t="s">
        <v>16</v>
      </c>
      <c r="E318" s="11" t="s">
        <v>12</v>
      </c>
      <c r="F318" s="11" t="s">
        <v>13</v>
      </c>
      <c r="G318" s="11" t="s">
        <v>14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920</v>
      </c>
      <c r="B319" s="10" t="s">
        <v>403</v>
      </c>
      <c r="C319" s="11">
        <v>3</v>
      </c>
      <c r="D319" s="11" t="s">
        <v>16</v>
      </c>
      <c r="E319" s="11" t="s">
        <v>21</v>
      </c>
      <c r="F319" s="11" t="s">
        <v>13</v>
      </c>
      <c r="G319" s="11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921</v>
      </c>
      <c r="B320" s="10" t="s">
        <v>404</v>
      </c>
      <c r="C320" s="11">
        <v>3</v>
      </c>
      <c r="D320" s="11" t="s">
        <v>16</v>
      </c>
      <c r="E320" s="11" t="s">
        <v>21</v>
      </c>
      <c r="F320" s="11" t="s">
        <v>13</v>
      </c>
      <c r="G320" s="11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922</v>
      </c>
      <c r="B321" s="10" t="s">
        <v>405</v>
      </c>
      <c r="C321" s="11">
        <v>3</v>
      </c>
      <c r="D321" s="11" t="s">
        <v>16</v>
      </c>
      <c r="E321" s="11" t="s">
        <v>12</v>
      </c>
      <c r="F321" s="11" t="s">
        <v>13</v>
      </c>
      <c r="G321" s="11" t="s">
        <v>14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923</v>
      </c>
      <c r="B322" s="10" t="s">
        <v>406</v>
      </c>
      <c r="C322" s="11">
        <v>3</v>
      </c>
      <c r="D322" s="11" t="s">
        <v>16</v>
      </c>
      <c r="E322" s="11" t="s">
        <v>12</v>
      </c>
      <c r="F322" s="11" t="s">
        <v>13</v>
      </c>
      <c r="G322" s="11" t="s">
        <v>14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924</v>
      </c>
      <c r="B323" s="10" t="s">
        <v>407</v>
      </c>
      <c r="C323" s="11">
        <v>3</v>
      </c>
      <c r="D323" s="11" t="s">
        <v>16</v>
      </c>
      <c r="E323" s="11" t="s">
        <v>21</v>
      </c>
      <c r="F323" s="11" t="s">
        <v>13</v>
      </c>
      <c r="G323" s="11" t="s">
        <v>27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925</v>
      </c>
      <c r="B324" s="10" t="s">
        <v>408</v>
      </c>
      <c r="C324" s="11">
        <v>3</v>
      </c>
      <c r="D324" s="11" t="s">
        <v>16</v>
      </c>
      <c r="E324" s="11" t="s">
        <v>21</v>
      </c>
      <c r="F324" s="11" t="s">
        <v>13</v>
      </c>
      <c r="G324" s="11" t="s">
        <v>27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926</v>
      </c>
      <c r="B325" s="10" t="s">
        <v>409</v>
      </c>
      <c r="C325" s="11">
        <v>4</v>
      </c>
      <c r="D325" s="11" t="s">
        <v>16</v>
      </c>
      <c r="E325" s="11" t="s">
        <v>21</v>
      </c>
      <c r="F325" s="11" t="s">
        <v>13</v>
      </c>
      <c r="G325" s="11" t="s">
        <v>27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927</v>
      </c>
      <c r="B326" s="10" t="s">
        <v>410</v>
      </c>
      <c r="C326" s="11">
        <v>4</v>
      </c>
      <c r="D326" s="11" t="s">
        <v>16</v>
      </c>
      <c r="E326" s="11" t="s">
        <v>12</v>
      </c>
      <c r="F326" s="11" t="s">
        <v>13</v>
      </c>
      <c r="G326" s="11" t="s">
        <v>14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928</v>
      </c>
      <c r="B327" s="10" t="s">
        <v>411</v>
      </c>
      <c r="C327" s="11">
        <v>4</v>
      </c>
      <c r="D327" s="11" t="s">
        <v>16</v>
      </c>
      <c r="E327" s="11" t="s">
        <v>21</v>
      </c>
      <c r="F327" s="11" t="s">
        <v>13</v>
      </c>
      <c r="G327" s="11" t="s">
        <v>27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929</v>
      </c>
      <c r="B328" s="10" t="s">
        <v>412</v>
      </c>
      <c r="C328" s="11">
        <v>4</v>
      </c>
      <c r="D328" s="11" t="s">
        <v>16</v>
      </c>
      <c r="E328" s="11" t="s">
        <v>12</v>
      </c>
      <c r="F328" s="11" t="s">
        <v>13</v>
      </c>
      <c r="G328" s="11" t="s">
        <v>14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930</v>
      </c>
      <c r="B329" s="10" t="s">
        <v>413</v>
      </c>
      <c r="C329" s="11">
        <v>4</v>
      </c>
      <c r="D329" s="11" t="s">
        <v>16</v>
      </c>
      <c r="E329" s="11" t="s">
        <v>12</v>
      </c>
      <c r="F329" s="11" t="s">
        <v>13</v>
      </c>
      <c r="G329" s="11" t="s">
        <v>14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931</v>
      </c>
      <c r="B330" s="10" t="s">
        <v>414</v>
      </c>
      <c r="C330" s="11">
        <v>4</v>
      </c>
      <c r="D330" s="11" t="s">
        <v>16</v>
      </c>
      <c r="E330" s="11" t="s">
        <v>21</v>
      </c>
      <c r="F330" s="11" t="s">
        <v>13</v>
      </c>
      <c r="G330" s="11" t="s">
        <v>27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932</v>
      </c>
      <c r="B331" s="10" t="s">
        <v>415</v>
      </c>
      <c r="C331" s="11">
        <v>4</v>
      </c>
      <c r="D331" s="11" t="s">
        <v>16</v>
      </c>
      <c r="E331" s="11" t="s">
        <v>12</v>
      </c>
      <c r="F331" s="11" t="s">
        <v>13</v>
      </c>
      <c r="G331" s="11" t="s">
        <v>14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933</v>
      </c>
      <c r="B332" s="10" t="s">
        <v>416</v>
      </c>
      <c r="C332" s="11">
        <v>4</v>
      </c>
      <c r="D332" s="11" t="s">
        <v>16</v>
      </c>
      <c r="E332" s="11" t="s">
        <v>21</v>
      </c>
      <c r="F332" s="11" t="s">
        <v>13</v>
      </c>
      <c r="G332" s="11" t="s">
        <v>27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934</v>
      </c>
      <c r="B333" s="10" t="s">
        <v>417</v>
      </c>
      <c r="C333" s="11">
        <v>5</v>
      </c>
      <c r="D333" s="11" t="s">
        <v>16</v>
      </c>
      <c r="E333" s="11" t="s">
        <v>21</v>
      </c>
      <c r="F333" s="11" t="s">
        <v>22</v>
      </c>
      <c r="G333" s="11" t="s">
        <v>23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935</v>
      </c>
      <c r="B334" s="10" t="s">
        <v>418</v>
      </c>
      <c r="C334" s="11">
        <v>5</v>
      </c>
      <c r="D334" s="11" t="s">
        <v>16</v>
      </c>
      <c r="E334" s="11" t="s">
        <v>21</v>
      </c>
      <c r="F334" s="11" t="s">
        <v>22</v>
      </c>
      <c r="G334" s="11" t="s">
        <v>23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936</v>
      </c>
      <c r="B335" s="10" t="s">
        <v>419</v>
      </c>
      <c r="C335" s="11">
        <v>5</v>
      </c>
      <c r="D335" s="11" t="s">
        <v>16</v>
      </c>
      <c r="E335" s="11" t="s">
        <v>12</v>
      </c>
      <c r="F335" s="11" t="s">
        <v>22</v>
      </c>
      <c r="G335" s="11" t="s">
        <v>31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937</v>
      </c>
      <c r="B336" s="10" t="s">
        <v>420</v>
      </c>
      <c r="C336" s="11">
        <v>5</v>
      </c>
      <c r="D336" s="11" t="s">
        <v>16</v>
      </c>
      <c r="E336" s="11" t="s">
        <v>21</v>
      </c>
      <c r="F336" s="11" t="s">
        <v>22</v>
      </c>
      <c r="G336" s="11" t="s">
        <v>23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938</v>
      </c>
      <c r="B337" s="10" t="s">
        <v>421</v>
      </c>
      <c r="C337" s="11">
        <v>5</v>
      </c>
      <c r="D337" s="11" t="s">
        <v>16</v>
      </c>
      <c r="E337" s="11" t="s">
        <v>12</v>
      </c>
      <c r="F337" s="11" t="s">
        <v>22</v>
      </c>
      <c r="G337" s="11" t="s">
        <v>31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939</v>
      </c>
      <c r="B338" s="10" t="s">
        <v>422</v>
      </c>
      <c r="C338" s="11">
        <v>5</v>
      </c>
      <c r="D338" s="11" t="s">
        <v>16</v>
      </c>
      <c r="E338" s="11" t="s">
        <v>21</v>
      </c>
      <c r="F338" s="11" t="s">
        <v>22</v>
      </c>
      <c r="G338" s="11" t="s">
        <v>23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940</v>
      </c>
      <c r="B339" s="10" t="s">
        <v>423</v>
      </c>
      <c r="C339" s="11">
        <v>6</v>
      </c>
      <c r="D339" s="11" t="s">
        <v>16</v>
      </c>
      <c r="E339" s="11" t="s">
        <v>21</v>
      </c>
      <c r="F339" s="11" t="s">
        <v>22</v>
      </c>
      <c r="G339" s="11" t="s">
        <v>23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941</v>
      </c>
      <c r="B340" s="10" t="s">
        <v>424</v>
      </c>
      <c r="C340" s="11">
        <v>6</v>
      </c>
      <c r="D340" s="11" t="s">
        <v>16</v>
      </c>
      <c r="E340" s="11" t="s">
        <v>12</v>
      </c>
      <c r="F340" s="11" t="s">
        <v>22</v>
      </c>
      <c r="G340" s="11" t="s">
        <v>31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942</v>
      </c>
      <c r="B341" s="10" t="s">
        <v>425</v>
      </c>
      <c r="C341" s="11">
        <v>7</v>
      </c>
      <c r="D341" s="11" t="s">
        <v>16</v>
      </c>
      <c r="E341" s="11" t="s">
        <v>12</v>
      </c>
      <c r="F341" s="11" t="s">
        <v>42</v>
      </c>
      <c r="G341" s="11" t="s">
        <v>43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943</v>
      </c>
      <c r="B342" s="10" t="s">
        <v>426</v>
      </c>
      <c r="C342" s="11">
        <v>7</v>
      </c>
      <c r="D342" s="11" t="s">
        <v>16</v>
      </c>
      <c r="E342" s="11" t="s">
        <v>21</v>
      </c>
      <c r="F342" s="11" t="s">
        <v>42</v>
      </c>
      <c r="G342" s="11" t="s">
        <v>79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944</v>
      </c>
      <c r="B343" s="10" t="s">
        <v>427</v>
      </c>
      <c r="C343" s="11">
        <v>8</v>
      </c>
      <c r="D343" s="11" t="s">
        <v>16</v>
      </c>
      <c r="E343" s="11" t="s">
        <v>12</v>
      </c>
      <c r="F343" s="11" t="s">
        <v>42</v>
      </c>
      <c r="G343" s="11" t="s">
        <v>43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945</v>
      </c>
      <c r="B344" s="10" t="s">
        <v>428</v>
      </c>
      <c r="C344" s="11">
        <v>8</v>
      </c>
      <c r="D344" s="11" t="s">
        <v>16</v>
      </c>
      <c r="E344" s="11" t="s">
        <v>21</v>
      </c>
      <c r="F344" s="11" t="s">
        <v>42</v>
      </c>
      <c r="G344" s="11" t="s">
        <v>79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11">
        <v>1000</v>
      </c>
      <c r="B345" s="10" t="s">
        <v>429</v>
      </c>
      <c r="C345" s="11">
        <v>3</v>
      </c>
      <c r="D345" s="11" t="s">
        <v>39</v>
      </c>
      <c r="E345" s="11" t="s">
        <v>12</v>
      </c>
      <c r="F345" s="11" t="s">
        <v>352</v>
      </c>
      <c r="G345" s="11" t="s">
        <v>14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11">
        <v>1001</v>
      </c>
      <c r="B346" s="10" t="s">
        <v>430</v>
      </c>
      <c r="C346" s="11">
        <v>3</v>
      </c>
      <c r="D346" s="11" t="s">
        <v>39</v>
      </c>
      <c r="E346" s="11" t="s">
        <v>12</v>
      </c>
      <c r="F346" s="11" t="s">
        <v>352</v>
      </c>
      <c r="G346" s="11" t="s">
        <v>14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11">
        <v>1002</v>
      </c>
      <c r="B347" s="10" t="s">
        <v>431</v>
      </c>
      <c r="C347" s="11">
        <v>3</v>
      </c>
      <c r="D347" s="11" t="s">
        <v>39</v>
      </c>
      <c r="E347" s="11" t="s">
        <v>12</v>
      </c>
      <c r="F347" s="11" t="s">
        <v>352</v>
      </c>
      <c r="G347" s="11" t="s">
        <v>14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11">
        <v>1003</v>
      </c>
      <c r="B348" s="10" t="s">
        <v>432</v>
      </c>
      <c r="C348" s="11">
        <v>3</v>
      </c>
      <c r="D348" s="11" t="s">
        <v>39</v>
      </c>
      <c r="E348" s="11" t="s">
        <v>12</v>
      </c>
      <c r="F348" s="11" t="s">
        <v>352</v>
      </c>
      <c r="G348" s="11" t="s">
        <v>14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11">
        <v>1004</v>
      </c>
      <c r="B349" s="10" t="s">
        <v>433</v>
      </c>
      <c r="C349" s="11">
        <v>3</v>
      </c>
      <c r="D349" s="11" t="s">
        <v>39</v>
      </c>
      <c r="E349" s="11" t="s">
        <v>12</v>
      </c>
      <c r="F349" s="11" t="s">
        <v>352</v>
      </c>
      <c r="G349" s="11" t="s">
        <v>14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11">
        <v>1005</v>
      </c>
      <c r="B350" s="10" t="s">
        <v>434</v>
      </c>
      <c r="C350" s="11">
        <v>5</v>
      </c>
      <c r="D350" s="11" t="s">
        <v>39</v>
      </c>
      <c r="E350" s="11" t="s">
        <v>12</v>
      </c>
      <c r="F350" s="11" t="s">
        <v>22</v>
      </c>
      <c r="G350" s="11" t="s">
        <v>31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11">
        <v>1006</v>
      </c>
      <c r="B351" s="10" t="s">
        <v>435</v>
      </c>
      <c r="C351" s="11">
        <v>3</v>
      </c>
      <c r="D351" s="11" t="s">
        <v>39</v>
      </c>
      <c r="E351" s="11" t="s">
        <v>12</v>
      </c>
      <c r="F351" s="11" t="s">
        <v>352</v>
      </c>
      <c r="G351" s="11" t="s">
        <v>14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11">
        <v>1007</v>
      </c>
      <c r="B352" s="10" t="s">
        <v>436</v>
      </c>
      <c r="C352" s="11">
        <v>3</v>
      </c>
      <c r="D352" s="11" t="s">
        <v>39</v>
      </c>
      <c r="E352" s="11" t="s">
        <v>12</v>
      </c>
      <c r="F352" s="11" t="s">
        <v>352</v>
      </c>
      <c r="G352" s="11" t="s">
        <v>14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11">
        <v>1008</v>
      </c>
      <c r="B353" s="10" t="s">
        <v>437</v>
      </c>
      <c r="C353" s="11">
        <v>3</v>
      </c>
      <c r="D353" s="11" t="s">
        <v>39</v>
      </c>
      <c r="E353" s="11" t="s">
        <v>12</v>
      </c>
      <c r="F353" s="11" t="s">
        <v>352</v>
      </c>
      <c r="G353" s="11" t="s">
        <v>14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11">
        <v>1009</v>
      </c>
      <c r="B354" s="10" t="s">
        <v>438</v>
      </c>
      <c r="C354" s="11">
        <v>3</v>
      </c>
      <c r="D354" s="11" t="s">
        <v>39</v>
      </c>
      <c r="E354" s="11" t="s">
        <v>12</v>
      </c>
      <c r="F354" s="11" t="s">
        <v>352</v>
      </c>
      <c r="G354" s="11" t="s">
        <v>14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11">
        <v>1010</v>
      </c>
      <c r="B355" s="10" t="s">
        <v>439</v>
      </c>
      <c r="C355" s="11">
        <v>4</v>
      </c>
      <c r="D355" s="11" t="s">
        <v>39</v>
      </c>
      <c r="E355" s="11" t="s">
        <v>12</v>
      </c>
      <c r="F355" s="11" t="s">
        <v>352</v>
      </c>
      <c r="G355" s="11" t="s">
        <v>14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11">
        <v>1011</v>
      </c>
      <c r="B356" s="10" t="s">
        <v>440</v>
      </c>
      <c r="C356" s="11">
        <v>4</v>
      </c>
      <c r="D356" s="11" t="s">
        <v>39</v>
      </c>
      <c r="E356" s="11" t="s">
        <v>12</v>
      </c>
      <c r="F356" s="11" t="s">
        <v>352</v>
      </c>
      <c r="G356" s="11" t="s">
        <v>14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11">
        <v>1012</v>
      </c>
      <c r="B357" s="10" t="s">
        <v>441</v>
      </c>
      <c r="C357" s="11">
        <v>4</v>
      </c>
      <c r="D357" s="11" t="s">
        <v>39</v>
      </c>
      <c r="E357" s="11" t="s">
        <v>12</v>
      </c>
      <c r="F357" s="11" t="s">
        <v>352</v>
      </c>
      <c r="G357" s="11" t="s">
        <v>14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11">
        <v>1013</v>
      </c>
      <c r="B358" s="10" t="s">
        <v>442</v>
      </c>
      <c r="C358" s="11">
        <v>3</v>
      </c>
      <c r="D358" s="11" t="s">
        <v>39</v>
      </c>
      <c r="E358" s="11" t="s">
        <v>21</v>
      </c>
      <c r="F358" s="11" t="s">
        <v>352</v>
      </c>
      <c r="G358" s="11" t="s">
        <v>27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11">
        <v>1014</v>
      </c>
      <c r="B359" s="10" t="s">
        <v>443</v>
      </c>
      <c r="C359" s="11">
        <v>3</v>
      </c>
      <c r="D359" s="11" t="s">
        <v>39</v>
      </c>
      <c r="E359" s="11" t="s">
        <v>21</v>
      </c>
      <c r="F359" s="11" t="s">
        <v>352</v>
      </c>
      <c r="G359" s="11" t="s">
        <v>27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11">
        <v>1015</v>
      </c>
      <c r="B360" s="10" t="s">
        <v>444</v>
      </c>
      <c r="C360" s="11">
        <v>3</v>
      </c>
      <c r="D360" s="11" t="s">
        <v>39</v>
      </c>
      <c r="E360" s="11" t="s">
        <v>21</v>
      </c>
      <c r="F360" s="11" t="s">
        <v>352</v>
      </c>
      <c r="G360" s="11" t="s">
        <v>27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11">
        <v>1016</v>
      </c>
      <c r="B361" s="10" t="s">
        <v>445</v>
      </c>
      <c r="C361" s="11">
        <v>3</v>
      </c>
      <c r="D361" s="11" t="s">
        <v>39</v>
      </c>
      <c r="E361" s="11" t="s">
        <v>21</v>
      </c>
      <c r="F361" s="11" t="s">
        <v>352</v>
      </c>
      <c r="G361" s="11" t="s">
        <v>27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11">
        <v>1017</v>
      </c>
      <c r="B362" s="10" t="s">
        <v>446</v>
      </c>
      <c r="C362" s="11">
        <v>3</v>
      </c>
      <c r="D362" s="11" t="s">
        <v>39</v>
      </c>
      <c r="E362" s="11" t="s">
        <v>21</v>
      </c>
      <c r="F362" s="11" t="s">
        <v>352</v>
      </c>
      <c r="G362" s="11" t="s">
        <v>27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11">
        <v>1018</v>
      </c>
      <c r="B363" s="10" t="s">
        <v>447</v>
      </c>
      <c r="C363" s="11">
        <v>4</v>
      </c>
      <c r="D363" s="11" t="s">
        <v>39</v>
      </c>
      <c r="E363" s="11" t="s">
        <v>21</v>
      </c>
      <c r="F363" s="11" t="s">
        <v>352</v>
      </c>
      <c r="G363" s="11" t="s">
        <v>27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11">
        <v>1019</v>
      </c>
      <c r="B364" s="10" t="s">
        <v>448</v>
      </c>
      <c r="C364" s="11">
        <v>4</v>
      </c>
      <c r="D364" s="11" t="s">
        <v>39</v>
      </c>
      <c r="E364" s="11" t="s">
        <v>21</v>
      </c>
      <c r="F364" s="11" t="s">
        <v>352</v>
      </c>
      <c r="G364" s="11" t="s">
        <v>27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11">
        <v>1020</v>
      </c>
      <c r="B365" s="10" t="s">
        <v>449</v>
      </c>
      <c r="C365" s="11">
        <v>4</v>
      </c>
      <c r="D365" s="11" t="s">
        <v>39</v>
      </c>
      <c r="E365" s="11" t="s">
        <v>21</v>
      </c>
      <c r="F365" s="11" t="s">
        <v>352</v>
      </c>
      <c r="G365" s="11" t="s">
        <v>27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11">
        <v>1021</v>
      </c>
      <c r="B366" s="10" t="s">
        <v>450</v>
      </c>
      <c r="C366" s="11">
        <v>5</v>
      </c>
      <c r="D366" s="11" t="s">
        <v>39</v>
      </c>
      <c r="E366" s="11" t="s">
        <v>12</v>
      </c>
      <c r="F366" s="11" t="s">
        <v>22</v>
      </c>
      <c r="G366" s="11" t="s">
        <v>31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11">
        <v>1022</v>
      </c>
      <c r="B367" s="10" t="s">
        <v>451</v>
      </c>
      <c r="C367" s="11">
        <v>5</v>
      </c>
      <c r="D367" s="11" t="s">
        <v>39</v>
      </c>
      <c r="E367" s="11" t="s">
        <v>12</v>
      </c>
      <c r="F367" s="11" t="s">
        <v>22</v>
      </c>
      <c r="G367" s="11" t="s">
        <v>31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11">
        <v>1023</v>
      </c>
      <c r="B368" s="10" t="s">
        <v>452</v>
      </c>
      <c r="C368" s="11">
        <v>5</v>
      </c>
      <c r="D368" s="11" t="s">
        <v>39</v>
      </c>
      <c r="E368" s="11" t="s">
        <v>12</v>
      </c>
      <c r="F368" s="11" t="s">
        <v>22</v>
      </c>
      <c r="G368" s="11" t="s">
        <v>31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11">
        <v>1024</v>
      </c>
      <c r="B369" s="10" t="s">
        <v>453</v>
      </c>
      <c r="C369" s="11">
        <v>5</v>
      </c>
      <c r="D369" s="11" t="s">
        <v>39</v>
      </c>
      <c r="E369" s="11" t="s">
        <v>12</v>
      </c>
      <c r="F369" s="11" t="s">
        <v>22</v>
      </c>
      <c r="G369" s="11" t="s">
        <v>31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11">
        <v>1025</v>
      </c>
      <c r="B370" s="10" t="s">
        <v>454</v>
      </c>
      <c r="C370" s="11">
        <v>5</v>
      </c>
      <c r="D370" s="11" t="s">
        <v>39</v>
      </c>
      <c r="E370" s="11" t="s">
        <v>12</v>
      </c>
      <c r="F370" s="11" t="s">
        <v>22</v>
      </c>
      <c r="G370" s="11" t="s">
        <v>31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11">
        <v>1026</v>
      </c>
      <c r="B371" s="10" t="s">
        <v>455</v>
      </c>
      <c r="C371" s="11">
        <v>5</v>
      </c>
      <c r="D371" s="11" t="s">
        <v>39</v>
      </c>
      <c r="E371" s="11" t="s">
        <v>12</v>
      </c>
      <c r="F371" s="11" t="s">
        <v>22</v>
      </c>
      <c r="G371" s="11" t="s">
        <v>31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11">
        <v>1027</v>
      </c>
      <c r="B372" s="10" t="s">
        <v>456</v>
      </c>
      <c r="C372" s="11">
        <v>5</v>
      </c>
      <c r="D372" s="11" t="s">
        <v>39</v>
      </c>
      <c r="E372" s="11" t="s">
        <v>12</v>
      </c>
      <c r="F372" s="11" t="s">
        <v>22</v>
      </c>
      <c r="G372" s="11" t="s">
        <v>31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11">
        <v>1028</v>
      </c>
      <c r="B373" s="10" t="s">
        <v>457</v>
      </c>
      <c r="C373" s="11">
        <v>5</v>
      </c>
      <c r="D373" s="11" t="s">
        <v>39</v>
      </c>
      <c r="E373" s="11" t="s">
        <v>12</v>
      </c>
      <c r="F373" s="11" t="s">
        <v>22</v>
      </c>
      <c r="G373" s="11" t="s">
        <v>31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11">
        <v>1029</v>
      </c>
      <c r="B374" s="10" t="s">
        <v>458</v>
      </c>
      <c r="C374" s="11">
        <v>5</v>
      </c>
      <c r="D374" s="11" t="s">
        <v>39</v>
      </c>
      <c r="E374" s="11" t="s">
        <v>12</v>
      </c>
      <c r="F374" s="11" t="s">
        <v>22</v>
      </c>
      <c r="G374" s="11" t="s">
        <v>31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11">
        <v>1030</v>
      </c>
      <c r="B375" s="10" t="s">
        <v>459</v>
      </c>
      <c r="C375" s="11">
        <v>5</v>
      </c>
      <c r="D375" s="11" t="s">
        <v>39</v>
      </c>
      <c r="E375" s="11" t="s">
        <v>12</v>
      </c>
      <c r="F375" s="11" t="s">
        <v>22</v>
      </c>
      <c r="G375" s="11" t="s">
        <v>31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11">
        <v>1031</v>
      </c>
      <c r="B376" s="10" t="s">
        <v>460</v>
      </c>
      <c r="C376" s="11">
        <v>5</v>
      </c>
      <c r="D376" s="11" t="s">
        <v>39</v>
      </c>
      <c r="E376" s="11" t="s">
        <v>12</v>
      </c>
      <c r="F376" s="11" t="s">
        <v>22</v>
      </c>
      <c r="G376" s="11" t="s">
        <v>31</v>
      </c>
      <c r="H376" s="6"/>
      <c r="I376" s="4"/>
      <c r="J376" s="4"/>
      <c r="K376" s="7"/>
      <c r="L376" s="7"/>
      <c r="M376" s="7"/>
      <c r="N376" s="3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11">
        <v>1032</v>
      </c>
      <c r="B377" s="10" t="s">
        <v>461</v>
      </c>
      <c r="C377" s="11">
        <v>6</v>
      </c>
      <c r="D377" s="11" t="s">
        <v>39</v>
      </c>
      <c r="E377" s="11" t="s">
        <v>12</v>
      </c>
      <c r="F377" s="11" t="s">
        <v>22</v>
      </c>
      <c r="G377" s="11" t="s">
        <v>31</v>
      </c>
      <c r="H377" s="6"/>
      <c r="I377" s="4"/>
      <c r="J377" s="4"/>
      <c r="K377" s="6"/>
      <c r="L377" s="6"/>
      <c r="M377" s="7"/>
      <c r="N377" s="3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11">
        <v>1033</v>
      </c>
      <c r="B378" s="10" t="s">
        <v>462</v>
      </c>
      <c r="C378" s="11">
        <v>6</v>
      </c>
      <c r="D378" s="11" t="s">
        <v>39</v>
      </c>
      <c r="E378" s="11" t="s">
        <v>12</v>
      </c>
      <c r="F378" s="11" t="s">
        <v>22</v>
      </c>
      <c r="G378" s="11" t="s">
        <v>31</v>
      </c>
      <c r="H378" s="6"/>
      <c r="I378" s="4"/>
      <c r="J378" s="4"/>
      <c r="K378" s="4"/>
      <c r="L378" s="4"/>
      <c r="M378" s="7"/>
      <c r="N378" s="3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11">
        <v>1034</v>
      </c>
      <c r="B379" s="10" t="s">
        <v>463</v>
      </c>
      <c r="C379" s="11">
        <v>6</v>
      </c>
      <c r="D379" s="11" t="s">
        <v>39</v>
      </c>
      <c r="E379" s="11" t="s">
        <v>12</v>
      </c>
      <c r="F379" s="11" t="s">
        <v>22</v>
      </c>
      <c r="G379" s="11" t="s">
        <v>31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11">
        <v>1035</v>
      </c>
      <c r="B380" s="10" t="s">
        <v>464</v>
      </c>
      <c r="C380" s="11">
        <v>6</v>
      </c>
      <c r="D380" s="11" t="s">
        <v>39</v>
      </c>
      <c r="E380" s="11" t="s">
        <v>12</v>
      </c>
      <c r="F380" s="11" t="s">
        <v>22</v>
      </c>
      <c r="G380" s="11" t="s">
        <v>31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11">
        <v>1036</v>
      </c>
      <c r="B381" s="10" t="s">
        <v>465</v>
      </c>
      <c r="C381" s="11">
        <v>6</v>
      </c>
      <c r="D381" s="11" t="s">
        <v>39</v>
      </c>
      <c r="E381" s="11" t="s">
        <v>12</v>
      </c>
      <c r="F381" s="11" t="s">
        <v>22</v>
      </c>
      <c r="G381" s="11" t="s">
        <v>31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11">
        <v>1037</v>
      </c>
      <c r="B382" s="10" t="s">
        <v>466</v>
      </c>
      <c r="C382" s="11">
        <v>6</v>
      </c>
      <c r="D382" s="11" t="s">
        <v>39</v>
      </c>
      <c r="E382" s="11" t="s">
        <v>12</v>
      </c>
      <c r="F382" s="11" t="s">
        <v>22</v>
      </c>
      <c r="G382" s="11" t="s">
        <v>31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11">
        <v>1038</v>
      </c>
      <c r="B383" s="10" t="s">
        <v>467</v>
      </c>
      <c r="C383" s="11">
        <v>6</v>
      </c>
      <c r="D383" s="11" t="s">
        <v>39</v>
      </c>
      <c r="E383" s="11" t="s">
        <v>12</v>
      </c>
      <c r="F383" s="11" t="s">
        <v>22</v>
      </c>
      <c r="G383" s="11" t="s">
        <v>31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11">
        <v>1039</v>
      </c>
      <c r="B384" s="10" t="s">
        <v>468</v>
      </c>
      <c r="C384" s="11">
        <v>6</v>
      </c>
      <c r="D384" s="11" t="s">
        <v>39</v>
      </c>
      <c r="E384" s="11" t="s">
        <v>12</v>
      </c>
      <c r="F384" s="11" t="s">
        <v>22</v>
      </c>
      <c r="G384" s="11" t="s">
        <v>31</v>
      </c>
      <c r="H384" s="6"/>
      <c r="I384" s="39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11">
        <v>1040</v>
      </c>
      <c r="B385" s="10" t="s">
        <v>469</v>
      </c>
      <c r="C385" s="11">
        <v>6</v>
      </c>
      <c r="D385" s="11" t="s">
        <v>39</v>
      </c>
      <c r="E385" s="11" t="s">
        <v>12</v>
      </c>
      <c r="F385" s="11" t="s">
        <v>22</v>
      </c>
      <c r="G385" s="11" t="s">
        <v>31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11">
        <v>1041</v>
      </c>
      <c r="B386" s="10" t="s">
        <v>470</v>
      </c>
      <c r="C386" s="11">
        <v>6</v>
      </c>
      <c r="D386" s="11" t="s">
        <v>39</v>
      </c>
      <c r="E386" s="11" t="s">
        <v>12</v>
      </c>
      <c r="F386" s="11" t="s">
        <v>22</v>
      </c>
      <c r="G386" s="11" t="s">
        <v>31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11">
        <v>1042</v>
      </c>
      <c r="B387" s="10" t="s">
        <v>471</v>
      </c>
      <c r="C387" s="11">
        <v>6</v>
      </c>
      <c r="D387" s="11" t="s">
        <v>39</v>
      </c>
      <c r="E387" s="11" t="s">
        <v>12</v>
      </c>
      <c r="F387" s="11" t="s">
        <v>22</v>
      </c>
      <c r="G387" s="11" t="s">
        <v>31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11">
        <v>1043</v>
      </c>
      <c r="B388" s="10" t="s">
        <v>472</v>
      </c>
      <c r="C388" s="11">
        <v>5</v>
      </c>
      <c r="D388" s="11" t="s">
        <v>39</v>
      </c>
      <c r="E388" s="11" t="s">
        <v>21</v>
      </c>
      <c r="F388" s="11" t="s">
        <v>22</v>
      </c>
      <c r="G388" s="11" t="s">
        <v>23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11">
        <v>1044</v>
      </c>
      <c r="B389" s="10" t="s">
        <v>473</v>
      </c>
      <c r="C389" s="11">
        <v>5</v>
      </c>
      <c r="D389" s="11" t="s">
        <v>39</v>
      </c>
      <c r="E389" s="11" t="s">
        <v>21</v>
      </c>
      <c r="F389" s="11" t="s">
        <v>22</v>
      </c>
      <c r="G389" s="11" t="s">
        <v>23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11">
        <v>1045</v>
      </c>
      <c r="B390" s="10" t="s">
        <v>474</v>
      </c>
      <c r="C390" s="11">
        <v>5</v>
      </c>
      <c r="D390" s="11" t="s">
        <v>39</v>
      </c>
      <c r="E390" s="11" t="s">
        <v>21</v>
      </c>
      <c r="F390" s="11" t="s">
        <v>22</v>
      </c>
      <c r="G390" s="11" t="s">
        <v>23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11">
        <v>1046</v>
      </c>
      <c r="B391" s="10" t="s">
        <v>475</v>
      </c>
      <c r="C391" s="11">
        <v>5</v>
      </c>
      <c r="D391" s="11" t="s">
        <v>39</v>
      </c>
      <c r="E391" s="11" t="s">
        <v>21</v>
      </c>
      <c r="F391" s="11" t="s">
        <v>22</v>
      </c>
      <c r="G391" s="11" t="s">
        <v>23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11">
        <v>1047</v>
      </c>
      <c r="B392" s="10" t="s">
        <v>476</v>
      </c>
      <c r="C392" s="11">
        <v>5</v>
      </c>
      <c r="D392" s="11" t="s">
        <v>39</v>
      </c>
      <c r="E392" s="11" t="s">
        <v>21</v>
      </c>
      <c r="F392" s="11" t="s">
        <v>22</v>
      </c>
      <c r="G392" s="11" t="s">
        <v>23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11">
        <v>1048</v>
      </c>
      <c r="B393" s="10" t="s">
        <v>477</v>
      </c>
      <c r="C393" s="11">
        <v>5</v>
      </c>
      <c r="D393" s="11" t="s">
        <v>39</v>
      </c>
      <c r="E393" s="11" t="s">
        <v>21</v>
      </c>
      <c r="F393" s="11" t="s">
        <v>22</v>
      </c>
      <c r="G393" s="11" t="s">
        <v>23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11">
        <v>1049</v>
      </c>
      <c r="B394" s="10" t="s">
        <v>478</v>
      </c>
      <c r="C394" s="11">
        <v>5</v>
      </c>
      <c r="D394" s="11" t="s">
        <v>39</v>
      </c>
      <c r="E394" s="11" t="s">
        <v>21</v>
      </c>
      <c r="F394" s="11" t="s">
        <v>22</v>
      </c>
      <c r="G394" s="11" t="s">
        <v>23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11">
        <v>1050</v>
      </c>
      <c r="B395" s="10" t="s">
        <v>479</v>
      </c>
      <c r="C395" s="11">
        <v>5</v>
      </c>
      <c r="D395" s="11" t="s">
        <v>39</v>
      </c>
      <c r="E395" s="11" t="s">
        <v>21</v>
      </c>
      <c r="F395" s="11" t="s">
        <v>22</v>
      </c>
      <c r="G395" s="11" t="s">
        <v>23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11">
        <v>1051</v>
      </c>
      <c r="B396" s="10" t="s">
        <v>480</v>
      </c>
      <c r="C396" s="11">
        <v>6</v>
      </c>
      <c r="D396" s="11" t="s">
        <v>39</v>
      </c>
      <c r="E396" s="11" t="s">
        <v>21</v>
      </c>
      <c r="F396" s="11" t="s">
        <v>22</v>
      </c>
      <c r="G396" s="11" t="s">
        <v>23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11">
        <v>1052</v>
      </c>
      <c r="B397" s="10" t="s">
        <v>481</v>
      </c>
      <c r="C397" s="11">
        <v>6</v>
      </c>
      <c r="D397" s="11" t="s">
        <v>39</v>
      </c>
      <c r="E397" s="11" t="s">
        <v>21</v>
      </c>
      <c r="F397" s="11" t="s">
        <v>22</v>
      </c>
      <c r="G397" s="11" t="s">
        <v>23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11">
        <v>1053</v>
      </c>
      <c r="B398" s="10" t="s">
        <v>482</v>
      </c>
      <c r="C398" s="11">
        <v>6</v>
      </c>
      <c r="D398" s="11" t="s">
        <v>39</v>
      </c>
      <c r="E398" s="11" t="s">
        <v>21</v>
      </c>
      <c r="F398" s="11" t="s">
        <v>22</v>
      </c>
      <c r="G398" s="11" t="s">
        <v>23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11">
        <v>1054</v>
      </c>
      <c r="B399" s="10" t="s">
        <v>483</v>
      </c>
      <c r="C399" s="11">
        <v>7</v>
      </c>
      <c r="D399" s="11" t="s">
        <v>39</v>
      </c>
      <c r="E399" s="11" t="s">
        <v>41</v>
      </c>
      <c r="F399" s="11" t="s">
        <v>42</v>
      </c>
      <c r="G399" s="11" t="s">
        <v>43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11">
        <v>1055</v>
      </c>
      <c r="B400" s="10" t="s">
        <v>484</v>
      </c>
      <c r="C400" s="11">
        <v>7</v>
      </c>
      <c r="D400" s="11" t="s">
        <v>39</v>
      </c>
      <c r="E400" s="11" t="s">
        <v>41</v>
      </c>
      <c r="F400" s="11" t="s">
        <v>42</v>
      </c>
      <c r="G400" s="11" t="s">
        <v>43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11">
        <v>1056</v>
      </c>
      <c r="B401" s="10" t="s">
        <v>485</v>
      </c>
      <c r="C401" s="11">
        <v>7</v>
      </c>
      <c r="D401" s="11" t="s">
        <v>39</v>
      </c>
      <c r="E401" s="11" t="s">
        <v>41</v>
      </c>
      <c r="F401" s="11" t="s">
        <v>42</v>
      </c>
      <c r="G401" s="11" t="s">
        <v>43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11">
        <v>1057</v>
      </c>
      <c r="B402" s="10" t="s">
        <v>486</v>
      </c>
      <c r="C402" s="11">
        <v>7</v>
      </c>
      <c r="D402" s="11" t="s">
        <v>39</v>
      </c>
      <c r="E402" s="11" t="s">
        <v>41</v>
      </c>
      <c r="F402" s="11" t="s">
        <v>42</v>
      </c>
      <c r="G402" s="11" t="s">
        <v>43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11">
        <v>1058</v>
      </c>
      <c r="B403" s="10" t="s">
        <v>487</v>
      </c>
      <c r="C403" s="11">
        <v>7</v>
      </c>
      <c r="D403" s="11" t="s">
        <v>39</v>
      </c>
      <c r="E403" s="11" t="s">
        <v>41</v>
      </c>
      <c r="F403" s="11" t="s">
        <v>42</v>
      </c>
      <c r="G403" s="11" t="s">
        <v>43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11">
        <v>1059</v>
      </c>
      <c r="B404" s="10" t="s">
        <v>488</v>
      </c>
      <c r="C404" s="11">
        <v>7</v>
      </c>
      <c r="D404" s="11" t="s">
        <v>39</v>
      </c>
      <c r="E404" s="11" t="s">
        <v>41</v>
      </c>
      <c r="F404" s="11" t="s">
        <v>42</v>
      </c>
      <c r="G404" s="11" t="s">
        <v>43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11">
        <v>1060</v>
      </c>
      <c r="B405" s="10" t="s">
        <v>489</v>
      </c>
      <c r="C405" s="11">
        <v>7</v>
      </c>
      <c r="D405" s="11" t="s">
        <v>39</v>
      </c>
      <c r="E405" s="11" t="s">
        <v>41</v>
      </c>
      <c r="F405" s="11" t="s">
        <v>42</v>
      </c>
      <c r="G405" s="11" t="s">
        <v>43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11">
        <v>1061</v>
      </c>
      <c r="B406" s="10" t="s">
        <v>490</v>
      </c>
      <c r="C406" s="11">
        <v>7</v>
      </c>
      <c r="D406" s="11" t="s">
        <v>39</v>
      </c>
      <c r="E406" s="11" t="s">
        <v>41</v>
      </c>
      <c r="F406" s="11" t="s">
        <v>42</v>
      </c>
      <c r="G406" s="11" t="s">
        <v>43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11">
        <v>1062</v>
      </c>
      <c r="B407" s="10" t="s">
        <v>491</v>
      </c>
      <c r="C407" s="11">
        <v>7</v>
      </c>
      <c r="D407" s="11" t="s">
        <v>39</v>
      </c>
      <c r="E407" s="11" t="s">
        <v>41</v>
      </c>
      <c r="F407" s="11" t="s">
        <v>42</v>
      </c>
      <c r="G407" s="11" t="s">
        <v>43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11">
        <v>1063</v>
      </c>
      <c r="B408" s="10" t="s">
        <v>492</v>
      </c>
      <c r="C408" s="11">
        <v>7</v>
      </c>
      <c r="D408" s="11" t="s">
        <v>39</v>
      </c>
      <c r="E408" s="11" t="s">
        <v>41</v>
      </c>
      <c r="F408" s="11" t="s">
        <v>42</v>
      </c>
      <c r="G408" s="11" t="s">
        <v>43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11">
        <v>1064</v>
      </c>
      <c r="B409" s="10" t="s">
        <v>493</v>
      </c>
      <c r="C409" s="11">
        <v>7</v>
      </c>
      <c r="D409" s="11" t="s">
        <v>39</v>
      </c>
      <c r="E409" s="11" t="s">
        <v>41</v>
      </c>
      <c r="F409" s="11" t="s">
        <v>42</v>
      </c>
      <c r="G409" s="11" t="s">
        <v>43</v>
      </c>
      <c r="H409" s="40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11">
        <v>1065</v>
      </c>
      <c r="B410" s="10" t="s">
        <v>494</v>
      </c>
      <c r="C410" s="11">
        <v>7</v>
      </c>
      <c r="D410" s="11" t="s">
        <v>39</v>
      </c>
      <c r="E410" s="11" t="s">
        <v>41</v>
      </c>
      <c r="F410" s="11" t="s">
        <v>42</v>
      </c>
      <c r="G410" s="11" t="s">
        <v>43</v>
      </c>
      <c r="H410" s="40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11">
        <v>1066</v>
      </c>
      <c r="B411" s="10" t="s">
        <v>495</v>
      </c>
      <c r="C411" s="11">
        <v>7</v>
      </c>
      <c r="D411" s="11" t="s">
        <v>39</v>
      </c>
      <c r="E411" s="11" t="s">
        <v>41</v>
      </c>
      <c r="F411" s="11" t="s">
        <v>42</v>
      </c>
      <c r="G411" s="11" t="s">
        <v>43</v>
      </c>
      <c r="H411" s="40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11">
        <v>1067</v>
      </c>
      <c r="B412" s="10" t="s">
        <v>496</v>
      </c>
      <c r="C412" s="11">
        <v>7</v>
      </c>
      <c r="D412" s="11" t="s">
        <v>39</v>
      </c>
      <c r="E412" s="11" t="s">
        <v>41</v>
      </c>
      <c r="F412" s="11" t="s">
        <v>42</v>
      </c>
      <c r="G412" s="11" t="s">
        <v>43</v>
      </c>
      <c r="H412" s="40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11">
        <v>1068</v>
      </c>
      <c r="B413" s="10" t="s">
        <v>497</v>
      </c>
      <c r="C413" s="11">
        <v>8</v>
      </c>
      <c r="D413" s="11" t="s">
        <v>39</v>
      </c>
      <c r="E413" s="11" t="s">
        <v>41</v>
      </c>
      <c r="F413" s="11" t="s">
        <v>42</v>
      </c>
      <c r="G413" s="11" t="s">
        <v>43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11">
        <v>1069</v>
      </c>
      <c r="B414" s="10" t="s">
        <v>498</v>
      </c>
      <c r="C414" s="11">
        <v>8</v>
      </c>
      <c r="D414" s="11" t="s">
        <v>39</v>
      </c>
      <c r="E414" s="11" t="s">
        <v>41</v>
      </c>
      <c r="F414" s="11" t="s">
        <v>42</v>
      </c>
      <c r="G414" s="11" t="s">
        <v>43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11">
        <v>1070</v>
      </c>
      <c r="B415" s="10" t="s">
        <v>499</v>
      </c>
      <c r="C415" s="11">
        <v>8</v>
      </c>
      <c r="D415" s="11" t="s">
        <v>39</v>
      </c>
      <c r="E415" s="11" t="s">
        <v>41</v>
      </c>
      <c r="F415" s="11" t="s">
        <v>42</v>
      </c>
      <c r="G415" s="11" t="s">
        <v>43</v>
      </c>
      <c r="H415" s="40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11">
        <v>1071</v>
      </c>
      <c r="B416" s="10" t="s">
        <v>500</v>
      </c>
      <c r="C416" s="11">
        <v>8</v>
      </c>
      <c r="D416" s="11" t="s">
        <v>39</v>
      </c>
      <c r="E416" s="11" t="s">
        <v>41</v>
      </c>
      <c r="F416" s="11" t="s">
        <v>42</v>
      </c>
      <c r="G416" s="11" t="s">
        <v>43</v>
      </c>
      <c r="H416" s="40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11">
        <v>1072</v>
      </c>
      <c r="B417" s="10" t="s">
        <v>501</v>
      </c>
      <c r="C417" s="11">
        <v>7</v>
      </c>
      <c r="D417" s="11" t="s">
        <v>39</v>
      </c>
      <c r="E417" s="11" t="s">
        <v>21</v>
      </c>
      <c r="F417" s="11" t="s">
        <v>42</v>
      </c>
      <c r="G417" s="11" t="s">
        <v>79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11">
        <v>1073</v>
      </c>
      <c r="B418" s="10" t="s">
        <v>502</v>
      </c>
      <c r="C418" s="11">
        <v>7</v>
      </c>
      <c r="D418" s="11" t="s">
        <v>39</v>
      </c>
      <c r="E418" s="11" t="s">
        <v>21</v>
      </c>
      <c r="F418" s="11" t="s">
        <v>42</v>
      </c>
      <c r="G418" s="11" t="s">
        <v>79</v>
      </c>
      <c r="H418" s="40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11">
        <v>1074</v>
      </c>
      <c r="B419" s="10" t="s">
        <v>503</v>
      </c>
      <c r="C419" s="11">
        <v>7</v>
      </c>
      <c r="D419" s="11" t="s">
        <v>39</v>
      </c>
      <c r="E419" s="11" t="s">
        <v>21</v>
      </c>
      <c r="F419" s="11" t="s">
        <v>42</v>
      </c>
      <c r="G419" s="11" t="s">
        <v>79</v>
      </c>
      <c r="H419" s="40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11">
        <v>1075</v>
      </c>
      <c r="B420" s="10" t="s">
        <v>504</v>
      </c>
      <c r="C420" s="11">
        <v>7</v>
      </c>
      <c r="D420" s="11" t="s">
        <v>39</v>
      </c>
      <c r="E420" s="11" t="s">
        <v>21</v>
      </c>
      <c r="F420" s="11" t="s">
        <v>42</v>
      </c>
      <c r="G420" s="11" t="s">
        <v>79</v>
      </c>
      <c r="H420" s="40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11">
        <v>1076</v>
      </c>
      <c r="B421" s="10" t="s">
        <v>505</v>
      </c>
      <c r="C421" s="11">
        <v>7</v>
      </c>
      <c r="D421" s="11" t="s">
        <v>39</v>
      </c>
      <c r="E421" s="11" t="s">
        <v>21</v>
      </c>
      <c r="F421" s="11" t="s">
        <v>42</v>
      </c>
      <c r="G421" s="11" t="s">
        <v>79</v>
      </c>
      <c r="H421" s="40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11">
        <v>1077</v>
      </c>
      <c r="B422" s="10" t="s">
        <v>506</v>
      </c>
      <c r="C422" s="11">
        <v>7</v>
      </c>
      <c r="D422" s="11" t="s">
        <v>39</v>
      </c>
      <c r="E422" s="11" t="s">
        <v>21</v>
      </c>
      <c r="F422" s="11" t="s">
        <v>42</v>
      </c>
      <c r="G422" s="11" t="s">
        <v>79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11">
        <v>1078</v>
      </c>
      <c r="B423" s="10" t="s">
        <v>507</v>
      </c>
      <c r="C423" s="11">
        <v>7</v>
      </c>
      <c r="D423" s="11" t="s">
        <v>39</v>
      </c>
      <c r="E423" s="11" t="s">
        <v>21</v>
      </c>
      <c r="F423" s="11" t="s">
        <v>42</v>
      </c>
      <c r="G423" s="11" t="s">
        <v>79</v>
      </c>
      <c r="H423" s="40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11">
        <v>1079</v>
      </c>
      <c r="B424" s="10" t="s">
        <v>508</v>
      </c>
      <c r="C424" s="11">
        <v>7</v>
      </c>
      <c r="D424" s="11" t="s">
        <v>39</v>
      </c>
      <c r="E424" s="11" t="s">
        <v>21</v>
      </c>
      <c r="F424" s="11" t="s">
        <v>42</v>
      </c>
      <c r="G424" s="11" t="s">
        <v>79</v>
      </c>
      <c r="H424" s="40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11">
        <v>1080</v>
      </c>
      <c r="B425" s="10" t="s">
        <v>509</v>
      </c>
      <c r="C425" s="11">
        <v>7</v>
      </c>
      <c r="D425" s="11" t="s">
        <v>39</v>
      </c>
      <c r="E425" s="11" t="s">
        <v>21</v>
      </c>
      <c r="F425" s="11" t="s">
        <v>42</v>
      </c>
      <c r="G425" s="11" t="s">
        <v>79</v>
      </c>
      <c r="H425" s="40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11">
        <v>1081</v>
      </c>
      <c r="B426" s="10" t="s">
        <v>510</v>
      </c>
      <c r="C426" s="11">
        <v>7</v>
      </c>
      <c r="D426" s="11" t="s">
        <v>39</v>
      </c>
      <c r="E426" s="11" t="s">
        <v>21</v>
      </c>
      <c r="F426" s="11" t="s">
        <v>42</v>
      </c>
      <c r="G426" s="11" t="s">
        <v>79</v>
      </c>
      <c r="H426" s="40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11">
        <v>1082</v>
      </c>
      <c r="B427" s="10" t="s">
        <v>511</v>
      </c>
      <c r="C427" s="11">
        <v>7</v>
      </c>
      <c r="D427" s="11" t="s">
        <v>39</v>
      </c>
      <c r="E427" s="11" t="s">
        <v>21</v>
      </c>
      <c r="F427" s="11" t="s">
        <v>42</v>
      </c>
      <c r="G427" s="11" t="s">
        <v>79</v>
      </c>
      <c r="H427" s="40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11">
        <v>1083</v>
      </c>
      <c r="B428" s="10" t="s">
        <v>512</v>
      </c>
      <c r="C428" s="11">
        <v>8</v>
      </c>
      <c r="D428" s="11" t="s">
        <v>39</v>
      </c>
      <c r="E428" s="11" t="s">
        <v>21</v>
      </c>
      <c r="F428" s="11" t="s">
        <v>42</v>
      </c>
      <c r="G428" s="11" t="s">
        <v>79</v>
      </c>
      <c r="H428" s="40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11">
        <v>1084</v>
      </c>
      <c r="B429" s="10" t="s">
        <v>513</v>
      </c>
      <c r="C429" s="11">
        <v>8</v>
      </c>
      <c r="D429" s="11" t="s">
        <v>39</v>
      </c>
      <c r="E429" s="11" t="s">
        <v>21</v>
      </c>
      <c r="F429" s="11" t="s">
        <v>42</v>
      </c>
      <c r="G429" s="11" t="s">
        <v>79</v>
      </c>
      <c r="H429" s="40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11">
        <v>1085</v>
      </c>
      <c r="B430" s="10" t="s">
        <v>514</v>
      </c>
      <c r="C430" s="11">
        <v>8</v>
      </c>
      <c r="D430" s="11" t="s">
        <v>39</v>
      </c>
      <c r="E430" s="11" t="s">
        <v>21</v>
      </c>
      <c r="F430" s="11" t="s">
        <v>42</v>
      </c>
      <c r="G430" s="11" t="s">
        <v>79</v>
      </c>
      <c r="H430" s="40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11">
        <v>1086</v>
      </c>
      <c r="B431" s="10" t="s">
        <v>515</v>
      </c>
      <c r="C431" s="11">
        <v>8</v>
      </c>
      <c r="D431" s="11" t="s">
        <v>39</v>
      </c>
      <c r="E431" s="11" t="s">
        <v>21</v>
      </c>
      <c r="F431" s="11" t="s">
        <v>42</v>
      </c>
      <c r="G431" s="11" t="s">
        <v>79</v>
      </c>
      <c r="H431" s="40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11">
        <v>1087</v>
      </c>
      <c r="B432" s="10" t="s">
        <v>516</v>
      </c>
      <c r="C432" s="11">
        <v>7</v>
      </c>
      <c r="D432" s="11" t="s">
        <v>39</v>
      </c>
      <c r="E432" s="11" t="s">
        <v>21</v>
      </c>
      <c r="F432" s="11" t="s">
        <v>42</v>
      </c>
      <c r="G432" s="11" t="s">
        <v>79</v>
      </c>
      <c r="H432" s="40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11">
        <v>1100</v>
      </c>
      <c r="B433" s="10" t="s">
        <v>517</v>
      </c>
      <c r="C433" s="11" t="s">
        <v>518</v>
      </c>
      <c r="D433" s="11" t="s">
        <v>60</v>
      </c>
      <c r="E433" s="11" t="s">
        <v>21</v>
      </c>
      <c r="F433" s="11" t="s">
        <v>13</v>
      </c>
      <c r="G433" s="11" t="s">
        <v>27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11">
        <v>1101</v>
      </c>
      <c r="B434" s="10" t="s">
        <v>519</v>
      </c>
      <c r="C434" s="11" t="s">
        <v>518</v>
      </c>
      <c r="D434" s="11" t="s">
        <v>60</v>
      </c>
      <c r="E434" s="11" t="s">
        <v>12</v>
      </c>
      <c r="F434" s="11" t="s">
        <v>13</v>
      </c>
      <c r="G434" s="11" t="s">
        <v>14</v>
      </c>
      <c r="H434" s="40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11">
        <v>1102</v>
      </c>
      <c r="B435" s="10" t="s">
        <v>520</v>
      </c>
      <c r="C435" s="11" t="s">
        <v>518</v>
      </c>
      <c r="D435" s="11" t="s">
        <v>60</v>
      </c>
      <c r="E435" s="11" t="s">
        <v>12</v>
      </c>
      <c r="F435" s="11" t="s">
        <v>13</v>
      </c>
      <c r="G435" s="11" t="s">
        <v>14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11">
        <v>1103</v>
      </c>
      <c r="B436" s="10" t="s">
        <v>521</v>
      </c>
      <c r="C436" s="11" t="s">
        <v>518</v>
      </c>
      <c r="D436" s="11" t="s">
        <v>60</v>
      </c>
      <c r="E436" s="11" t="s">
        <v>12</v>
      </c>
      <c r="F436" s="11" t="s">
        <v>13</v>
      </c>
      <c r="G436" s="11" t="s">
        <v>14</v>
      </c>
      <c r="H436" s="40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11">
        <v>1104</v>
      </c>
      <c r="B437" s="10" t="s">
        <v>522</v>
      </c>
      <c r="C437" s="11" t="s">
        <v>518</v>
      </c>
      <c r="D437" s="11" t="s">
        <v>60</v>
      </c>
      <c r="E437" s="11" t="s">
        <v>21</v>
      </c>
      <c r="F437" s="11" t="s">
        <v>13</v>
      </c>
      <c r="G437" s="11" t="s">
        <v>27</v>
      </c>
      <c r="H437" s="40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11">
        <v>1105</v>
      </c>
      <c r="B438" s="10" t="s">
        <v>523</v>
      </c>
      <c r="C438" s="11" t="s">
        <v>518</v>
      </c>
      <c r="D438" s="11" t="s">
        <v>60</v>
      </c>
      <c r="E438" s="11" t="s">
        <v>21</v>
      </c>
      <c r="F438" s="11" t="s">
        <v>13</v>
      </c>
      <c r="G438" s="11" t="s">
        <v>27</v>
      </c>
      <c r="H438" s="40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11">
        <v>1106</v>
      </c>
      <c r="B439" s="10" t="s">
        <v>524</v>
      </c>
      <c r="C439" s="11">
        <v>2</v>
      </c>
      <c r="D439" s="11" t="s">
        <v>60</v>
      </c>
      <c r="E439" s="11" t="s">
        <v>12</v>
      </c>
      <c r="F439" s="11" t="s">
        <v>13</v>
      </c>
      <c r="G439" s="11" t="s">
        <v>14</v>
      </c>
      <c r="H439" s="40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11">
        <v>1107</v>
      </c>
      <c r="B440" s="10" t="s">
        <v>525</v>
      </c>
      <c r="C440" s="11">
        <v>2</v>
      </c>
      <c r="D440" s="11" t="s">
        <v>60</v>
      </c>
      <c r="E440" s="11" t="s">
        <v>21</v>
      </c>
      <c r="F440" s="11" t="s">
        <v>13</v>
      </c>
      <c r="G440" s="11" t="s">
        <v>27</v>
      </c>
      <c r="H440" s="40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11">
        <v>1108</v>
      </c>
      <c r="B441" s="10" t="s">
        <v>526</v>
      </c>
      <c r="C441" s="11">
        <v>2</v>
      </c>
      <c r="D441" s="11" t="s">
        <v>60</v>
      </c>
      <c r="E441" s="11" t="s">
        <v>12</v>
      </c>
      <c r="F441" s="11" t="s">
        <v>13</v>
      </c>
      <c r="G441" s="11" t="s">
        <v>14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11">
        <v>1109</v>
      </c>
      <c r="B442" s="10" t="s">
        <v>527</v>
      </c>
      <c r="C442" s="11">
        <v>2</v>
      </c>
      <c r="D442" s="11" t="s">
        <v>60</v>
      </c>
      <c r="E442" s="11" t="s">
        <v>21</v>
      </c>
      <c r="F442" s="11" t="s">
        <v>13</v>
      </c>
      <c r="G442" s="11" t="s">
        <v>27</v>
      </c>
      <c r="H442" s="40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11">
        <v>1110</v>
      </c>
      <c r="B443" s="10" t="s">
        <v>528</v>
      </c>
      <c r="C443" s="11">
        <v>2</v>
      </c>
      <c r="D443" s="11" t="s">
        <v>60</v>
      </c>
      <c r="E443" s="11" t="s">
        <v>12</v>
      </c>
      <c r="F443" s="11" t="s">
        <v>13</v>
      </c>
      <c r="G443" s="11" t="s">
        <v>14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11">
        <v>1111</v>
      </c>
      <c r="B444" s="10" t="s">
        <v>529</v>
      </c>
      <c r="C444" s="11">
        <v>2</v>
      </c>
      <c r="D444" s="11" t="s">
        <v>60</v>
      </c>
      <c r="E444" s="11" t="s">
        <v>21</v>
      </c>
      <c r="F444" s="11" t="s">
        <v>13</v>
      </c>
      <c r="G444" s="11" t="s">
        <v>27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11">
        <v>1112</v>
      </c>
      <c r="B445" s="10" t="s">
        <v>530</v>
      </c>
      <c r="C445" s="11">
        <v>3</v>
      </c>
      <c r="D445" s="11" t="s">
        <v>60</v>
      </c>
      <c r="E445" s="11" t="s">
        <v>12</v>
      </c>
      <c r="F445" s="11" t="s">
        <v>13</v>
      </c>
      <c r="G445" s="11" t="s">
        <v>14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11">
        <v>1113</v>
      </c>
      <c r="B446" s="10" t="s">
        <v>531</v>
      </c>
      <c r="C446" s="11">
        <v>4</v>
      </c>
      <c r="D446" s="11" t="s">
        <v>60</v>
      </c>
      <c r="E446" s="11" t="s">
        <v>12</v>
      </c>
      <c r="F446" s="11" t="s">
        <v>13</v>
      </c>
      <c r="G446" s="11" t="s">
        <v>14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11">
        <v>1114</v>
      </c>
      <c r="B447" s="10" t="s">
        <v>532</v>
      </c>
      <c r="C447" s="11">
        <v>5</v>
      </c>
      <c r="D447" s="11" t="s">
        <v>60</v>
      </c>
      <c r="E447" s="11" t="s">
        <v>12</v>
      </c>
      <c r="F447" s="11" t="s">
        <v>22</v>
      </c>
      <c r="G447" s="11" t="s">
        <v>31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11">
        <v>1115</v>
      </c>
      <c r="B448" s="10" t="s">
        <v>533</v>
      </c>
      <c r="C448" s="11">
        <v>5</v>
      </c>
      <c r="D448" s="11" t="s">
        <v>60</v>
      </c>
      <c r="E448" s="11" t="s">
        <v>21</v>
      </c>
      <c r="F448" s="11" t="s">
        <v>22</v>
      </c>
      <c r="G448" s="11" t="s">
        <v>23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11">
        <v>1116</v>
      </c>
      <c r="B449" s="10" t="s">
        <v>534</v>
      </c>
      <c r="C449" s="11">
        <v>5</v>
      </c>
      <c r="D449" s="11" t="s">
        <v>60</v>
      </c>
      <c r="E449" s="11" t="s">
        <v>12</v>
      </c>
      <c r="F449" s="11" t="s">
        <v>22</v>
      </c>
      <c r="G449" s="11" t="s">
        <v>31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11">
        <v>1117</v>
      </c>
      <c r="B450" s="10" t="s">
        <v>535</v>
      </c>
      <c r="C450" s="11">
        <v>5</v>
      </c>
      <c r="D450" s="11" t="s">
        <v>60</v>
      </c>
      <c r="E450" s="11" t="s">
        <v>12</v>
      </c>
      <c r="F450" s="11" t="s">
        <v>22</v>
      </c>
      <c r="G450" s="11" t="s">
        <v>31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11">
        <v>1118</v>
      </c>
      <c r="B451" s="10" t="s">
        <v>536</v>
      </c>
      <c r="C451" s="11">
        <v>5</v>
      </c>
      <c r="D451" s="11" t="s">
        <v>60</v>
      </c>
      <c r="E451" s="11" t="s">
        <v>12</v>
      </c>
      <c r="F451" s="11" t="s">
        <v>22</v>
      </c>
      <c r="G451" s="11" t="s">
        <v>31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11">
        <v>1119</v>
      </c>
      <c r="B452" s="10" t="s">
        <v>537</v>
      </c>
      <c r="C452" s="11">
        <v>5</v>
      </c>
      <c r="D452" s="11" t="s">
        <v>60</v>
      </c>
      <c r="E452" s="11" t="s">
        <v>12</v>
      </c>
      <c r="F452" s="11" t="s">
        <v>22</v>
      </c>
      <c r="G452" s="11" t="s">
        <v>31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11">
        <v>1120</v>
      </c>
      <c r="B453" s="10" t="s">
        <v>538</v>
      </c>
      <c r="C453" s="11">
        <v>5</v>
      </c>
      <c r="D453" s="11" t="s">
        <v>60</v>
      </c>
      <c r="E453" s="11" t="s">
        <v>21</v>
      </c>
      <c r="F453" s="11" t="s">
        <v>22</v>
      </c>
      <c r="G453" s="11" t="s">
        <v>23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11">
        <v>1121</v>
      </c>
      <c r="B454" s="10" t="s">
        <v>539</v>
      </c>
      <c r="C454" s="11">
        <v>5</v>
      </c>
      <c r="D454" s="11" t="s">
        <v>60</v>
      </c>
      <c r="E454" s="11" t="s">
        <v>12</v>
      </c>
      <c r="F454" s="11" t="s">
        <v>22</v>
      </c>
      <c r="G454" s="11" t="s">
        <v>31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11">
        <v>1122</v>
      </c>
      <c r="B455" s="10" t="s">
        <v>540</v>
      </c>
      <c r="C455" s="11">
        <v>6</v>
      </c>
      <c r="D455" s="11" t="s">
        <v>60</v>
      </c>
      <c r="E455" s="11" t="s">
        <v>12</v>
      </c>
      <c r="F455" s="11" t="s">
        <v>22</v>
      </c>
      <c r="G455" s="11" t="s">
        <v>31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11">
        <v>1123</v>
      </c>
      <c r="B456" s="10" t="s">
        <v>541</v>
      </c>
      <c r="C456" s="11">
        <v>6</v>
      </c>
      <c r="D456" s="11" t="s">
        <v>60</v>
      </c>
      <c r="E456" s="11" t="s">
        <v>12</v>
      </c>
      <c r="F456" s="11" t="s">
        <v>22</v>
      </c>
      <c r="G456" s="11" t="s">
        <v>31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11">
        <v>1124</v>
      </c>
      <c r="B457" s="10" t="s">
        <v>542</v>
      </c>
      <c r="C457" s="11">
        <v>6</v>
      </c>
      <c r="D457" s="11" t="s">
        <v>60</v>
      </c>
      <c r="E457" s="11" t="s">
        <v>12</v>
      </c>
      <c r="F457" s="11" t="s">
        <v>22</v>
      </c>
      <c r="G457" s="11" t="s">
        <v>31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11">
        <v>1125</v>
      </c>
      <c r="B458" s="10" t="s">
        <v>543</v>
      </c>
      <c r="C458" s="11">
        <v>7</v>
      </c>
      <c r="D458" s="11" t="s">
        <v>60</v>
      </c>
      <c r="E458" s="11" t="s">
        <v>41</v>
      </c>
      <c r="F458" s="11" t="s">
        <v>42</v>
      </c>
      <c r="G458" s="11" t="s">
        <v>43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11">
        <v>1126</v>
      </c>
      <c r="B459" s="10" t="s">
        <v>544</v>
      </c>
      <c r="C459" s="11">
        <v>8</v>
      </c>
      <c r="D459" s="11" t="s">
        <v>60</v>
      </c>
      <c r="E459" s="11" t="s">
        <v>41</v>
      </c>
      <c r="F459" s="11" t="s">
        <v>42</v>
      </c>
      <c r="G459" s="11" t="s">
        <v>43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11">
        <v>1127</v>
      </c>
      <c r="B460" s="10" t="s">
        <v>545</v>
      </c>
      <c r="C460" s="11">
        <v>8</v>
      </c>
      <c r="D460" s="11" t="s">
        <v>60</v>
      </c>
      <c r="E460" s="11" t="s">
        <v>41</v>
      </c>
      <c r="F460" s="11" t="s">
        <v>42</v>
      </c>
      <c r="G460" s="11" t="s">
        <v>43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11">
        <v>1128</v>
      </c>
      <c r="B461" s="10" t="s">
        <v>546</v>
      </c>
      <c r="C461" s="11">
        <v>8</v>
      </c>
      <c r="D461" s="11" t="s">
        <v>60</v>
      </c>
      <c r="E461" s="11" t="s">
        <v>41</v>
      </c>
      <c r="F461" s="11" t="s">
        <v>42</v>
      </c>
      <c r="G461" s="11" t="s">
        <v>43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11">
        <v>1129</v>
      </c>
      <c r="B462" s="10" t="s">
        <v>547</v>
      </c>
      <c r="C462" s="11">
        <v>5</v>
      </c>
      <c r="D462" s="11" t="s">
        <v>60</v>
      </c>
      <c r="E462" s="11" t="s">
        <v>12</v>
      </c>
      <c r="F462" s="11" t="s">
        <v>22</v>
      </c>
      <c r="G462" s="11" t="s">
        <v>31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11">
        <v>1140</v>
      </c>
      <c r="B463" s="10" t="s">
        <v>548</v>
      </c>
      <c r="C463" s="11">
        <v>2</v>
      </c>
      <c r="D463" s="11" t="s">
        <v>8</v>
      </c>
      <c r="E463" s="11" t="s">
        <v>12</v>
      </c>
      <c r="F463" s="11" t="s">
        <v>13</v>
      </c>
      <c r="G463" s="11" t="s">
        <v>14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11">
        <v>1141</v>
      </c>
      <c r="B464" s="10" t="s">
        <v>549</v>
      </c>
      <c r="C464" s="11">
        <v>2</v>
      </c>
      <c r="D464" s="11" t="s">
        <v>8</v>
      </c>
      <c r="E464" s="11" t="s">
        <v>12</v>
      </c>
      <c r="F464" s="11" t="s">
        <v>13</v>
      </c>
      <c r="G464" s="11" t="s">
        <v>14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11">
        <v>1142</v>
      </c>
      <c r="B465" s="10" t="s">
        <v>550</v>
      </c>
      <c r="C465" s="11">
        <v>4</v>
      </c>
      <c r="D465" s="11" t="s">
        <v>8</v>
      </c>
      <c r="E465" s="11" t="s">
        <v>12</v>
      </c>
      <c r="F465" s="11" t="s">
        <v>13</v>
      </c>
      <c r="G465" s="11" t="s">
        <v>14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11">
        <v>1143</v>
      </c>
      <c r="B466" s="10" t="s">
        <v>551</v>
      </c>
      <c r="C466" s="11">
        <v>3</v>
      </c>
      <c r="D466" s="11" t="s">
        <v>8</v>
      </c>
      <c r="E466" s="11" t="s">
        <v>21</v>
      </c>
      <c r="F466" s="11" t="s">
        <v>13</v>
      </c>
      <c r="G466" s="11" t="s">
        <v>27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11">
        <v>1144</v>
      </c>
      <c r="B467" s="10" t="s">
        <v>552</v>
      </c>
      <c r="C467" s="11">
        <v>3</v>
      </c>
      <c r="D467" s="11" t="s">
        <v>8</v>
      </c>
      <c r="E467" s="11" t="s">
        <v>21</v>
      </c>
      <c r="F467" s="11" t="s">
        <v>13</v>
      </c>
      <c r="G467" s="11" t="s">
        <v>27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11">
        <v>1145</v>
      </c>
      <c r="B468" s="10" t="s">
        <v>553</v>
      </c>
      <c r="C468" s="11">
        <v>3</v>
      </c>
      <c r="D468" s="11" t="s">
        <v>8</v>
      </c>
      <c r="E468" s="11" t="s">
        <v>21</v>
      </c>
      <c r="F468" s="11" t="s">
        <v>13</v>
      </c>
      <c r="G468" s="11" t="s">
        <v>27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11">
        <v>1146</v>
      </c>
      <c r="B469" s="10" t="s">
        <v>554</v>
      </c>
      <c r="C469" s="11">
        <v>3</v>
      </c>
      <c r="D469" s="11" t="s">
        <v>8</v>
      </c>
      <c r="E469" s="11" t="s">
        <v>21</v>
      </c>
      <c r="F469" s="11" t="s">
        <v>13</v>
      </c>
      <c r="G469" s="11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11">
        <v>1147</v>
      </c>
      <c r="B470" s="10" t="s">
        <v>555</v>
      </c>
      <c r="C470" s="11">
        <v>3</v>
      </c>
      <c r="D470" s="11" t="s">
        <v>8</v>
      </c>
      <c r="E470" s="11" t="s">
        <v>21</v>
      </c>
      <c r="F470" s="11" t="s">
        <v>13</v>
      </c>
      <c r="G470" s="11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11">
        <v>1148</v>
      </c>
      <c r="B471" s="10" t="s">
        <v>556</v>
      </c>
      <c r="C471" s="11">
        <v>3</v>
      </c>
      <c r="D471" s="11" t="s">
        <v>8</v>
      </c>
      <c r="E471" s="11" t="s">
        <v>21</v>
      </c>
      <c r="F471" s="11" t="s">
        <v>13</v>
      </c>
      <c r="G471" s="11" t="s">
        <v>27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11">
        <v>1149</v>
      </c>
      <c r="B472" s="10" t="s">
        <v>557</v>
      </c>
      <c r="C472" s="11">
        <v>4</v>
      </c>
      <c r="D472" s="11" t="s">
        <v>8</v>
      </c>
      <c r="E472" s="11" t="s">
        <v>21</v>
      </c>
      <c r="F472" s="11" t="s">
        <v>13</v>
      </c>
      <c r="G472" s="11" t="s">
        <v>27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11">
        <v>1150</v>
      </c>
      <c r="B473" s="10" t="s">
        <v>558</v>
      </c>
      <c r="C473" s="11">
        <v>4</v>
      </c>
      <c r="D473" s="11" t="s">
        <v>8</v>
      </c>
      <c r="E473" s="11" t="s">
        <v>21</v>
      </c>
      <c r="F473" s="11" t="s">
        <v>13</v>
      </c>
      <c r="G473" s="11" t="s">
        <v>27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11">
        <v>1151</v>
      </c>
      <c r="B474" s="10" t="s">
        <v>559</v>
      </c>
      <c r="C474" s="11">
        <v>4</v>
      </c>
      <c r="D474" s="11" t="s">
        <v>8</v>
      </c>
      <c r="E474" s="11" t="s">
        <v>21</v>
      </c>
      <c r="F474" s="11" t="s">
        <v>13</v>
      </c>
      <c r="G474" s="11" t="s">
        <v>27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11">
        <v>1152</v>
      </c>
      <c r="B475" s="10" t="s">
        <v>560</v>
      </c>
      <c r="C475" s="11">
        <v>5</v>
      </c>
      <c r="D475" s="11" t="s">
        <v>8</v>
      </c>
      <c r="E475" s="11" t="s">
        <v>12</v>
      </c>
      <c r="F475" s="11" t="s">
        <v>22</v>
      </c>
      <c r="G475" s="11" t="s">
        <v>31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11">
        <v>1153</v>
      </c>
      <c r="B476" s="10" t="s">
        <v>561</v>
      </c>
      <c r="C476" s="11">
        <v>6</v>
      </c>
      <c r="D476" s="11" t="s">
        <v>8</v>
      </c>
      <c r="E476" s="11" t="s">
        <v>12</v>
      </c>
      <c r="F476" s="11" t="s">
        <v>22</v>
      </c>
      <c r="G476" s="11" t="s">
        <v>31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11">
        <v>1154</v>
      </c>
      <c r="B477" s="10" t="s">
        <v>562</v>
      </c>
      <c r="C477" s="11">
        <v>6</v>
      </c>
      <c r="D477" s="11" t="s">
        <v>8</v>
      </c>
      <c r="E477" s="11" t="s">
        <v>12</v>
      </c>
      <c r="F477" s="11" t="s">
        <v>22</v>
      </c>
      <c r="G477" s="11" t="s">
        <v>31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11">
        <v>1155</v>
      </c>
      <c r="B478" s="10" t="s">
        <v>563</v>
      </c>
      <c r="C478" s="11">
        <v>6</v>
      </c>
      <c r="D478" s="11" t="s">
        <v>8</v>
      </c>
      <c r="E478" s="11" t="s">
        <v>12</v>
      </c>
      <c r="F478" s="11" t="s">
        <v>22</v>
      </c>
      <c r="G478" s="11" t="s">
        <v>31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11">
        <v>1156</v>
      </c>
      <c r="B479" s="10" t="s">
        <v>564</v>
      </c>
      <c r="C479" s="11">
        <v>6</v>
      </c>
      <c r="D479" s="11" t="s">
        <v>8</v>
      </c>
      <c r="E479" s="11" t="s">
        <v>12</v>
      </c>
      <c r="F479" s="11" t="s">
        <v>22</v>
      </c>
      <c r="G479" s="11" t="s">
        <v>31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11">
        <v>1157</v>
      </c>
      <c r="B480" s="10" t="s">
        <v>565</v>
      </c>
      <c r="C480" s="11">
        <v>6</v>
      </c>
      <c r="D480" s="11" t="s">
        <v>8</v>
      </c>
      <c r="E480" s="11" t="s">
        <v>12</v>
      </c>
      <c r="F480" s="11" t="s">
        <v>22</v>
      </c>
      <c r="G480" s="11" t="s">
        <v>31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11">
        <v>1158</v>
      </c>
      <c r="B481" s="10" t="s">
        <v>566</v>
      </c>
      <c r="C481" s="11">
        <v>6</v>
      </c>
      <c r="D481" s="11" t="s">
        <v>8</v>
      </c>
      <c r="E481" s="11" t="s">
        <v>12</v>
      </c>
      <c r="F481" s="11" t="s">
        <v>22</v>
      </c>
      <c r="G481" s="11" t="s">
        <v>31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11">
        <v>1159</v>
      </c>
      <c r="B482" s="10" t="s">
        <v>567</v>
      </c>
      <c r="C482" s="11">
        <v>6</v>
      </c>
      <c r="D482" s="11" t="s">
        <v>8</v>
      </c>
      <c r="E482" s="11" t="s">
        <v>12</v>
      </c>
      <c r="F482" s="11" t="s">
        <v>22</v>
      </c>
      <c r="G482" s="11" t="s">
        <v>31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11">
        <v>1160</v>
      </c>
      <c r="B483" s="10" t="s">
        <v>568</v>
      </c>
      <c r="C483" s="11">
        <v>5</v>
      </c>
      <c r="D483" s="11" t="s">
        <v>8</v>
      </c>
      <c r="E483" s="11" t="s">
        <v>21</v>
      </c>
      <c r="F483" s="11" t="s">
        <v>22</v>
      </c>
      <c r="G483" s="11" t="s">
        <v>23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11">
        <v>1161</v>
      </c>
      <c r="B484" s="10" t="s">
        <v>569</v>
      </c>
      <c r="C484" s="11">
        <v>7</v>
      </c>
      <c r="D484" s="11" t="s">
        <v>8</v>
      </c>
      <c r="E484" s="11" t="s">
        <v>41</v>
      </c>
      <c r="F484" s="11" t="s">
        <v>42</v>
      </c>
      <c r="G484" s="11" t="s">
        <v>43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11">
        <v>1162</v>
      </c>
      <c r="B485" s="10" t="s">
        <v>570</v>
      </c>
      <c r="C485" s="11">
        <v>7</v>
      </c>
      <c r="D485" s="11" t="s">
        <v>8</v>
      </c>
      <c r="E485" s="11" t="s">
        <v>41</v>
      </c>
      <c r="F485" s="11" t="s">
        <v>42</v>
      </c>
      <c r="G485" s="11" t="s">
        <v>43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11">
        <v>1163</v>
      </c>
      <c r="B486" s="10" t="s">
        <v>571</v>
      </c>
      <c r="C486" s="11">
        <v>8</v>
      </c>
      <c r="D486" s="11" t="s">
        <v>8</v>
      </c>
      <c r="E486" s="11" t="s">
        <v>41</v>
      </c>
      <c r="F486" s="11" t="s">
        <v>42</v>
      </c>
      <c r="G486" s="11" t="s">
        <v>43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11">
        <v>1164</v>
      </c>
      <c r="B487" s="10" t="s">
        <v>572</v>
      </c>
      <c r="C487" s="11">
        <v>8</v>
      </c>
      <c r="D487" s="11" t="s">
        <v>8</v>
      </c>
      <c r="E487" s="11" t="s">
        <v>41</v>
      </c>
      <c r="F487" s="11" t="s">
        <v>42</v>
      </c>
      <c r="G487" s="11" t="s">
        <v>43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11">
        <v>1165</v>
      </c>
      <c r="B488" s="10" t="s">
        <v>573</v>
      </c>
      <c r="C488" s="11">
        <v>8</v>
      </c>
      <c r="D488" s="11" t="s">
        <v>8</v>
      </c>
      <c r="E488" s="11" t="s">
        <v>41</v>
      </c>
      <c r="F488" s="11" t="s">
        <v>42</v>
      </c>
      <c r="G488" s="11" t="s">
        <v>43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11">
        <v>1166</v>
      </c>
      <c r="B489" s="10" t="s">
        <v>574</v>
      </c>
      <c r="C489" s="11">
        <v>8</v>
      </c>
      <c r="D489" s="11" t="s">
        <v>8</v>
      </c>
      <c r="E489" s="11" t="s">
        <v>41</v>
      </c>
      <c r="F489" s="11" t="s">
        <v>42</v>
      </c>
      <c r="G489" s="11" t="s">
        <v>43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11">
        <v>1167</v>
      </c>
      <c r="B490" s="10" t="s">
        <v>575</v>
      </c>
      <c r="C490" s="11">
        <v>8</v>
      </c>
      <c r="D490" s="11" t="s">
        <v>8</v>
      </c>
      <c r="E490" s="11" t="s">
        <v>41</v>
      </c>
      <c r="F490" s="11" t="s">
        <v>42</v>
      </c>
      <c r="G490" s="11" t="s">
        <v>43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11">
        <v>1168</v>
      </c>
      <c r="B491" s="10" t="s">
        <v>576</v>
      </c>
      <c r="C491" s="11">
        <v>8</v>
      </c>
      <c r="D491" s="11" t="s">
        <v>8</v>
      </c>
      <c r="E491" s="11" t="s">
        <v>41</v>
      </c>
      <c r="F491" s="11" t="s">
        <v>42</v>
      </c>
      <c r="G491" s="11" t="s">
        <v>43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11">
        <v>1169</v>
      </c>
      <c r="B492" s="10" t="s">
        <v>577</v>
      </c>
      <c r="C492" s="11">
        <v>8</v>
      </c>
      <c r="D492" s="11" t="s">
        <v>8</v>
      </c>
      <c r="E492" s="11" t="s">
        <v>41</v>
      </c>
      <c r="F492" s="11" t="s">
        <v>42</v>
      </c>
      <c r="G492" s="11" t="s">
        <v>43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11">
        <v>1170</v>
      </c>
      <c r="B493" s="10" t="s">
        <v>578</v>
      </c>
      <c r="C493" s="11">
        <v>7</v>
      </c>
      <c r="D493" s="11" t="s">
        <v>8</v>
      </c>
      <c r="E493" s="11" t="s">
        <v>21</v>
      </c>
      <c r="F493" s="11" t="s">
        <v>42</v>
      </c>
      <c r="G493" s="11" t="s">
        <v>79</v>
      </c>
      <c r="H493" s="40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11">
        <v>1171</v>
      </c>
      <c r="B494" s="10" t="s">
        <v>579</v>
      </c>
      <c r="C494" s="11">
        <v>7</v>
      </c>
      <c r="D494" s="11" t="s">
        <v>8</v>
      </c>
      <c r="E494" s="11" t="s">
        <v>21</v>
      </c>
      <c r="F494" s="11" t="s">
        <v>42</v>
      </c>
      <c r="G494" s="11" t="s">
        <v>79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11">
        <v>1172</v>
      </c>
      <c r="B495" s="10" t="s">
        <v>580</v>
      </c>
      <c r="C495" s="11">
        <v>7</v>
      </c>
      <c r="D495" s="11" t="s">
        <v>8</v>
      </c>
      <c r="E495" s="11" t="s">
        <v>21</v>
      </c>
      <c r="F495" s="11" t="s">
        <v>42</v>
      </c>
      <c r="G495" s="11" t="s">
        <v>79</v>
      </c>
      <c r="H495" s="40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11">
        <v>1173</v>
      </c>
      <c r="B496" s="10" t="s">
        <v>581</v>
      </c>
      <c r="C496" s="11">
        <v>7</v>
      </c>
      <c r="D496" s="11" t="s">
        <v>8</v>
      </c>
      <c r="E496" s="11" t="s">
        <v>21</v>
      </c>
      <c r="F496" s="11" t="s">
        <v>42</v>
      </c>
      <c r="G496" s="11" t="s">
        <v>79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11">
        <v>1174</v>
      </c>
      <c r="B497" s="10" t="s">
        <v>582</v>
      </c>
      <c r="C497" s="11">
        <v>7</v>
      </c>
      <c r="D497" s="11" t="s">
        <v>8</v>
      </c>
      <c r="E497" s="11" t="s">
        <v>21</v>
      </c>
      <c r="F497" s="11" t="s">
        <v>42</v>
      </c>
      <c r="G497" s="11" t="s">
        <v>79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11">
        <v>1175</v>
      </c>
      <c r="B498" s="10" t="s">
        <v>583</v>
      </c>
      <c r="C498" s="11">
        <v>7</v>
      </c>
      <c r="D498" s="11" t="s">
        <v>8</v>
      </c>
      <c r="E498" s="11" t="s">
        <v>21</v>
      </c>
      <c r="F498" s="11" t="s">
        <v>42</v>
      </c>
      <c r="G498" s="11" t="s">
        <v>79</v>
      </c>
      <c r="H498" s="40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11">
        <v>1176</v>
      </c>
      <c r="B499" s="10" t="s">
        <v>584</v>
      </c>
      <c r="C499" s="11">
        <v>7</v>
      </c>
      <c r="D499" s="11" t="s">
        <v>8</v>
      </c>
      <c r="E499" s="11" t="s">
        <v>21</v>
      </c>
      <c r="F499" s="11" t="s">
        <v>42</v>
      </c>
      <c r="G499" s="11" t="s">
        <v>79</v>
      </c>
      <c r="H499" s="40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11">
        <v>1177</v>
      </c>
      <c r="B500" s="10" t="s">
        <v>585</v>
      </c>
      <c r="C500" s="11">
        <v>8</v>
      </c>
      <c r="D500" s="11" t="s">
        <v>8</v>
      </c>
      <c r="E500" s="11" t="s">
        <v>21</v>
      </c>
      <c r="F500" s="11" t="s">
        <v>42</v>
      </c>
      <c r="G500" s="11" t="s">
        <v>79</v>
      </c>
      <c r="H500" s="40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11">
        <v>1178</v>
      </c>
      <c r="B501" s="10" t="s">
        <v>586</v>
      </c>
      <c r="C501" s="11">
        <v>8</v>
      </c>
      <c r="D501" s="11" t="s">
        <v>8</v>
      </c>
      <c r="E501" s="11" t="s">
        <v>21</v>
      </c>
      <c r="F501" s="11" t="s">
        <v>42</v>
      </c>
      <c r="G501" s="11" t="s">
        <v>79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11">
        <v>1220</v>
      </c>
      <c r="B502" s="10" t="s">
        <v>587</v>
      </c>
      <c r="C502" s="9">
        <v>3</v>
      </c>
      <c r="D502" s="9" t="s">
        <v>29</v>
      </c>
      <c r="E502" s="9" t="s">
        <v>12</v>
      </c>
      <c r="F502" s="9" t="s">
        <v>13</v>
      </c>
      <c r="G502" s="11" t="s">
        <v>14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11">
        <v>1221</v>
      </c>
      <c r="B503" s="10" t="s">
        <v>588</v>
      </c>
      <c r="C503" s="9">
        <v>4</v>
      </c>
      <c r="D503" s="9" t="s">
        <v>29</v>
      </c>
      <c r="E503" s="9" t="s">
        <v>12</v>
      </c>
      <c r="F503" s="9" t="s">
        <v>13</v>
      </c>
      <c r="G503" s="11" t="s">
        <v>14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11">
        <v>1222</v>
      </c>
      <c r="B504" s="10" t="s">
        <v>589</v>
      </c>
      <c r="C504" s="9">
        <v>3</v>
      </c>
      <c r="D504" s="9" t="s">
        <v>29</v>
      </c>
      <c r="E504" s="9" t="s">
        <v>12</v>
      </c>
      <c r="F504" s="9" t="s">
        <v>13</v>
      </c>
      <c r="G504" s="11" t="s">
        <v>14</v>
      </c>
      <c r="H504" s="40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11">
        <v>1223</v>
      </c>
      <c r="B505" s="10" t="s">
        <v>590</v>
      </c>
      <c r="C505" s="9">
        <v>2</v>
      </c>
      <c r="D505" s="9" t="s">
        <v>29</v>
      </c>
      <c r="E505" s="9" t="s">
        <v>12</v>
      </c>
      <c r="F505" s="9" t="s">
        <v>13</v>
      </c>
      <c r="G505" s="11" t="s">
        <v>14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11">
        <v>1224</v>
      </c>
      <c r="B506" s="10" t="s">
        <v>591</v>
      </c>
      <c r="C506" s="9">
        <v>4</v>
      </c>
      <c r="D506" s="9" t="s">
        <v>29</v>
      </c>
      <c r="E506" s="9" t="s">
        <v>12</v>
      </c>
      <c r="F506" s="9" t="s">
        <v>13</v>
      </c>
      <c r="G506" s="11" t="s">
        <v>14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11">
        <v>1225</v>
      </c>
      <c r="B507" s="10" t="s">
        <v>592</v>
      </c>
      <c r="C507" s="9">
        <v>3</v>
      </c>
      <c r="D507" s="9" t="s">
        <v>29</v>
      </c>
      <c r="E507" s="9" t="s">
        <v>12</v>
      </c>
      <c r="F507" s="9" t="s">
        <v>13</v>
      </c>
      <c r="G507" s="11" t="s">
        <v>14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11">
        <v>1226</v>
      </c>
      <c r="B508" s="10" t="s">
        <v>593</v>
      </c>
      <c r="C508" s="9">
        <v>3</v>
      </c>
      <c r="D508" s="9" t="s">
        <v>29</v>
      </c>
      <c r="E508" s="9" t="s">
        <v>12</v>
      </c>
      <c r="F508" s="9" t="s">
        <v>13</v>
      </c>
      <c r="G508" s="11" t="s">
        <v>14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11">
        <v>1227</v>
      </c>
      <c r="B509" s="10" t="s">
        <v>594</v>
      </c>
      <c r="C509" s="9">
        <v>3</v>
      </c>
      <c r="D509" s="9" t="s">
        <v>29</v>
      </c>
      <c r="E509" s="9" t="s">
        <v>12</v>
      </c>
      <c r="F509" s="9" t="s">
        <v>13</v>
      </c>
      <c r="G509" s="11" t="s">
        <v>14</v>
      </c>
      <c r="H509" s="40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11">
        <v>1228</v>
      </c>
      <c r="B510" s="10" t="s">
        <v>595</v>
      </c>
      <c r="C510" s="9">
        <v>2</v>
      </c>
      <c r="D510" s="9" t="s">
        <v>29</v>
      </c>
      <c r="E510" s="9" t="s">
        <v>12</v>
      </c>
      <c r="F510" s="9" t="s">
        <v>13</v>
      </c>
      <c r="G510" s="11" t="s">
        <v>14</v>
      </c>
      <c r="H510" s="40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11">
        <v>1229</v>
      </c>
      <c r="B511" s="10" t="s">
        <v>596</v>
      </c>
      <c r="C511" s="9">
        <v>2</v>
      </c>
      <c r="D511" s="9" t="s">
        <v>29</v>
      </c>
      <c r="E511" s="9" t="s">
        <v>12</v>
      </c>
      <c r="F511" s="9" t="s">
        <v>13</v>
      </c>
      <c r="G511" s="11" t="s">
        <v>14</v>
      </c>
      <c r="H511" s="40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11">
        <v>1230</v>
      </c>
      <c r="B512" s="10" t="s">
        <v>597</v>
      </c>
      <c r="C512" s="9">
        <v>4</v>
      </c>
      <c r="D512" s="9" t="s">
        <v>29</v>
      </c>
      <c r="E512" s="9" t="s">
        <v>12</v>
      </c>
      <c r="F512" s="9" t="s">
        <v>13</v>
      </c>
      <c r="G512" s="11" t="s">
        <v>14</v>
      </c>
      <c r="H512" s="40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11">
        <v>1231</v>
      </c>
      <c r="B513" s="10" t="s">
        <v>598</v>
      </c>
      <c r="C513" s="9">
        <v>4</v>
      </c>
      <c r="D513" s="9" t="s">
        <v>29</v>
      </c>
      <c r="E513" s="9" t="s">
        <v>12</v>
      </c>
      <c r="F513" s="9" t="s">
        <v>13</v>
      </c>
      <c r="G513" s="11" t="s">
        <v>14</v>
      </c>
      <c r="H513" s="40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11">
        <v>1232</v>
      </c>
      <c r="B514" s="10" t="s">
        <v>599</v>
      </c>
      <c r="C514" s="9">
        <v>4</v>
      </c>
      <c r="D514" s="9" t="s">
        <v>29</v>
      </c>
      <c r="E514" s="9" t="s">
        <v>12</v>
      </c>
      <c r="F514" s="9" t="s">
        <v>13</v>
      </c>
      <c r="G514" s="11" t="s">
        <v>14</v>
      </c>
      <c r="H514" s="40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11">
        <v>1233</v>
      </c>
      <c r="B515" s="10" t="s">
        <v>600</v>
      </c>
      <c r="C515" s="9">
        <v>3</v>
      </c>
      <c r="D515" s="9" t="s">
        <v>29</v>
      </c>
      <c r="E515" s="9" t="s">
        <v>12</v>
      </c>
      <c r="F515" s="9" t="s">
        <v>13</v>
      </c>
      <c r="G515" s="11" t="s">
        <v>14</v>
      </c>
      <c r="H515" s="40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11">
        <v>1234</v>
      </c>
      <c r="B516" s="10" t="s">
        <v>601</v>
      </c>
      <c r="C516" s="9">
        <v>4</v>
      </c>
      <c r="D516" s="9" t="s">
        <v>29</v>
      </c>
      <c r="E516" s="9" t="s">
        <v>21</v>
      </c>
      <c r="F516" s="9" t="s">
        <v>13</v>
      </c>
      <c r="G516" s="11" t="s">
        <v>27</v>
      </c>
      <c r="H516" s="40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11">
        <v>1235</v>
      </c>
      <c r="B517" s="10" t="s">
        <v>602</v>
      </c>
      <c r="C517" s="9">
        <v>4</v>
      </c>
      <c r="D517" s="9" t="s">
        <v>29</v>
      </c>
      <c r="E517" s="9" t="s">
        <v>21</v>
      </c>
      <c r="F517" s="9" t="s">
        <v>13</v>
      </c>
      <c r="G517" s="11" t="s">
        <v>27</v>
      </c>
      <c r="H517" s="40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11">
        <v>1236</v>
      </c>
      <c r="B518" s="10" t="s">
        <v>603</v>
      </c>
      <c r="C518" s="9">
        <v>4</v>
      </c>
      <c r="D518" s="9" t="s">
        <v>29</v>
      </c>
      <c r="E518" s="9" t="s">
        <v>21</v>
      </c>
      <c r="F518" s="9" t="s">
        <v>13</v>
      </c>
      <c r="G518" s="11" t="s">
        <v>27</v>
      </c>
      <c r="H518" s="40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11">
        <v>1237</v>
      </c>
      <c r="B519" s="10" t="s">
        <v>604</v>
      </c>
      <c r="C519" s="9">
        <v>4</v>
      </c>
      <c r="D519" s="9" t="s">
        <v>29</v>
      </c>
      <c r="E519" s="9" t="s">
        <v>21</v>
      </c>
      <c r="F519" s="9" t="s">
        <v>13</v>
      </c>
      <c r="G519" s="11" t="s">
        <v>27</v>
      </c>
      <c r="H519" s="40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11">
        <v>1238</v>
      </c>
      <c r="B520" s="10" t="s">
        <v>605</v>
      </c>
      <c r="C520" s="9">
        <v>2</v>
      </c>
      <c r="D520" s="9" t="s">
        <v>29</v>
      </c>
      <c r="E520" s="9" t="s">
        <v>21</v>
      </c>
      <c r="F520" s="9" t="s">
        <v>13</v>
      </c>
      <c r="G520" s="11" t="s">
        <v>27</v>
      </c>
      <c r="H520" s="40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11">
        <v>1239</v>
      </c>
      <c r="B521" s="10" t="s">
        <v>606</v>
      </c>
      <c r="C521" s="9">
        <v>4</v>
      </c>
      <c r="D521" s="9" t="s">
        <v>29</v>
      </c>
      <c r="E521" s="9" t="s">
        <v>21</v>
      </c>
      <c r="F521" s="9" t="s">
        <v>13</v>
      </c>
      <c r="G521" s="11" t="s">
        <v>27</v>
      </c>
      <c r="H521" s="40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11">
        <v>1240</v>
      </c>
      <c r="B522" s="10" t="s">
        <v>607</v>
      </c>
      <c r="C522" s="9">
        <v>4</v>
      </c>
      <c r="D522" s="9" t="s">
        <v>29</v>
      </c>
      <c r="E522" s="9" t="s">
        <v>21</v>
      </c>
      <c r="F522" s="9" t="s">
        <v>13</v>
      </c>
      <c r="G522" s="11" t="s">
        <v>27</v>
      </c>
      <c r="H522" s="40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11">
        <v>1241</v>
      </c>
      <c r="B523" s="10" t="s">
        <v>608</v>
      </c>
      <c r="C523" s="9">
        <v>3</v>
      </c>
      <c r="D523" s="9" t="s">
        <v>29</v>
      </c>
      <c r="E523" s="9" t="s">
        <v>21</v>
      </c>
      <c r="F523" s="9" t="s">
        <v>13</v>
      </c>
      <c r="G523" s="11" t="s">
        <v>27</v>
      </c>
      <c r="H523" s="40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11">
        <v>1242</v>
      </c>
      <c r="B524" s="10" t="s">
        <v>609</v>
      </c>
      <c r="C524" s="9">
        <v>2</v>
      </c>
      <c r="D524" s="9" t="s">
        <v>29</v>
      </c>
      <c r="E524" s="9" t="s">
        <v>21</v>
      </c>
      <c r="F524" s="9" t="s">
        <v>13</v>
      </c>
      <c r="G524" s="11" t="s">
        <v>27</v>
      </c>
      <c r="H524" s="40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11">
        <v>1243</v>
      </c>
      <c r="B525" s="10" t="s">
        <v>610</v>
      </c>
      <c r="C525" s="9">
        <v>3</v>
      </c>
      <c r="D525" s="9" t="s">
        <v>29</v>
      </c>
      <c r="E525" s="9" t="s">
        <v>21</v>
      </c>
      <c r="F525" s="9" t="s">
        <v>13</v>
      </c>
      <c r="G525" s="11" t="s">
        <v>27</v>
      </c>
      <c r="H525" s="40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11">
        <v>1244</v>
      </c>
      <c r="B526" s="10" t="s">
        <v>611</v>
      </c>
      <c r="C526" s="9">
        <v>3</v>
      </c>
      <c r="D526" s="9" t="s">
        <v>29</v>
      </c>
      <c r="E526" s="9" t="s">
        <v>21</v>
      </c>
      <c r="F526" s="9" t="s">
        <v>13</v>
      </c>
      <c r="G526" s="11" t="s">
        <v>27</v>
      </c>
      <c r="H526" s="40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11">
        <v>1245</v>
      </c>
      <c r="B527" s="10" t="s">
        <v>612</v>
      </c>
      <c r="C527" s="9">
        <v>4</v>
      </c>
      <c r="D527" s="9" t="s">
        <v>29</v>
      </c>
      <c r="E527" s="9" t="s">
        <v>21</v>
      </c>
      <c r="F527" s="9" t="s">
        <v>13</v>
      </c>
      <c r="G527" s="11" t="s">
        <v>27</v>
      </c>
      <c r="H527" s="40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11">
        <v>1246</v>
      </c>
      <c r="B528" s="10" t="s">
        <v>613</v>
      </c>
      <c r="C528" s="9">
        <v>4</v>
      </c>
      <c r="D528" s="9" t="s">
        <v>29</v>
      </c>
      <c r="E528" s="9" t="s">
        <v>21</v>
      </c>
      <c r="F528" s="9" t="s">
        <v>13</v>
      </c>
      <c r="G528" s="11" t="s">
        <v>27</v>
      </c>
      <c r="H528" s="40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11">
        <v>1247</v>
      </c>
      <c r="B529" s="10" t="s">
        <v>614</v>
      </c>
      <c r="C529" s="9">
        <v>4</v>
      </c>
      <c r="D529" s="9" t="s">
        <v>29</v>
      </c>
      <c r="E529" s="9" t="s">
        <v>21</v>
      </c>
      <c r="F529" s="9" t="s">
        <v>13</v>
      </c>
      <c r="G529" s="11" t="s">
        <v>27</v>
      </c>
      <c r="H529" s="40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11">
        <v>1248</v>
      </c>
      <c r="B530" s="10" t="s">
        <v>615</v>
      </c>
      <c r="C530" s="9">
        <v>4</v>
      </c>
      <c r="D530" s="9" t="s">
        <v>29</v>
      </c>
      <c r="E530" s="9" t="s">
        <v>21</v>
      </c>
      <c r="F530" s="9" t="s">
        <v>13</v>
      </c>
      <c r="G530" s="11" t="s">
        <v>27</v>
      </c>
      <c r="H530" s="40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11">
        <v>1249</v>
      </c>
      <c r="B531" s="10" t="s">
        <v>616</v>
      </c>
      <c r="C531" s="9">
        <v>4</v>
      </c>
      <c r="D531" s="9" t="s">
        <v>29</v>
      </c>
      <c r="E531" s="9" t="s">
        <v>21</v>
      </c>
      <c r="F531" s="9" t="s">
        <v>13</v>
      </c>
      <c r="G531" s="11" t="s">
        <v>27</v>
      </c>
      <c r="H531" s="40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11">
        <v>1250</v>
      </c>
      <c r="B532" s="10" t="s">
        <v>617</v>
      </c>
      <c r="C532" s="9">
        <v>6</v>
      </c>
      <c r="D532" s="9" t="s">
        <v>29</v>
      </c>
      <c r="E532" s="9" t="s">
        <v>12</v>
      </c>
      <c r="F532" s="9" t="s">
        <v>22</v>
      </c>
      <c r="G532" s="11" t="s">
        <v>31</v>
      </c>
      <c r="H532" s="40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11">
        <v>1251</v>
      </c>
      <c r="B533" s="10" t="s">
        <v>618</v>
      </c>
      <c r="C533" s="9">
        <v>6</v>
      </c>
      <c r="D533" s="9" t="s">
        <v>29</v>
      </c>
      <c r="E533" s="9" t="s">
        <v>12</v>
      </c>
      <c r="F533" s="9" t="s">
        <v>22</v>
      </c>
      <c r="G533" s="11" t="s">
        <v>31</v>
      </c>
      <c r="H533" s="40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11">
        <v>1252</v>
      </c>
      <c r="B534" s="10" t="s">
        <v>619</v>
      </c>
      <c r="C534" s="9">
        <v>6</v>
      </c>
      <c r="D534" s="9" t="s">
        <v>29</v>
      </c>
      <c r="E534" s="9" t="s">
        <v>12</v>
      </c>
      <c r="F534" s="9" t="s">
        <v>22</v>
      </c>
      <c r="G534" s="11" t="s">
        <v>31</v>
      </c>
      <c r="H534" s="40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11">
        <v>1253</v>
      </c>
      <c r="B535" s="10" t="s">
        <v>620</v>
      </c>
      <c r="C535" s="9">
        <v>6</v>
      </c>
      <c r="D535" s="9" t="s">
        <v>29</v>
      </c>
      <c r="E535" s="9" t="s">
        <v>12</v>
      </c>
      <c r="F535" s="9" t="s">
        <v>22</v>
      </c>
      <c r="G535" s="11" t="s">
        <v>31</v>
      </c>
      <c r="H535" s="40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11">
        <v>1254</v>
      </c>
      <c r="B536" s="10" t="s">
        <v>621</v>
      </c>
      <c r="C536" s="9">
        <v>5</v>
      </c>
      <c r="D536" s="9" t="s">
        <v>29</v>
      </c>
      <c r="E536" s="9" t="s">
        <v>12</v>
      </c>
      <c r="F536" s="9" t="s">
        <v>22</v>
      </c>
      <c r="G536" s="11" t="s">
        <v>31</v>
      </c>
      <c r="H536" s="40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11">
        <v>1255</v>
      </c>
      <c r="B537" s="10" t="s">
        <v>622</v>
      </c>
      <c r="C537" s="9">
        <v>6</v>
      </c>
      <c r="D537" s="9" t="s">
        <v>29</v>
      </c>
      <c r="E537" s="9" t="s">
        <v>12</v>
      </c>
      <c r="F537" s="9" t="s">
        <v>22</v>
      </c>
      <c r="G537" s="11" t="s">
        <v>31</v>
      </c>
      <c r="H537" s="40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11">
        <v>1256</v>
      </c>
      <c r="B538" s="10" t="s">
        <v>623</v>
      </c>
      <c r="C538" s="9">
        <v>6</v>
      </c>
      <c r="D538" s="9" t="s">
        <v>29</v>
      </c>
      <c r="E538" s="9" t="s">
        <v>12</v>
      </c>
      <c r="F538" s="9" t="s">
        <v>22</v>
      </c>
      <c r="G538" s="11" t="s">
        <v>31</v>
      </c>
      <c r="H538" s="40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11">
        <v>1257</v>
      </c>
      <c r="B539" s="10" t="s">
        <v>624</v>
      </c>
      <c r="C539" s="9">
        <v>6</v>
      </c>
      <c r="D539" s="9" t="s">
        <v>29</v>
      </c>
      <c r="E539" s="9" t="s">
        <v>12</v>
      </c>
      <c r="F539" s="9" t="s">
        <v>22</v>
      </c>
      <c r="G539" s="11" t="s">
        <v>31</v>
      </c>
      <c r="H539" s="40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11">
        <v>1258</v>
      </c>
      <c r="B540" s="10" t="s">
        <v>625</v>
      </c>
      <c r="C540" s="9">
        <v>6</v>
      </c>
      <c r="D540" s="9" t="s">
        <v>29</v>
      </c>
      <c r="E540" s="9" t="s">
        <v>21</v>
      </c>
      <c r="F540" s="9" t="s">
        <v>22</v>
      </c>
      <c r="G540" s="11" t="s">
        <v>23</v>
      </c>
      <c r="H540" s="40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11">
        <v>1259</v>
      </c>
      <c r="B541" s="10" t="s">
        <v>626</v>
      </c>
      <c r="C541" s="9">
        <v>5</v>
      </c>
      <c r="D541" s="9" t="s">
        <v>29</v>
      </c>
      <c r="E541" s="9" t="s">
        <v>21</v>
      </c>
      <c r="F541" s="9" t="s">
        <v>22</v>
      </c>
      <c r="G541" s="11" t="s">
        <v>23</v>
      </c>
      <c r="H541" s="40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11">
        <v>1260</v>
      </c>
      <c r="B542" s="10" t="s">
        <v>627</v>
      </c>
      <c r="C542" s="9">
        <v>5</v>
      </c>
      <c r="D542" s="9" t="s">
        <v>29</v>
      </c>
      <c r="E542" s="9" t="s">
        <v>21</v>
      </c>
      <c r="F542" s="9" t="s">
        <v>22</v>
      </c>
      <c r="G542" s="11" t="s">
        <v>23</v>
      </c>
      <c r="H542" s="40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11">
        <v>1261</v>
      </c>
      <c r="B543" s="10" t="s">
        <v>628</v>
      </c>
      <c r="C543" s="9">
        <v>6</v>
      </c>
      <c r="D543" s="9" t="s">
        <v>29</v>
      </c>
      <c r="E543" s="9" t="s">
        <v>21</v>
      </c>
      <c r="F543" s="9" t="s">
        <v>22</v>
      </c>
      <c r="G543" s="11" t="s">
        <v>23</v>
      </c>
      <c r="H543" s="40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11">
        <v>1262</v>
      </c>
      <c r="B544" s="10" t="s">
        <v>629</v>
      </c>
      <c r="C544" s="9">
        <v>6</v>
      </c>
      <c r="D544" s="9" t="s">
        <v>29</v>
      </c>
      <c r="E544" s="9" t="s">
        <v>21</v>
      </c>
      <c r="F544" s="9" t="s">
        <v>22</v>
      </c>
      <c r="G544" s="11" t="s">
        <v>23</v>
      </c>
      <c r="H544" s="40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11">
        <v>1263</v>
      </c>
      <c r="B545" s="10" t="s">
        <v>630</v>
      </c>
      <c r="C545" s="9">
        <v>6</v>
      </c>
      <c r="D545" s="9" t="s">
        <v>29</v>
      </c>
      <c r="E545" s="9" t="s">
        <v>21</v>
      </c>
      <c r="F545" s="9" t="s">
        <v>22</v>
      </c>
      <c r="G545" s="11" t="s">
        <v>23</v>
      </c>
      <c r="H545" s="40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11">
        <v>1264</v>
      </c>
      <c r="B546" s="10" t="s">
        <v>631</v>
      </c>
      <c r="C546" s="9">
        <v>5</v>
      </c>
      <c r="D546" s="9" t="s">
        <v>29</v>
      </c>
      <c r="E546" s="9" t="s">
        <v>21</v>
      </c>
      <c r="F546" s="9" t="s">
        <v>22</v>
      </c>
      <c r="G546" s="11" t="s">
        <v>23</v>
      </c>
      <c r="H546" s="40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11">
        <v>1265</v>
      </c>
      <c r="B547" s="10" t="s">
        <v>632</v>
      </c>
      <c r="C547" s="9">
        <v>6</v>
      </c>
      <c r="D547" s="9" t="s">
        <v>29</v>
      </c>
      <c r="E547" s="9" t="s">
        <v>21</v>
      </c>
      <c r="F547" s="9" t="s">
        <v>22</v>
      </c>
      <c r="G547" s="11" t="s">
        <v>23</v>
      </c>
      <c r="H547" s="40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11">
        <v>1266</v>
      </c>
      <c r="B548" s="10" t="s">
        <v>633</v>
      </c>
      <c r="C548" s="9">
        <v>6</v>
      </c>
      <c r="D548" s="9" t="s">
        <v>29</v>
      </c>
      <c r="E548" s="9" t="s">
        <v>21</v>
      </c>
      <c r="F548" s="9" t="s">
        <v>22</v>
      </c>
      <c r="G548" s="11" t="s">
        <v>23</v>
      </c>
      <c r="H548" s="40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11">
        <v>1267</v>
      </c>
      <c r="B549" s="10" t="s">
        <v>634</v>
      </c>
      <c r="C549" s="9">
        <v>6</v>
      </c>
      <c r="D549" s="9" t="s">
        <v>29</v>
      </c>
      <c r="E549" s="9" t="s">
        <v>21</v>
      </c>
      <c r="F549" s="9" t="s">
        <v>22</v>
      </c>
      <c r="G549" s="11" t="s">
        <v>23</v>
      </c>
      <c r="H549" s="40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11">
        <v>1268</v>
      </c>
      <c r="B550" s="10" t="s">
        <v>635</v>
      </c>
      <c r="C550" s="9">
        <v>8</v>
      </c>
      <c r="D550" s="9" t="s">
        <v>29</v>
      </c>
      <c r="E550" s="9" t="s">
        <v>12</v>
      </c>
      <c r="F550" s="11" t="s">
        <v>42</v>
      </c>
      <c r="G550" s="11" t="s">
        <v>43</v>
      </c>
      <c r="H550" s="40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11">
        <v>1269</v>
      </c>
      <c r="B551" s="10" t="s">
        <v>636</v>
      </c>
      <c r="C551" s="9">
        <v>7</v>
      </c>
      <c r="D551" s="9" t="s">
        <v>29</v>
      </c>
      <c r="E551" s="9" t="s">
        <v>12</v>
      </c>
      <c r="F551" s="11" t="s">
        <v>42</v>
      </c>
      <c r="G551" s="11" t="s">
        <v>43</v>
      </c>
      <c r="H551" s="40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11">
        <v>1270</v>
      </c>
      <c r="B552" s="10" t="s">
        <v>637</v>
      </c>
      <c r="C552" s="9">
        <v>8</v>
      </c>
      <c r="D552" s="9" t="s">
        <v>29</v>
      </c>
      <c r="E552" s="9" t="s">
        <v>12</v>
      </c>
      <c r="F552" s="11" t="s">
        <v>42</v>
      </c>
      <c r="G552" s="11" t="s">
        <v>43</v>
      </c>
      <c r="H552" s="40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11">
        <v>1271</v>
      </c>
      <c r="B553" s="10" t="s">
        <v>638</v>
      </c>
      <c r="C553" s="9">
        <v>8</v>
      </c>
      <c r="D553" s="9" t="s">
        <v>29</v>
      </c>
      <c r="E553" s="9" t="s">
        <v>12</v>
      </c>
      <c r="F553" s="11" t="s">
        <v>42</v>
      </c>
      <c r="G553" s="11" t="s">
        <v>43</v>
      </c>
      <c r="H553" s="40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11">
        <v>1272</v>
      </c>
      <c r="B554" s="10" t="s">
        <v>639</v>
      </c>
      <c r="C554" s="9">
        <v>8</v>
      </c>
      <c r="D554" s="9" t="s">
        <v>29</v>
      </c>
      <c r="E554" s="9" t="s">
        <v>12</v>
      </c>
      <c r="F554" s="11" t="s">
        <v>42</v>
      </c>
      <c r="G554" s="11" t="s">
        <v>43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11">
        <v>1273</v>
      </c>
      <c r="B555" s="10" t="s">
        <v>640</v>
      </c>
      <c r="C555" s="9">
        <v>7</v>
      </c>
      <c r="D555" s="9" t="s">
        <v>29</v>
      </c>
      <c r="E555" s="9" t="s">
        <v>12</v>
      </c>
      <c r="F555" s="11" t="s">
        <v>42</v>
      </c>
      <c r="G555" s="11" t="s">
        <v>43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11">
        <v>1274</v>
      </c>
      <c r="B556" s="10" t="s">
        <v>641</v>
      </c>
      <c r="C556" s="9">
        <v>7</v>
      </c>
      <c r="D556" s="9" t="s">
        <v>29</v>
      </c>
      <c r="E556" s="9" t="s">
        <v>12</v>
      </c>
      <c r="F556" s="11" t="s">
        <v>42</v>
      </c>
      <c r="G556" s="11" t="s">
        <v>43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11">
        <v>1275</v>
      </c>
      <c r="B557" s="10" t="s">
        <v>642</v>
      </c>
      <c r="C557" s="9">
        <v>7</v>
      </c>
      <c r="D557" s="9" t="s">
        <v>29</v>
      </c>
      <c r="E557" s="9" t="s">
        <v>12</v>
      </c>
      <c r="F557" s="11" t="s">
        <v>42</v>
      </c>
      <c r="G557" s="11" t="s">
        <v>43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11">
        <v>1276</v>
      </c>
      <c r="B558" s="10" t="s">
        <v>643</v>
      </c>
      <c r="C558" s="9">
        <v>8</v>
      </c>
      <c r="D558" s="9" t="s">
        <v>29</v>
      </c>
      <c r="E558" s="9" t="s">
        <v>12</v>
      </c>
      <c r="F558" s="11" t="s">
        <v>42</v>
      </c>
      <c r="G558" s="11" t="s">
        <v>43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11">
        <v>1277</v>
      </c>
      <c r="B559" s="10" t="s">
        <v>644</v>
      </c>
      <c r="C559" s="9">
        <v>8</v>
      </c>
      <c r="D559" s="9" t="s">
        <v>29</v>
      </c>
      <c r="E559" s="9" t="s">
        <v>12</v>
      </c>
      <c r="F559" s="11" t="s">
        <v>42</v>
      </c>
      <c r="G559" s="11" t="s">
        <v>43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11">
        <v>1278</v>
      </c>
      <c r="B560" s="10" t="s">
        <v>645</v>
      </c>
      <c r="C560" s="9">
        <v>7</v>
      </c>
      <c r="D560" s="9" t="s">
        <v>29</v>
      </c>
      <c r="E560" s="9" t="s">
        <v>12</v>
      </c>
      <c r="F560" s="11" t="s">
        <v>42</v>
      </c>
      <c r="G560" s="11" t="s">
        <v>43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11">
        <v>1279</v>
      </c>
      <c r="B561" s="10" t="s">
        <v>646</v>
      </c>
      <c r="C561" s="9">
        <v>7</v>
      </c>
      <c r="D561" s="9" t="s">
        <v>29</v>
      </c>
      <c r="E561" s="9" t="s">
        <v>12</v>
      </c>
      <c r="F561" s="11" t="s">
        <v>42</v>
      </c>
      <c r="G561" s="11" t="s">
        <v>43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11">
        <v>1280</v>
      </c>
      <c r="B562" s="10" t="s">
        <v>647</v>
      </c>
      <c r="C562" s="9">
        <v>7</v>
      </c>
      <c r="D562" s="9" t="s">
        <v>29</v>
      </c>
      <c r="E562" s="9" t="s">
        <v>21</v>
      </c>
      <c r="F562" s="11" t="s">
        <v>42</v>
      </c>
      <c r="G562" s="11" t="s">
        <v>79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11">
        <v>1281</v>
      </c>
      <c r="B563" s="10" t="s">
        <v>648</v>
      </c>
      <c r="C563" s="9">
        <v>8</v>
      </c>
      <c r="D563" s="9" t="s">
        <v>29</v>
      </c>
      <c r="E563" s="9" t="s">
        <v>21</v>
      </c>
      <c r="F563" s="11" t="s">
        <v>42</v>
      </c>
      <c r="G563" s="11" t="s">
        <v>79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11">
        <v>1282</v>
      </c>
      <c r="B564" s="10" t="s">
        <v>649</v>
      </c>
      <c r="C564" s="9">
        <v>7</v>
      </c>
      <c r="D564" s="9" t="s">
        <v>29</v>
      </c>
      <c r="E564" s="9" t="s">
        <v>21</v>
      </c>
      <c r="F564" s="11" t="s">
        <v>42</v>
      </c>
      <c r="G564" s="11" t="s">
        <v>79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11">
        <v>1283</v>
      </c>
      <c r="B565" s="10" t="s">
        <v>650</v>
      </c>
      <c r="C565" s="9">
        <v>8</v>
      </c>
      <c r="D565" s="9" t="s">
        <v>29</v>
      </c>
      <c r="E565" s="9" t="s">
        <v>21</v>
      </c>
      <c r="F565" s="11" t="s">
        <v>42</v>
      </c>
      <c r="G565" s="11" t="s">
        <v>79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11">
        <v>1284</v>
      </c>
      <c r="B566" s="10" t="s">
        <v>651</v>
      </c>
      <c r="C566" s="9">
        <v>7</v>
      </c>
      <c r="D566" s="9" t="s">
        <v>29</v>
      </c>
      <c r="E566" s="9" t="s">
        <v>21</v>
      </c>
      <c r="F566" s="11" t="s">
        <v>42</v>
      </c>
      <c r="G566" s="11" t="s">
        <v>79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11">
        <v>1285</v>
      </c>
      <c r="B567" s="10" t="s">
        <v>652</v>
      </c>
      <c r="C567" s="9">
        <v>8</v>
      </c>
      <c r="D567" s="9" t="s">
        <v>29</v>
      </c>
      <c r="E567" s="9" t="s">
        <v>21</v>
      </c>
      <c r="F567" s="11" t="s">
        <v>42</v>
      </c>
      <c r="G567" s="11" t="s">
        <v>79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11">
        <v>1286</v>
      </c>
      <c r="B568" s="10" t="s">
        <v>653</v>
      </c>
      <c r="C568" s="9">
        <v>7</v>
      </c>
      <c r="D568" s="9" t="s">
        <v>29</v>
      </c>
      <c r="E568" s="9" t="s">
        <v>21</v>
      </c>
      <c r="F568" s="11" t="s">
        <v>42</v>
      </c>
      <c r="G568" s="11" t="s">
        <v>79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11">
        <v>1287</v>
      </c>
      <c r="B569" s="10" t="s">
        <v>654</v>
      </c>
      <c r="C569" s="9">
        <v>7</v>
      </c>
      <c r="D569" s="9" t="s">
        <v>29</v>
      </c>
      <c r="E569" s="9" t="s">
        <v>21</v>
      </c>
      <c r="F569" s="11" t="s">
        <v>42</v>
      </c>
      <c r="G569" s="11" t="s">
        <v>79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11">
        <v>1288</v>
      </c>
      <c r="B570" s="10" t="s">
        <v>655</v>
      </c>
      <c r="C570" s="9">
        <v>7</v>
      </c>
      <c r="D570" s="9" t="s">
        <v>29</v>
      </c>
      <c r="E570" s="9" t="s">
        <v>21</v>
      </c>
      <c r="F570" s="11" t="s">
        <v>42</v>
      </c>
      <c r="G570" s="11" t="s">
        <v>79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11">
        <v>1289</v>
      </c>
      <c r="B571" s="10" t="s">
        <v>656</v>
      </c>
      <c r="C571" s="9">
        <v>7</v>
      </c>
      <c r="D571" s="9" t="s">
        <v>29</v>
      </c>
      <c r="E571" s="9" t="s">
        <v>21</v>
      </c>
      <c r="F571" s="11" t="s">
        <v>42</v>
      </c>
      <c r="G571" s="11" t="s">
        <v>79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11">
        <v>1290</v>
      </c>
      <c r="B572" s="10" t="s">
        <v>657</v>
      </c>
      <c r="C572" s="9">
        <v>8</v>
      </c>
      <c r="D572" s="9" t="s">
        <v>29</v>
      </c>
      <c r="E572" s="9" t="s">
        <v>21</v>
      </c>
      <c r="F572" s="11" t="s">
        <v>42</v>
      </c>
      <c r="G572" s="11" t="s">
        <v>79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11">
        <v>1291</v>
      </c>
      <c r="B573" s="10" t="s">
        <v>658</v>
      </c>
      <c r="C573" s="9">
        <v>8</v>
      </c>
      <c r="D573" s="9" t="s">
        <v>29</v>
      </c>
      <c r="E573" s="9" t="s">
        <v>21</v>
      </c>
      <c r="F573" s="11" t="s">
        <v>42</v>
      </c>
      <c r="G573" s="11" t="s">
        <v>79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11">
        <v>1292</v>
      </c>
      <c r="B574" s="10" t="s">
        <v>659</v>
      </c>
      <c r="C574" s="9">
        <v>7</v>
      </c>
      <c r="D574" s="9" t="s">
        <v>29</v>
      </c>
      <c r="E574" s="9" t="s">
        <v>21</v>
      </c>
      <c r="F574" s="11" t="s">
        <v>42</v>
      </c>
      <c r="G574" s="11" t="s">
        <v>79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11">
        <v>1293</v>
      </c>
      <c r="B575" s="10" t="s">
        <v>660</v>
      </c>
      <c r="C575" s="9">
        <v>8</v>
      </c>
      <c r="D575" s="9" t="s">
        <v>29</v>
      </c>
      <c r="E575" s="9" t="s">
        <v>21</v>
      </c>
      <c r="F575" s="11" t="s">
        <v>42</v>
      </c>
      <c r="G575" s="11" t="s">
        <v>79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11">
        <v>1294</v>
      </c>
      <c r="B576" s="10" t="s">
        <v>661</v>
      </c>
      <c r="C576" s="9">
        <v>8</v>
      </c>
      <c r="D576" s="9" t="s">
        <v>29</v>
      </c>
      <c r="E576" s="9" t="s">
        <v>21</v>
      </c>
      <c r="F576" s="11" t="s">
        <v>42</v>
      </c>
      <c r="G576" s="11" t="s">
        <v>79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11">
        <v>1430</v>
      </c>
      <c r="B577" s="10" t="s">
        <v>662</v>
      </c>
      <c r="C577" s="9">
        <v>3</v>
      </c>
      <c r="D577" s="11" t="s">
        <v>84</v>
      </c>
      <c r="E577" s="9" t="s">
        <v>21</v>
      </c>
      <c r="F577" s="11" t="s">
        <v>13</v>
      </c>
      <c r="G577" s="11" t="s">
        <v>27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11">
        <v>1431</v>
      </c>
      <c r="B578" s="10" t="s">
        <v>663</v>
      </c>
      <c r="C578" s="9">
        <v>3</v>
      </c>
      <c r="D578" s="11" t="s">
        <v>84</v>
      </c>
      <c r="E578" s="9" t="s">
        <v>21</v>
      </c>
      <c r="F578" s="11" t="s">
        <v>13</v>
      </c>
      <c r="G578" s="11" t="s">
        <v>27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11">
        <v>1432</v>
      </c>
      <c r="B579" s="10" t="s">
        <v>664</v>
      </c>
      <c r="C579" s="9">
        <v>3</v>
      </c>
      <c r="D579" s="11" t="s">
        <v>84</v>
      </c>
      <c r="E579" s="9" t="s">
        <v>12</v>
      </c>
      <c r="F579" s="11" t="s">
        <v>13</v>
      </c>
      <c r="G579" s="11" t="s">
        <v>14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11">
        <v>1433</v>
      </c>
      <c r="B580" s="10" t="s">
        <v>665</v>
      </c>
      <c r="C580" s="9">
        <v>3</v>
      </c>
      <c r="D580" s="11" t="s">
        <v>84</v>
      </c>
      <c r="E580" s="9" t="s">
        <v>21</v>
      </c>
      <c r="F580" s="11" t="s">
        <v>13</v>
      </c>
      <c r="G580" s="11" t="s">
        <v>27</v>
      </c>
    </row>
    <row r="581" spans="1:26" ht="15.75" customHeight="1">
      <c r="A581" s="11">
        <v>1434</v>
      </c>
      <c r="B581" s="10" t="s">
        <v>666</v>
      </c>
      <c r="C581" s="9">
        <v>3</v>
      </c>
      <c r="D581" s="11" t="s">
        <v>84</v>
      </c>
      <c r="E581" s="9" t="s">
        <v>21</v>
      </c>
      <c r="F581" s="11" t="s">
        <v>13</v>
      </c>
      <c r="G581" s="11" t="s">
        <v>27</v>
      </c>
    </row>
    <row r="582" spans="1:26" ht="15.75" customHeight="1">
      <c r="A582" s="11">
        <v>1435</v>
      </c>
      <c r="B582" s="10" t="s">
        <v>667</v>
      </c>
      <c r="C582" s="9">
        <v>3</v>
      </c>
      <c r="D582" s="11" t="s">
        <v>84</v>
      </c>
      <c r="E582" s="9" t="s">
        <v>12</v>
      </c>
      <c r="F582" s="11" t="s">
        <v>13</v>
      </c>
      <c r="G582" s="11" t="s">
        <v>14</v>
      </c>
    </row>
    <row r="583" spans="1:26" ht="15.75" customHeight="1">
      <c r="A583" s="11">
        <v>1436</v>
      </c>
      <c r="B583" s="10" t="s">
        <v>668</v>
      </c>
      <c r="C583" s="9">
        <v>3</v>
      </c>
      <c r="D583" s="11" t="s">
        <v>84</v>
      </c>
      <c r="E583" s="9" t="s">
        <v>12</v>
      </c>
      <c r="F583" s="11" t="s">
        <v>13</v>
      </c>
      <c r="G583" s="11" t="s">
        <v>14</v>
      </c>
    </row>
    <row r="584" spans="1:26" ht="15.75" customHeight="1">
      <c r="A584" s="11">
        <v>1437</v>
      </c>
      <c r="B584" s="10" t="s">
        <v>669</v>
      </c>
      <c r="C584" s="9">
        <v>3</v>
      </c>
      <c r="D584" s="11" t="s">
        <v>84</v>
      </c>
      <c r="E584" s="9" t="s">
        <v>21</v>
      </c>
      <c r="F584" s="11" t="s">
        <v>13</v>
      </c>
      <c r="G584" s="11" t="s">
        <v>27</v>
      </c>
    </row>
    <row r="585" spans="1:26" ht="15.75" customHeight="1">
      <c r="A585" s="11">
        <v>1438</v>
      </c>
      <c r="B585" s="10" t="s">
        <v>670</v>
      </c>
      <c r="C585" s="9">
        <v>4</v>
      </c>
      <c r="D585" s="11" t="s">
        <v>84</v>
      </c>
      <c r="E585" s="9" t="s">
        <v>12</v>
      </c>
      <c r="F585" s="11" t="s">
        <v>13</v>
      </c>
      <c r="G585" s="11" t="s">
        <v>14</v>
      </c>
    </row>
    <row r="586" spans="1:26" ht="15.75" customHeight="1">
      <c r="A586" s="11">
        <v>1439</v>
      </c>
      <c r="B586" s="10" t="s">
        <v>671</v>
      </c>
      <c r="C586" s="9">
        <v>4</v>
      </c>
      <c r="D586" s="11" t="s">
        <v>84</v>
      </c>
      <c r="E586" s="9" t="s">
        <v>12</v>
      </c>
      <c r="F586" s="11" t="s">
        <v>13</v>
      </c>
      <c r="G586" s="11" t="s">
        <v>14</v>
      </c>
    </row>
    <row r="587" spans="1:26" ht="15.75" customHeight="1">
      <c r="A587" s="11">
        <v>1440</v>
      </c>
      <c r="B587" s="10" t="s">
        <v>672</v>
      </c>
      <c r="C587" s="9">
        <v>4</v>
      </c>
      <c r="D587" s="11" t="s">
        <v>84</v>
      </c>
      <c r="E587" s="9" t="s">
        <v>12</v>
      </c>
      <c r="F587" s="11" t="s">
        <v>13</v>
      </c>
      <c r="G587" s="11" t="s">
        <v>14</v>
      </c>
    </row>
    <row r="588" spans="1:26" ht="15.75" customHeight="1">
      <c r="A588" s="11">
        <v>1441</v>
      </c>
      <c r="B588" s="10" t="s">
        <v>673</v>
      </c>
      <c r="C588" s="9">
        <v>4</v>
      </c>
      <c r="D588" s="11" t="s">
        <v>84</v>
      </c>
      <c r="E588" s="9" t="s">
        <v>12</v>
      </c>
      <c r="F588" s="11" t="s">
        <v>13</v>
      </c>
      <c r="G588" s="11" t="s">
        <v>14</v>
      </c>
    </row>
    <row r="589" spans="1:26" ht="15.75" customHeight="1">
      <c r="A589" s="11">
        <v>1442</v>
      </c>
      <c r="B589" s="10" t="s">
        <v>674</v>
      </c>
      <c r="C589" s="9">
        <v>4</v>
      </c>
      <c r="D589" s="11" t="s">
        <v>84</v>
      </c>
      <c r="E589" s="9" t="s">
        <v>12</v>
      </c>
      <c r="F589" s="11" t="s">
        <v>13</v>
      </c>
      <c r="G589" s="11" t="s">
        <v>14</v>
      </c>
    </row>
    <row r="590" spans="1:26" ht="15.75" customHeight="1">
      <c r="A590" s="11">
        <v>1443</v>
      </c>
      <c r="B590" s="10" t="s">
        <v>675</v>
      </c>
      <c r="C590" s="9">
        <v>4</v>
      </c>
      <c r="D590" s="11" t="s">
        <v>84</v>
      </c>
      <c r="E590" s="9" t="s">
        <v>12</v>
      </c>
      <c r="F590" s="11" t="s">
        <v>13</v>
      </c>
      <c r="G590" s="11" t="s">
        <v>14</v>
      </c>
    </row>
    <row r="591" spans="1:26" ht="15.75" customHeight="1">
      <c r="A591" s="11">
        <v>1444</v>
      </c>
      <c r="B591" s="10" t="s">
        <v>676</v>
      </c>
      <c r="C591" s="9">
        <v>4</v>
      </c>
      <c r="D591" s="11" t="s">
        <v>84</v>
      </c>
      <c r="E591" s="9" t="s">
        <v>12</v>
      </c>
      <c r="F591" s="11" t="s">
        <v>13</v>
      </c>
      <c r="G591" s="11" t="s">
        <v>14</v>
      </c>
    </row>
    <row r="592" spans="1:26" ht="15.75" customHeight="1">
      <c r="A592" s="11">
        <v>1445</v>
      </c>
      <c r="B592" s="10" t="s">
        <v>677</v>
      </c>
      <c r="C592" s="9">
        <v>4</v>
      </c>
      <c r="D592" s="11" t="s">
        <v>84</v>
      </c>
      <c r="E592" s="9" t="s">
        <v>12</v>
      </c>
      <c r="F592" s="11" t="s">
        <v>13</v>
      </c>
      <c r="G592" s="11" t="s">
        <v>14</v>
      </c>
    </row>
    <row r="593" spans="1:7" ht="15.75" customHeight="1">
      <c r="A593" s="11">
        <v>1446</v>
      </c>
      <c r="B593" s="10" t="s">
        <v>678</v>
      </c>
      <c r="C593" s="9">
        <v>4</v>
      </c>
      <c r="D593" s="11" t="s">
        <v>84</v>
      </c>
      <c r="E593" s="9" t="s">
        <v>12</v>
      </c>
      <c r="F593" s="11" t="s">
        <v>13</v>
      </c>
      <c r="G593" s="11" t="s">
        <v>14</v>
      </c>
    </row>
    <row r="594" spans="1:7" ht="15.75" customHeight="1">
      <c r="A594" s="11">
        <v>1447</v>
      </c>
      <c r="B594" s="10" t="s">
        <v>679</v>
      </c>
      <c r="C594" s="9">
        <v>4</v>
      </c>
      <c r="D594" s="11" t="s">
        <v>84</v>
      </c>
      <c r="E594" s="9" t="s">
        <v>12</v>
      </c>
      <c r="F594" s="11" t="s">
        <v>13</v>
      </c>
      <c r="G594" s="11" t="s">
        <v>14</v>
      </c>
    </row>
    <row r="595" spans="1:7" ht="15.75" customHeight="1">
      <c r="A595" s="11">
        <v>1448</v>
      </c>
      <c r="B595" s="10" t="s">
        <v>680</v>
      </c>
      <c r="C595" s="9">
        <v>4</v>
      </c>
      <c r="D595" s="11" t="s">
        <v>84</v>
      </c>
      <c r="E595" s="9" t="s">
        <v>12</v>
      </c>
      <c r="F595" s="11" t="s">
        <v>13</v>
      </c>
      <c r="G595" s="11" t="s">
        <v>14</v>
      </c>
    </row>
    <row r="596" spans="1:7" ht="15.75" customHeight="1">
      <c r="A596" s="11">
        <v>1449</v>
      </c>
      <c r="B596" s="10" t="s">
        <v>681</v>
      </c>
      <c r="C596" s="9">
        <v>5</v>
      </c>
      <c r="D596" s="11" t="s">
        <v>84</v>
      </c>
      <c r="E596" s="9" t="s">
        <v>21</v>
      </c>
      <c r="F596" s="11" t="s">
        <v>22</v>
      </c>
      <c r="G596" s="11" t="s">
        <v>23</v>
      </c>
    </row>
    <row r="597" spans="1:7" ht="15.75" customHeight="1">
      <c r="A597" s="11">
        <v>1450</v>
      </c>
      <c r="B597" s="10" t="s">
        <v>682</v>
      </c>
      <c r="C597" s="9">
        <v>5</v>
      </c>
      <c r="D597" s="11" t="s">
        <v>84</v>
      </c>
      <c r="E597" s="9" t="s">
        <v>12</v>
      </c>
      <c r="F597" s="11" t="s">
        <v>22</v>
      </c>
      <c r="G597" s="11" t="s">
        <v>31</v>
      </c>
    </row>
    <row r="598" spans="1:7" ht="15.75" customHeight="1">
      <c r="A598" s="11">
        <v>1451</v>
      </c>
      <c r="B598" s="10" t="s">
        <v>683</v>
      </c>
      <c r="C598" s="9">
        <v>5</v>
      </c>
      <c r="D598" s="11" t="s">
        <v>84</v>
      </c>
      <c r="E598" s="9" t="s">
        <v>21</v>
      </c>
      <c r="F598" s="11" t="s">
        <v>22</v>
      </c>
      <c r="G598" s="11" t="s">
        <v>23</v>
      </c>
    </row>
    <row r="599" spans="1:7" ht="15.75" customHeight="1">
      <c r="A599" s="11">
        <v>1452</v>
      </c>
      <c r="B599" s="10" t="s">
        <v>684</v>
      </c>
      <c r="C599" s="9">
        <v>5</v>
      </c>
      <c r="D599" s="11" t="s">
        <v>84</v>
      </c>
      <c r="E599" s="9" t="s">
        <v>12</v>
      </c>
      <c r="F599" s="11" t="s">
        <v>22</v>
      </c>
      <c r="G599" s="11" t="s">
        <v>31</v>
      </c>
    </row>
    <row r="600" spans="1:7" ht="15.75" customHeight="1">
      <c r="A600" s="11">
        <v>1453</v>
      </c>
      <c r="B600" s="10" t="s">
        <v>685</v>
      </c>
      <c r="C600" s="9">
        <v>5</v>
      </c>
      <c r="D600" s="11" t="s">
        <v>84</v>
      </c>
      <c r="E600" s="9" t="s">
        <v>12</v>
      </c>
      <c r="F600" s="11" t="s">
        <v>22</v>
      </c>
      <c r="G600" s="11" t="s">
        <v>31</v>
      </c>
    </row>
    <row r="601" spans="1:7" ht="15.75" customHeight="1">
      <c r="A601" s="11">
        <v>1454</v>
      </c>
      <c r="B601" s="10" t="s">
        <v>686</v>
      </c>
      <c r="C601" s="9">
        <v>6</v>
      </c>
      <c r="D601" s="11" t="s">
        <v>84</v>
      </c>
      <c r="E601" s="9" t="s">
        <v>21</v>
      </c>
      <c r="F601" s="11" t="s">
        <v>22</v>
      </c>
      <c r="G601" s="11" t="s">
        <v>23</v>
      </c>
    </row>
    <row r="602" spans="1:7" ht="15.75" customHeight="1">
      <c r="A602" s="11">
        <v>1455</v>
      </c>
      <c r="B602" s="10" t="s">
        <v>687</v>
      </c>
      <c r="C602" s="9">
        <v>6</v>
      </c>
      <c r="D602" s="11" t="s">
        <v>84</v>
      </c>
      <c r="E602" s="9" t="s">
        <v>12</v>
      </c>
      <c r="F602" s="11" t="s">
        <v>22</v>
      </c>
      <c r="G602" s="11" t="s">
        <v>31</v>
      </c>
    </row>
    <row r="603" spans="1:7" ht="15.75" customHeight="1">
      <c r="A603" s="11">
        <v>1456</v>
      </c>
      <c r="B603" s="10" t="s">
        <v>688</v>
      </c>
      <c r="C603" s="9">
        <v>6</v>
      </c>
      <c r="D603" s="11" t="s">
        <v>84</v>
      </c>
      <c r="E603" s="9" t="s">
        <v>21</v>
      </c>
      <c r="F603" s="11" t="s">
        <v>22</v>
      </c>
      <c r="G603" s="11" t="s">
        <v>23</v>
      </c>
    </row>
    <row r="604" spans="1:7" ht="15.75" customHeight="1">
      <c r="A604" s="11">
        <v>1457</v>
      </c>
      <c r="B604" s="10" t="s">
        <v>689</v>
      </c>
      <c r="C604" s="9">
        <v>6</v>
      </c>
      <c r="D604" s="11" t="s">
        <v>84</v>
      </c>
      <c r="E604" s="9" t="s">
        <v>12</v>
      </c>
      <c r="F604" s="11" t="s">
        <v>22</v>
      </c>
      <c r="G604" s="11" t="s">
        <v>31</v>
      </c>
    </row>
    <row r="605" spans="1:7" ht="15.75" customHeight="1">
      <c r="A605" s="11">
        <v>1458</v>
      </c>
      <c r="B605" s="10" t="s">
        <v>690</v>
      </c>
      <c r="C605" s="9">
        <v>7</v>
      </c>
      <c r="D605" s="11" t="s">
        <v>84</v>
      </c>
      <c r="E605" s="9" t="s">
        <v>21</v>
      </c>
      <c r="F605" s="11" t="s">
        <v>42</v>
      </c>
      <c r="G605" s="11" t="s">
        <v>79</v>
      </c>
    </row>
    <row r="606" spans="1:7" ht="15.75" customHeight="1">
      <c r="A606" s="11">
        <v>1459</v>
      </c>
      <c r="B606" s="10" t="s">
        <v>691</v>
      </c>
      <c r="C606" s="9">
        <v>7</v>
      </c>
      <c r="D606" s="11" t="s">
        <v>84</v>
      </c>
      <c r="E606" s="9" t="s">
        <v>21</v>
      </c>
      <c r="F606" s="11" t="s">
        <v>42</v>
      </c>
      <c r="G606" s="11" t="s">
        <v>79</v>
      </c>
    </row>
    <row r="607" spans="1:7" ht="15.75" customHeight="1">
      <c r="A607" s="11">
        <v>1460</v>
      </c>
      <c r="B607" s="10" t="s">
        <v>692</v>
      </c>
      <c r="C607" s="9">
        <v>7</v>
      </c>
      <c r="D607" s="11" t="s">
        <v>84</v>
      </c>
      <c r="E607" s="9" t="s">
        <v>12</v>
      </c>
      <c r="F607" s="11" t="s">
        <v>42</v>
      </c>
      <c r="G607" s="11" t="s">
        <v>43</v>
      </c>
    </row>
    <row r="608" spans="1:7" ht="15.75" customHeight="1">
      <c r="A608" s="11">
        <v>1461</v>
      </c>
      <c r="B608" s="10" t="s">
        <v>693</v>
      </c>
      <c r="C608" s="9">
        <v>7</v>
      </c>
      <c r="D608" s="11" t="s">
        <v>84</v>
      </c>
      <c r="E608" s="9" t="s">
        <v>12</v>
      </c>
      <c r="F608" s="11" t="s">
        <v>42</v>
      </c>
      <c r="G608" s="11" t="s">
        <v>43</v>
      </c>
    </row>
    <row r="609" spans="1:7" ht="15.75" customHeight="1">
      <c r="A609" s="11">
        <v>1462</v>
      </c>
      <c r="B609" s="10" t="s">
        <v>694</v>
      </c>
      <c r="C609" s="9">
        <v>7</v>
      </c>
      <c r="D609" s="11" t="s">
        <v>84</v>
      </c>
      <c r="E609" s="9" t="s">
        <v>21</v>
      </c>
      <c r="F609" s="11" t="s">
        <v>42</v>
      </c>
      <c r="G609" s="11" t="s">
        <v>79</v>
      </c>
    </row>
    <row r="610" spans="1:7" ht="15.75" customHeight="1">
      <c r="A610" s="11">
        <v>1463</v>
      </c>
      <c r="B610" s="10" t="s">
        <v>695</v>
      </c>
      <c r="C610" s="9">
        <v>8</v>
      </c>
      <c r="D610" s="11" t="s">
        <v>84</v>
      </c>
      <c r="E610" s="9" t="s">
        <v>12</v>
      </c>
      <c r="F610" s="11" t="s">
        <v>42</v>
      </c>
      <c r="G610" s="11" t="s">
        <v>43</v>
      </c>
    </row>
    <row r="611" spans="1:7" ht="15.75" customHeight="1">
      <c r="A611" s="11">
        <v>1464</v>
      </c>
      <c r="B611" s="10" t="s">
        <v>696</v>
      </c>
      <c r="C611" s="9">
        <v>8</v>
      </c>
      <c r="D611" s="11" t="s">
        <v>84</v>
      </c>
      <c r="E611" s="9" t="s">
        <v>21</v>
      </c>
      <c r="F611" s="11" t="s">
        <v>42</v>
      </c>
      <c r="G611" s="11" t="s">
        <v>79</v>
      </c>
    </row>
    <row r="612" spans="1:7" ht="15.75" customHeight="1">
      <c r="A612" s="11">
        <v>1465</v>
      </c>
      <c r="B612" s="10" t="s">
        <v>697</v>
      </c>
      <c r="C612" s="9">
        <v>8</v>
      </c>
      <c r="D612" s="11" t="s">
        <v>84</v>
      </c>
      <c r="E612" s="9" t="s">
        <v>21</v>
      </c>
      <c r="F612" s="11" t="s">
        <v>42</v>
      </c>
      <c r="G612" s="11" t="s">
        <v>79</v>
      </c>
    </row>
    <row r="613" spans="1:7" ht="15.75" customHeight="1">
      <c r="A613" s="11">
        <v>1466</v>
      </c>
      <c r="B613" s="10" t="s">
        <v>698</v>
      </c>
      <c r="C613" s="9">
        <v>8</v>
      </c>
      <c r="D613" s="11" t="s">
        <v>84</v>
      </c>
      <c r="E613" s="9" t="s">
        <v>12</v>
      </c>
      <c r="F613" s="11" t="s">
        <v>42</v>
      </c>
      <c r="G613" s="11" t="s">
        <v>43</v>
      </c>
    </row>
    <row r="614" spans="1:7" ht="15.75" customHeight="1">
      <c r="A614" s="11">
        <v>1467</v>
      </c>
      <c r="B614" s="10" t="s">
        <v>699</v>
      </c>
      <c r="C614" s="9">
        <v>8</v>
      </c>
      <c r="D614" s="11" t="s">
        <v>84</v>
      </c>
      <c r="E614" s="9" t="s">
        <v>12</v>
      </c>
      <c r="F614" s="11" t="s">
        <v>42</v>
      </c>
      <c r="G614" s="11" t="s">
        <v>43</v>
      </c>
    </row>
    <row r="615" spans="1:7" ht="15.75" customHeight="1">
      <c r="A615" s="11">
        <v>1468</v>
      </c>
      <c r="B615" s="10" t="s">
        <v>700</v>
      </c>
      <c r="C615" s="11">
        <v>5</v>
      </c>
      <c r="D615" s="11" t="s">
        <v>84</v>
      </c>
      <c r="E615" s="11" t="s">
        <v>12</v>
      </c>
      <c r="F615" s="11" t="s">
        <v>22</v>
      </c>
      <c r="G615" s="11" t="s">
        <v>31</v>
      </c>
    </row>
    <row r="616" spans="1:7" ht="15.75" customHeight="1">
      <c r="A616" s="11">
        <v>1560</v>
      </c>
      <c r="B616" s="10" t="s">
        <v>701</v>
      </c>
      <c r="C616" s="9">
        <v>0</v>
      </c>
      <c r="D616" s="9" t="s">
        <v>81</v>
      </c>
      <c r="E616" s="9" t="s">
        <v>12</v>
      </c>
      <c r="F616" s="9" t="s">
        <v>13</v>
      </c>
      <c r="G616" s="11" t="s">
        <v>14</v>
      </c>
    </row>
    <row r="617" spans="1:7" ht="15.75" customHeight="1">
      <c r="A617" s="11">
        <v>1561</v>
      </c>
      <c r="B617" s="10" t="s">
        <v>702</v>
      </c>
      <c r="C617" s="9">
        <v>1</v>
      </c>
      <c r="D617" s="9" t="s">
        <v>81</v>
      </c>
      <c r="E617" s="9" t="s">
        <v>12</v>
      </c>
      <c r="F617" s="9" t="s">
        <v>13</v>
      </c>
      <c r="G617" s="11" t="s">
        <v>14</v>
      </c>
    </row>
    <row r="618" spans="1:7" ht="15.75" customHeight="1">
      <c r="A618" s="11">
        <v>1562</v>
      </c>
      <c r="B618" s="10" t="s">
        <v>703</v>
      </c>
      <c r="C618" s="9">
        <v>2</v>
      </c>
      <c r="D618" s="9" t="s">
        <v>81</v>
      </c>
      <c r="E618" s="9" t="s">
        <v>12</v>
      </c>
      <c r="F618" s="9" t="s">
        <v>13</v>
      </c>
      <c r="G618" s="11" t="s">
        <v>14</v>
      </c>
    </row>
    <row r="619" spans="1:7" ht="15.75" customHeight="1">
      <c r="A619" s="11">
        <v>1563</v>
      </c>
      <c r="B619" s="10" t="s">
        <v>704</v>
      </c>
      <c r="C619" s="9">
        <v>2</v>
      </c>
      <c r="D619" s="9" t="s">
        <v>81</v>
      </c>
      <c r="E619" s="9" t="s">
        <v>12</v>
      </c>
      <c r="F619" s="9" t="s">
        <v>13</v>
      </c>
      <c r="G619" s="11" t="s">
        <v>14</v>
      </c>
    </row>
    <row r="620" spans="1:7" ht="15.75" customHeight="1">
      <c r="A620" s="11">
        <v>1564</v>
      </c>
      <c r="B620" s="10" t="s">
        <v>705</v>
      </c>
      <c r="C620" s="9">
        <v>2</v>
      </c>
      <c r="D620" s="9" t="s">
        <v>81</v>
      </c>
      <c r="E620" s="9" t="s">
        <v>12</v>
      </c>
      <c r="F620" s="9" t="s">
        <v>13</v>
      </c>
      <c r="G620" s="11" t="s">
        <v>14</v>
      </c>
    </row>
    <row r="621" spans="1:7" ht="15.75" customHeight="1">
      <c r="A621" s="11">
        <v>1565</v>
      </c>
      <c r="B621" s="10" t="s">
        <v>706</v>
      </c>
      <c r="C621" s="9">
        <v>3</v>
      </c>
      <c r="D621" s="9" t="s">
        <v>81</v>
      </c>
      <c r="E621" s="9" t="s">
        <v>12</v>
      </c>
      <c r="F621" s="9" t="s">
        <v>13</v>
      </c>
      <c r="G621" s="11" t="s">
        <v>14</v>
      </c>
    </row>
    <row r="622" spans="1:7" ht="15.75" customHeight="1">
      <c r="A622" s="11">
        <v>1566</v>
      </c>
      <c r="B622" s="10" t="s">
        <v>707</v>
      </c>
      <c r="C622" s="9">
        <v>3</v>
      </c>
      <c r="D622" s="9" t="s">
        <v>81</v>
      </c>
      <c r="E622" s="9" t="s">
        <v>12</v>
      </c>
      <c r="F622" s="9" t="s">
        <v>13</v>
      </c>
      <c r="G622" s="11" t="s">
        <v>14</v>
      </c>
    </row>
    <row r="623" spans="1:7" ht="15.75" customHeight="1">
      <c r="A623" s="11">
        <v>1567</v>
      </c>
      <c r="B623" s="10" t="s">
        <v>708</v>
      </c>
      <c r="C623" s="9">
        <v>4</v>
      </c>
      <c r="D623" s="9" t="s">
        <v>81</v>
      </c>
      <c r="E623" s="9" t="s">
        <v>12</v>
      </c>
      <c r="F623" s="9" t="s">
        <v>13</v>
      </c>
      <c r="G623" s="11" t="s">
        <v>14</v>
      </c>
    </row>
    <row r="624" spans="1:7" ht="15.75" customHeight="1">
      <c r="A624" s="11">
        <v>1568</v>
      </c>
      <c r="B624" s="10" t="s">
        <v>709</v>
      </c>
      <c r="C624" s="9">
        <v>4</v>
      </c>
      <c r="D624" s="9" t="s">
        <v>81</v>
      </c>
      <c r="E624" s="9" t="s">
        <v>12</v>
      </c>
      <c r="F624" s="9" t="s">
        <v>13</v>
      </c>
      <c r="G624" s="11" t="s">
        <v>14</v>
      </c>
    </row>
    <row r="625" spans="1:7" ht="15.75" customHeight="1">
      <c r="A625" s="11">
        <v>1569</v>
      </c>
      <c r="B625" s="10" t="s">
        <v>710</v>
      </c>
      <c r="C625" s="9">
        <v>0</v>
      </c>
      <c r="D625" s="9" t="s">
        <v>81</v>
      </c>
      <c r="E625" s="9" t="s">
        <v>21</v>
      </c>
      <c r="F625" s="9" t="s">
        <v>13</v>
      </c>
      <c r="G625" s="11" t="s">
        <v>27</v>
      </c>
    </row>
    <row r="626" spans="1:7" ht="15.75" customHeight="1">
      <c r="A626" s="11">
        <v>1570</v>
      </c>
      <c r="B626" s="10" t="s">
        <v>711</v>
      </c>
      <c r="C626" s="9">
        <v>0</v>
      </c>
      <c r="D626" s="9" t="s">
        <v>81</v>
      </c>
      <c r="E626" s="9" t="s">
        <v>21</v>
      </c>
      <c r="F626" s="9" t="s">
        <v>13</v>
      </c>
      <c r="G626" s="11" t="s">
        <v>27</v>
      </c>
    </row>
    <row r="627" spans="1:7" ht="15.75" customHeight="1">
      <c r="A627" s="11">
        <v>1571</v>
      </c>
      <c r="B627" s="10" t="s">
        <v>712</v>
      </c>
      <c r="C627" s="9">
        <v>1</v>
      </c>
      <c r="D627" s="9" t="s">
        <v>81</v>
      </c>
      <c r="E627" s="9" t="s">
        <v>21</v>
      </c>
      <c r="F627" s="9" t="s">
        <v>13</v>
      </c>
      <c r="G627" s="11" t="s">
        <v>27</v>
      </c>
    </row>
    <row r="628" spans="1:7" ht="15.75" customHeight="1">
      <c r="A628" s="11">
        <v>1572</v>
      </c>
      <c r="B628" s="10" t="s">
        <v>713</v>
      </c>
      <c r="C628" s="9">
        <v>2</v>
      </c>
      <c r="D628" s="9" t="s">
        <v>81</v>
      </c>
      <c r="E628" s="9" t="s">
        <v>21</v>
      </c>
      <c r="F628" s="9" t="s">
        <v>13</v>
      </c>
      <c r="G628" s="11" t="s">
        <v>27</v>
      </c>
    </row>
    <row r="629" spans="1:7" ht="15.75" customHeight="1">
      <c r="A629" s="11">
        <v>1573</v>
      </c>
      <c r="B629" s="10" t="s">
        <v>714</v>
      </c>
      <c r="C629" s="9">
        <v>2</v>
      </c>
      <c r="D629" s="9" t="s">
        <v>81</v>
      </c>
      <c r="E629" s="9" t="s">
        <v>21</v>
      </c>
      <c r="F629" s="9" t="s">
        <v>13</v>
      </c>
      <c r="G629" s="11" t="s">
        <v>27</v>
      </c>
    </row>
    <row r="630" spans="1:7" ht="15.75" customHeight="1">
      <c r="A630" s="11">
        <v>1574</v>
      </c>
      <c r="B630" s="10" t="s">
        <v>715</v>
      </c>
      <c r="C630" s="9">
        <v>2</v>
      </c>
      <c r="D630" s="9" t="s">
        <v>81</v>
      </c>
      <c r="E630" s="9" t="s">
        <v>21</v>
      </c>
      <c r="F630" s="9" t="s">
        <v>13</v>
      </c>
      <c r="G630" s="11" t="s">
        <v>27</v>
      </c>
    </row>
    <row r="631" spans="1:7" ht="15.75" customHeight="1">
      <c r="A631" s="11">
        <v>1575</v>
      </c>
      <c r="B631" s="10" t="s">
        <v>716</v>
      </c>
      <c r="C631" s="9">
        <v>3</v>
      </c>
      <c r="D631" s="9" t="s">
        <v>81</v>
      </c>
      <c r="E631" s="9" t="s">
        <v>21</v>
      </c>
      <c r="F631" s="9" t="s">
        <v>13</v>
      </c>
      <c r="G631" s="11" t="s">
        <v>27</v>
      </c>
    </row>
    <row r="632" spans="1:7" ht="15.75" customHeight="1">
      <c r="A632" s="11">
        <v>1576</v>
      </c>
      <c r="B632" s="10" t="s">
        <v>717</v>
      </c>
      <c r="C632" s="9">
        <v>3</v>
      </c>
      <c r="D632" s="9" t="s">
        <v>81</v>
      </c>
      <c r="E632" s="9" t="s">
        <v>21</v>
      </c>
      <c r="F632" s="9" t="s">
        <v>13</v>
      </c>
      <c r="G632" s="11" t="s">
        <v>27</v>
      </c>
    </row>
    <row r="633" spans="1:7" ht="15.75" customHeight="1">
      <c r="A633" s="11">
        <v>1577</v>
      </c>
      <c r="B633" s="10" t="s">
        <v>718</v>
      </c>
      <c r="C633" s="9">
        <v>4</v>
      </c>
      <c r="D633" s="9" t="s">
        <v>81</v>
      </c>
      <c r="E633" s="9" t="s">
        <v>21</v>
      </c>
      <c r="F633" s="9" t="s">
        <v>13</v>
      </c>
      <c r="G633" s="11" t="s">
        <v>27</v>
      </c>
    </row>
    <row r="634" spans="1:7" ht="15.75" customHeight="1">
      <c r="A634" s="11">
        <v>1578</v>
      </c>
      <c r="B634" s="10" t="s">
        <v>719</v>
      </c>
      <c r="C634" s="9">
        <v>5</v>
      </c>
      <c r="D634" s="9" t="s">
        <v>81</v>
      </c>
      <c r="E634" s="9" t="s">
        <v>21</v>
      </c>
      <c r="F634" s="9" t="s">
        <v>13</v>
      </c>
      <c r="G634" s="11" t="s">
        <v>27</v>
      </c>
    </row>
    <row r="635" spans="1:7" ht="15.75" customHeight="1">
      <c r="A635" s="11">
        <v>1579</v>
      </c>
      <c r="B635" s="10" t="s">
        <v>720</v>
      </c>
      <c r="C635" s="9">
        <v>5</v>
      </c>
      <c r="D635" s="9" t="s">
        <v>81</v>
      </c>
      <c r="E635" s="9" t="s">
        <v>12</v>
      </c>
      <c r="F635" s="9" t="s">
        <v>22</v>
      </c>
      <c r="G635" s="11" t="s">
        <v>31</v>
      </c>
    </row>
    <row r="636" spans="1:7" ht="15.75" customHeight="1">
      <c r="A636" s="11">
        <v>1580</v>
      </c>
      <c r="B636" s="10" t="s">
        <v>721</v>
      </c>
      <c r="C636" s="9">
        <v>5</v>
      </c>
      <c r="D636" s="9" t="s">
        <v>81</v>
      </c>
      <c r="E636" s="9" t="s">
        <v>12</v>
      </c>
      <c r="F636" s="9" t="s">
        <v>22</v>
      </c>
      <c r="G636" s="11" t="s">
        <v>31</v>
      </c>
    </row>
    <row r="637" spans="1:7" ht="15.75" customHeight="1">
      <c r="A637" s="11">
        <v>1581</v>
      </c>
      <c r="B637" s="10" t="s">
        <v>722</v>
      </c>
      <c r="C637" s="9">
        <v>6</v>
      </c>
      <c r="D637" s="9" t="s">
        <v>81</v>
      </c>
      <c r="E637" s="9" t="s">
        <v>12</v>
      </c>
      <c r="F637" s="9" t="s">
        <v>22</v>
      </c>
      <c r="G637" s="11" t="s">
        <v>31</v>
      </c>
    </row>
    <row r="638" spans="1:7" ht="15.75" customHeight="1">
      <c r="A638" s="11">
        <v>1582</v>
      </c>
      <c r="B638" s="10" t="s">
        <v>723</v>
      </c>
      <c r="C638" s="9">
        <v>6</v>
      </c>
      <c r="D638" s="9" t="s">
        <v>81</v>
      </c>
      <c r="E638" s="9" t="s">
        <v>12</v>
      </c>
      <c r="F638" s="9" t="s">
        <v>22</v>
      </c>
      <c r="G638" s="11" t="s">
        <v>31</v>
      </c>
    </row>
    <row r="639" spans="1:7" ht="15.75" customHeight="1">
      <c r="A639" s="11">
        <v>1583</v>
      </c>
      <c r="B639" s="10" t="s">
        <v>724</v>
      </c>
      <c r="C639" s="9">
        <v>6</v>
      </c>
      <c r="D639" s="9" t="s">
        <v>81</v>
      </c>
      <c r="E639" s="9" t="s">
        <v>12</v>
      </c>
      <c r="F639" s="9" t="s">
        <v>22</v>
      </c>
      <c r="G639" s="11" t="s">
        <v>31</v>
      </c>
    </row>
    <row r="640" spans="1:7" ht="15.75" customHeight="1">
      <c r="A640" s="11">
        <v>1584</v>
      </c>
      <c r="B640" s="10" t="s">
        <v>725</v>
      </c>
      <c r="C640" s="9">
        <v>6</v>
      </c>
      <c r="D640" s="9" t="s">
        <v>81</v>
      </c>
      <c r="E640" s="9" t="s">
        <v>12</v>
      </c>
      <c r="F640" s="9" t="s">
        <v>22</v>
      </c>
      <c r="G640" s="11" t="s">
        <v>31</v>
      </c>
    </row>
    <row r="641" spans="1:7" ht="15.75" customHeight="1">
      <c r="A641" s="11">
        <v>1585</v>
      </c>
      <c r="B641" s="10" t="s">
        <v>726</v>
      </c>
      <c r="C641" s="9">
        <v>6</v>
      </c>
      <c r="D641" s="9" t="s">
        <v>81</v>
      </c>
      <c r="E641" s="9" t="s">
        <v>12</v>
      </c>
      <c r="F641" s="9" t="s">
        <v>22</v>
      </c>
      <c r="G641" s="11" t="s">
        <v>31</v>
      </c>
    </row>
    <row r="642" spans="1:7" ht="15.75" customHeight="1">
      <c r="A642" s="11">
        <v>1586</v>
      </c>
      <c r="B642" s="10" t="s">
        <v>727</v>
      </c>
      <c r="C642" s="9">
        <v>5</v>
      </c>
      <c r="D642" s="9" t="s">
        <v>81</v>
      </c>
      <c r="E642" s="9" t="s">
        <v>21</v>
      </c>
      <c r="F642" s="9" t="s">
        <v>22</v>
      </c>
      <c r="G642" s="11" t="s">
        <v>23</v>
      </c>
    </row>
    <row r="643" spans="1:7" ht="15.75" customHeight="1">
      <c r="A643" s="11">
        <v>1587</v>
      </c>
      <c r="B643" s="10" t="s">
        <v>728</v>
      </c>
      <c r="C643" s="9">
        <v>6</v>
      </c>
      <c r="D643" s="9" t="s">
        <v>81</v>
      </c>
      <c r="E643" s="9" t="s">
        <v>21</v>
      </c>
      <c r="F643" s="9" t="s">
        <v>22</v>
      </c>
      <c r="G643" s="11" t="s">
        <v>23</v>
      </c>
    </row>
    <row r="644" spans="1:7" ht="15.75" customHeight="1">
      <c r="A644" s="11">
        <v>1588</v>
      </c>
      <c r="B644" s="10" t="s">
        <v>729</v>
      </c>
      <c r="C644" s="9">
        <v>6</v>
      </c>
      <c r="D644" s="9" t="s">
        <v>81</v>
      </c>
      <c r="E644" s="9" t="s">
        <v>21</v>
      </c>
      <c r="F644" s="9" t="s">
        <v>22</v>
      </c>
      <c r="G644" s="11" t="s">
        <v>23</v>
      </c>
    </row>
    <row r="645" spans="1:7" ht="15.75" customHeight="1">
      <c r="A645" s="11">
        <v>1589</v>
      </c>
      <c r="B645" s="10" t="s">
        <v>730</v>
      </c>
      <c r="C645" s="9">
        <v>6</v>
      </c>
      <c r="D645" s="9" t="s">
        <v>81</v>
      </c>
      <c r="E645" s="9" t="s">
        <v>21</v>
      </c>
      <c r="F645" s="9" t="s">
        <v>22</v>
      </c>
      <c r="G645" s="11" t="s">
        <v>23</v>
      </c>
    </row>
    <row r="646" spans="1:7" ht="15.75" customHeight="1">
      <c r="A646" s="11">
        <v>1590</v>
      </c>
      <c r="B646" s="10" t="s">
        <v>731</v>
      </c>
      <c r="C646" s="9">
        <v>7</v>
      </c>
      <c r="D646" s="9" t="s">
        <v>81</v>
      </c>
      <c r="E646" s="9" t="s">
        <v>12</v>
      </c>
      <c r="F646" s="9" t="s">
        <v>42</v>
      </c>
      <c r="G646" s="11" t="s">
        <v>43</v>
      </c>
    </row>
    <row r="647" spans="1:7" ht="15.75" customHeight="1">
      <c r="A647" s="11">
        <v>1591</v>
      </c>
      <c r="B647" s="10" t="s">
        <v>732</v>
      </c>
      <c r="C647" s="9">
        <v>8</v>
      </c>
      <c r="D647" s="9" t="s">
        <v>81</v>
      </c>
      <c r="E647" s="9" t="s">
        <v>12</v>
      </c>
      <c r="F647" s="9" t="s">
        <v>42</v>
      </c>
      <c r="G647" s="11" t="s">
        <v>43</v>
      </c>
    </row>
    <row r="648" spans="1:7" ht="15.75" customHeight="1">
      <c r="A648" s="11">
        <v>1592</v>
      </c>
      <c r="B648" s="10" t="s">
        <v>733</v>
      </c>
      <c r="C648" s="9">
        <v>7</v>
      </c>
      <c r="D648" s="9" t="s">
        <v>81</v>
      </c>
      <c r="E648" s="9" t="s">
        <v>21</v>
      </c>
      <c r="F648" s="9" t="s">
        <v>42</v>
      </c>
      <c r="G648" s="11" t="s">
        <v>79</v>
      </c>
    </row>
    <row r="649" spans="1:7" ht="15.75" customHeight="1">
      <c r="A649" s="11">
        <v>1593</v>
      </c>
      <c r="B649" s="10" t="s">
        <v>734</v>
      </c>
      <c r="C649" s="9">
        <v>8</v>
      </c>
      <c r="D649" s="9" t="s">
        <v>81</v>
      </c>
      <c r="E649" s="9" t="s">
        <v>21</v>
      </c>
      <c r="F649" s="9" t="s">
        <v>42</v>
      </c>
      <c r="G649" s="11" t="s">
        <v>79</v>
      </c>
    </row>
    <row r="650" spans="1:7" ht="15.75" customHeight="1">
      <c r="A650" s="11">
        <v>1594</v>
      </c>
      <c r="B650" s="10" t="s">
        <v>735</v>
      </c>
      <c r="C650" s="9">
        <v>8</v>
      </c>
      <c r="D650" s="9" t="s">
        <v>81</v>
      </c>
      <c r="E650" s="9" t="s">
        <v>21</v>
      </c>
      <c r="F650" s="9" t="s">
        <v>42</v>
      </c>
      <c r="G650" s="11" t="s">
        <v>79</v>
      </c>
    </row>
    <row r="651" spans="1:7" ht="15.75" customHeight="1">
      <c r="A651" s="11">
        <v>1595</v>
      </c>
      <c r="B651" s="10" t="s">
        <v>736</v>
      </c>
      <c r="C651" s="11">
        <v>0</v>
      </c>
      <c r="D651" s="11" t="s">
        <v>81</v>
      </c>
      <c r="E651" s="11" t="s">
        <v>21</v>
      </c>
      <c r="F651" s="11" t="s">
        <v>13</v>
      </c>
      <c r="G651" s="11" t="s">
        <v>27</v>
      </c>
    </row>
    <row r="652" spans="1:7" ht="15.75" customHeight="1">
      <c r="A652" s="11">
        <v>1596</v>
      </c>
      <c r="B652" s="10" t="s">
        <v>737</v>
      </c>
      <c r="C652" s="11">
        <v>4</v>
      </c>
      <c r="D652" s="11" t="s">
        <v>81</v>
      </c>
      <c r="E652" s="11" t="s">
        <v>21</v>
      </c>
      <c r="F652" s="11" t="s">
        <v>13</v>
      </c>
      <c r="G652" s="11" t="s">
        <v>27</v>
      </c>
    </row>
    <row r="653" spans="1:7" ht="15.75" customHeight="1"/>
    <row r="654" spans="1:7" ht="15.75" customHeight="1"/>
    <row r="655" spans="1:7" ht="15.75" customHeight="1"/>
    <row r="656" spans="1:7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54"/>
  <sheetViews>
    <sheetView workbookViewId="0">
      <selection activeCell="D19" sqref="D19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1" t="s">
        <v>738</v>
      </c>
      <c r="B1" s="42"/>
      <c r="C1" s="43"/>
      <c r="D1" s="42"/>
      <c r="E1" s="42"/>
      <c r="F1" s="42"/>
      <c r="G1" s="42"/>
      <c r="H1" s="42"/>
      <c r="I1" s="42"/>
      <c r="J1" s="42"/>
      <c r="K1" s="44"/>
      <c r="L1" s="44"/>
      <c r="M1" s="42"/>
      <c r="N1" s="45"/>
    </row>
    <row r="2" spans="1:26" ht="14.25" customHeight="1">
      <c r="A2" s="46"/>
      <c r="B2" s="46"/>
      <c r="C2" s="47" t="s">
        <v>739</v>
      </c>
      <c r="D2" s="46" t="s">
        <v>868</v>
      </c>
      <c r="E2" s="46" t="s">
        <v>740</v>
      </c>
      <c r="F2" s="46" t="s">
        <v>741</v>
      </c>
      <c r="G2" s="46" t="s">
        <v>3</v>
      </c>
      <c r="H2" s="46" t="s">
        <v>742</v>
      </c>
      <c r="I2" s="46" t="s">
        <v>2</v>
      </c>
      <c r="J2" s="46" t="s">
        <v>5</v>
      </c>
      <c r="K2" s="48" t="s">
        <v>743</v>
      </c>
      <c r="L2" s="48" t="s">
        <v>744</v>
      </c>
      <c r="M2" s="46" t="s">
        <v>745</v>
      </c>
      <c r="N2" s="46" t="s">
        <v>746</v>
      </c>
      <c r="O2" s="49" t="s">
        <v>747</v>
      </c>
      <c r="P2" s="49" t="s">
        <v>741</v>
      </c>
      <c r="Q2" s="49" t="s">
        <v>748</v>
      </c>
      <c r="R2" s="49" t="s">
        <v>741</v>
      </c>
      <c r="S2" s="49" t="s">
        <v>749</v>
      </c>
      <c r="T2" s="49" t="s">
        <v>741</v>
      </c>
      <c r="U2" s="49" t="s">
        <v>750</v>
      </c>
      <c r="V2" s="49" t="s">
        <v>741</v>
      </c>
      <c r="W2" s="50"/>
      <c r="X2" s="50"/>
      <c r="Y2" s="50"/>
      <c r="Z2" s="50"/>
    </row>
    <row r="3" spans="1:26" ht="14.25" customHeight="1">
      <c r="A3" s="51"/>
      <c r="B3" s="52" t="s">
        <v>751</v>
      </c>
      <c r="C3" s="53">
        <v>1</v>
      </c>
      <c r="D3" s="54" t="s">
        <v>870</v>
      </c>
      <c r="E3" s="54">
        <v>593</v>
      </c>
      <c r="F3" s="54" t="str">
        <f>+VLOOKUP(E3,Participants!$A$1:$F$799,2,FALSE)</f>
        <v>Ethan Hiserodt</v>
      </c>
      <c r="G3" s="54" t="str">
        <f>+VLOOKUP(E3,Participants!$A$1:$F$799,4,FALSE)</f>
        <v>BFS</v>
      </c>
      <c r="H3" s="54" t="str">
        <f>+VLOOKUP(E3,Participants!$A$1:$F$799,5,FALSE)</f>
        <v>M</v>
      </c>
      <c r="I3" s="54">
        <f>+VLOOKUP(E3,Participants!$A$1:$F$799,3,FALSE)</f>
        <v>6</v>
      </c>
      <c r="J3" s="54" t="str">
        <f>+VLOOKUP(E3,Participants!$A$1:$G$799,7,FALSE)</f>
        <v>JV BOYS</v>
      </c>
      <c r="K3" s="55"/>
      <c r="L3" s="56">
        <v>1</v>
      </c>
      <c r="M3" s="54">
        <v>10</v>
      </c>
      <c r="N3" s="51" t="str">
        <f t="shared" ref="N3:N20" si="0">+J3</f>
        <v>JV BOYS</v>
      </c>
      <c r="O3" s="57"/>
      <c r="P3" s="57" t="e">
        <f>+VLOOKUP(O3,Participants!$A$1:$F$652,2,FALSE)</f>
        <v>#N/A</v>
      </c>
      <c r="Q3" s="57"/>
      <c r="R3" s="57" t="e">
        <f>+VLOOKUP(Q3,Participants!$A$1:$F$652,2,FALSE)</f>
        <v>#N/A</v>
      </c>
      <c r="S3" s="57"/>
      <c r="T3" s="57" t="e">
        <f>+VLOOKUP(S3,Participants!$A$1:$F$652,2,FALSE)</f>
        <v>#N/A</v>
      </c>
      <c r="U3" s="57"/>
      <c r="V3" s="57" t="e">
        <f>+VLOOKUP(U3,Participants!$A$1:$F$652,2,FALSE)</f>
        <v>#N/A</v>
      </c>
    </row>
    <row r="4" spans="1:26" ht="14.25" customHeight="1">
      <c r="A4" s="51"/>
      <c r="B4" s="52" t="s">
        <v>751</v>
      </c>
      <c r="C4" s="53">
        <v>1</v>
      </c>
      <c r="D4" s="54" t="s">
        <v>871</v>
      </c>
      <c r="E4" s="54">
        <v>1050</v>
      </c>
      <c r="F4" s="54" t="str">
        <f>+VLOOKUP(E4,Participants!$A$1:$F$799,2,FALSE)</f>
        <v>Jack Croft</v>
      </c>
      <c r="G4" s="54" t="str">
        <f>+VLOOKUP(E4,Participants!$A$1:$F$799,4,FALSE)</f>
        <v>KIL</v>
      </c>
      <c r="H4" s="54" t="str">
        <f>+VLOOKUP(E4,Participants!$A$1:$F$799,5,FALSE)</f>
        <v>M</v>
      </c>
      <c r="I4" s="54">
        <f>+VLOOKUP(E4,Participants!$A$1:$F$799,3,FALSE)</f>
        <v>5</v>
      </c>
      <c r="J4" s="54" t="str">
        <f>+VLOOKUP(E4,Participants!$A$1:$G$799,7,FALSE)</f>
        <v>JV BOYS</v>
      </c>
      <c r="K4" s="55"/>
      <c r="L4" s="56">
        <v>2</v>
      </c>
      <c r="M4" s="54">
        <v>8</v>
      </c>
      <c r="N4" s="51" t="str">
        <f t="shared" si="0"/>
        <v>JV BOYS</v>
      </c>
      <c r="O4" s="57"/>
      <c r="P4" s="57" t="e">
        <f>+VLOOKUP(O4,Participants!$A$1:$F$652,2,FALSE)</f>
        <v>#N/A</v>
      </c>
      <c r="Q4" s="57"/>
      <c r="R4" s="57" t="e">
        <f>+VLOOKUP(Q4,Participants!$A$1:$F$652,2,FALSE)</f>
        <v>#N/A</v>
      </c>
      <c r="S4" s="57"/>
      <c r="T4" s="57" t="e">
        <f>+VLOOKUP(S4,Participants!$A$1:$F$652,2,FALSE)</f>
        <v>#N/A</v>
      </c>
      <c r="U4" s="57"/>
      <c r="V4" s="57" t="e">
        <f>+VLOOKUP(U4,Participants!$A$1:$F$652,2,FALSE)</f>
        <v>#N/A</v>
      </c>
    </row>
    <row r="5" spans="1:26" ht="14.25" customHeight="1">
      <c r="A5" s="51"/>
      <c r="B5" s="52" t="s">
        <v>751</v>
      </c>
      <c r="C5" s="53">
        <v>1</v>
      </c>
      <c r="D5" s="54" t="s">
        <v>874</v>
      </c>
      <c r="E5" s="54">
        <v>1262</v>
      </c>
      <c r="F5" s="54" t="str">
        <f>+VLOOKUP(E5,Participants!$A$1:$F$799,2,FALSE)</f>
        <v>Ethan Hankinson</v>
      </c>
      <c r="G5" s="54" t="str">
        <f>+VLOOKUP(E5,Participants!$A$1:$F$799,4,FALSE)</f>
        <v>AGS</v>
      </c>
      <c r="H5" s="54" t="str">
        <f>+VLOOKUP(E5,Participants!$A$1:$F$799,5,FALSE)</f>
        <v>M</v>
      </c>
      <c r="I5" s="54">
        <f>+VLOOKUP(E5,Participants!$A$1:$F$799,3,FALSE)</f>
        <v>6</v>
      </c>
      <c r="J5" s="54" t="str">
        <f>+VLOOKUP(E5,Participants!$A$1:$G$799,7,FALSE)</f>
        <v>JV BOYS</v>
      </c>
      <c r="K5" s="55"/>
      <c r="L5" s="56">
        <v>3</v>
      </c>
      <c r="M5" s="54">
        <v>6</v>
      </c>
      <c r="N5" s="51" t="str">
        <f t="shared" si="0"/>
        <v>JV BOYS</v>
      </c>
      <c r="O5" s="57"/>
      <c r="P5" s="57" t="e">
        <f>+VLOOKUP(O5,Participants!$A$1:$F$652,2,FALSE)</f>
        <v>#N/A</v>
      </c>
      <c r="Q5" s="57"/>
      <c r="R5" s="57" t="e">
        <f>+VLOOKUP(Q5,Participants!$A$1:$F$652,2,FALSE)</f>
        <v>#N/A</v>
      </c>
      <c r="S5" s="57"/>
      <c r="T5" s="57" t="e">
        <f>+VLOOKUP(S5,Participants!$A$1:$F$652,2,FALSE)</f>
        <v>#N/A</v>
      </c>
      <c r="U5" s="57"/>
      <c r="V5" s="57" t="e">
        <f>+VLOOKUP(U5,Participants!$A$1:$F$652,2,FALSE)</f>
        <v>#N/A</v>
      </c>
    </row>
    <row r="6" spans="1:26" ht="14.25" customHeight="1">
      <c r="A6" s="142"/>
      <c r="B6" s="143"/>
      <c r="C6" s="53"/>
      <c r="D6" s="54"/>
      <c r="E6" s="54"/>
      <c r="F6" s="54"/>
      <c r="G6" s="54"/>
      <c r="H6" s="54"/>
      <c r="I6" s="54"/>
      <c r="J6" s="54"/>
      <c r="K6" s="144"/>
      <c r="L6" s="56"/>
      <c r="M6" s="54"/>
      <c r="N6" s="142"/>
      <c r="O6" s="57"/>
      <c r="P6" s="57"/>
      <c r="Q6" s="57"/>
      <c r="R6" s="57"/>
      <c r="S6" s="57"/>
      <c r="T6" s="57"/>
      <c r="U6" s="57"/>
      <c r="V6" s="57"/>
    </row>
    <row r="7" spans="1:26" ht="14.25" customHeight="1">
      <c r="A7" s="51"/>
      <c r="B7" s="52" t="s">
        <v>751</v>
      </c>
      <c r="C7" s="53">
        <v>1</v>
      </c>
      <c r="D7" s="54" t="s">
        <v>869</v>
      </c>
      <c r="E7" s="54">
        <v>587</v>
      </c>
      <c r="F7" s="54" t="str">
        <f>+VLOOKUP(E7,Participants!$A$1:$F$799,2,FALSE)</f>
        <v>Caroline Sell</v>
      </c>
      <c r="G7" s="54" t="str">
        <f>+VLOOKUP(E7,Participants!$A$1:$F$799,4,FALSE)</f>
        <v>BFS</v>
      </c>
      <c r="H7" s="54" t="str">
        <f>+VLOOKUP(E7,Participants!$A$1:$F$799,5,FALSE)</f>
        <v>F</v>
      </c>
      <c r="I7" s="54">
        <f>+VLOOKUP(E7,Participants!$A$1:$F$799,3,FALSE)</f>
        <v>6</v>
      </c>
      <c r="J7" s="54" t="str">
        <f>+VLOOKUP(E7,Participants!$A$1:$G$799,7,FALSE)</f>
        <v>JV GIRLS</v>
      </c>
      <c r="K7" s="55"/>
      <c r="L7" s="56">
        <v>1</v>
      </c>
      <c r="M7" s="54">
        <v>10</v>
      </c>
      <c r="N7" s="51" t="str">
        <f t="shared" si="0"/>
        <v>JV GIRLS</v>
      </c>
      <c r="O7" s="57"/>
      <c r="P7" s="57" t="e">
        <f>+VLOOKUP(O7,Participants!$A$1:$F$652,2,FALSE)</f>
        <v>#N/A</v>
      </c>
      <c r="Q7" s="57"/>
      <c r="R7" s="57" t="e">
        <f>+VLOOKUP(Q7,Participants!$A$1:$F$652,2,FALSE)</f>
        <v>#N/A</v>
      </c>
      <c r="S7" s="57"/>
      <c r="T7" s="57" t="e">
        <f>+VLOOKUP(S7,Participants!$A$1:$F$652,2,FALSE)</f>
        <v>#N/A</v>
      </c>
      <c r="U7" s="57"/>
      <c r="V7" s="57" t="e">
        <f>+VLOOKUP(U7,Participants!$A$1:$F$652,2,FALSE)</f>
        <v>#N/A</v>
      </c>
    </row>
    <row r="8" spans="1:26" ht="14.25" customHeight="1">
      <c r="A8" s="51"/>
      <c r="B8" s="52" t="s">
        <v>751</v>
      </c>
      <c r="C8" s="53">
        <v>1</v>
      </c>
      <c r="D8" s="54" t="s">
        <v>872</v>
      </c>
      <c r="E8" s="54">
        <v>1118</v>
      </c>
      <c r="F8" s="54" t="str">
        <f>+VLOOKUP(E8,Participants!$A$1:$F$799,2,FALSE)</f>
        <v>Kate Mulzet</v>
      </c>
      <c r="G8" s="54" t="str">
        <f>+VLOOKUP(E8,Participants!$A$1:$F$799,4,FALSE)</f>
        <v>PHA</v>
      </c>
      <c r="H8" s="54" t="str">
        <f>+VLOOKUP(E8,Participants!$A$1:$F$799,5,FALSE)</f>
        <v>F</v>
      </c>
      <c r="I8" s="54">
        <f>+VLOOKUP(E8,Participants!$A$1:$F$799,3,FALSE)</f>
        <v>5</v>
      </c>
      <c r="J8" s="54" t="str">
        <f>+VLOOKUP(E8,Participants!$A$1:$G$799,7,FALSE)</f>
        <v>JV GIRLS</v>
      </c>
      <c r="K8" s="55"/>
      <c r="L8" s="56">
        <v>2</v>
      </c>
      <c r="M8" s="54">
        <v>8</v>
      </c>
      <c r="N8" s="51" t="str">
        <f t="shared" si="0"/>
        <v>JV GIRLS</v>
      </c>
      <c r="O8" s="57"/>
      <c r="P8" s="57" t="e">
        <f>+VLOOKUP(O8,Participants!$A$1:$F$652,2,FALSE)</f>
        <v>#N/A</v>
      </c>
      <c r="Q8" s="57"/>
      <c r="R8" s="57" t="e">
        <f>+VLOOKUP(Q8,Participants!$A$1:$F$652,2,FALSE)</f>
        <v>#N/A</v>
      </c>
      <c r="S8" s="57"/>
      <c r="T8" s="57" t="e">
        <f>+VLOOKUP(S8,Participants!$A$1:$F$652,2,FALSE)</f>
        <v>#N/A</v>
      </c>
      <c r="U8" s="57"/>
      <c r="V8" s="57" t="e">
        <f>+VLOOKUP(U8,Participants!$A$1:$F$652,2,FALSE)</f>
        <v>#N/A</v>
      </c>
    </row>
    <row r="9" spans="1:26" ht="14.25" customHeight="1">
      <c r="A9" s="51"/>
      <c r="B9" s="52" t="s">
        <v>751</v>
      </c>
      <c r="C9" s="53">
        <v>1</v>
      </c>
      <c r="D9" s="54" t="s">
        <v>873</v>
      </c>
      <c r="E9" s="54">
        <v>1037</v>
      </c>
      <c r="F9" s="54" t="str">
        <f>+VLOOKUP(E9,Participants!$A$1:$F$799,2,FALSE)</f>
        <v>Riley Kontul</v>
      </c>
      <c r="G9" s="54" t="str">
        <f>+VLOOKUP(E9,Participants!$A$1:$F$799,4,FALSE)</f>
        <v>KIL</v>
      </c>
      <c r="H9" s="54" t="str">
        <f>+VLOOKUP(E9,Participants!$A$1:$F$799,5,FALSE)</f>
        <v>F</v>
      </c>
      <c r="I9" s="54">
        <f>+VLOOKUP(E9,Participants!$A$1:$F$799,3,FALSE)</f>
        <v>6</v>
      </c>
      <c r="J9" s="54" t="str">
        <f>+VLOOKUP(E9,Participants!$A$1:$G$799,7,FALSE)</f>
        <v>JV GIRLS</v>
      </c>
      <c r="K9" s="55"/>
      <c r="L9" s="56">
        <v>3</v>
      </c>
      <c r="M9" s="54">
        <v>6</v>
      </c>
      <c r="N9" s="51" t="str">
        <f t="shared" si="0"/>
        <v>JV GIRLS</v>
      </c>
      <c r="O9" s="57"/>
      <c r="P9" s="57" t="e">
        <f>+VLOOKUP(O9,Participants!$A$1:$F$652,2,FALSE)</f>
        <v>#N/A</v>
      </c>
      <c r="Q9" s="57"/>
      <c r="R9" s="57" t="e">
        <f>+VLOOKUP(Q9,Participants!$A$1:$F$652,2,FALSE)</f>
        <v>#N/A</v>
      </c>
      <c r="S9" s="57"/>
      <c r="T9" s="57" t="e">
        <f>+VLOOKUP(S9,Participants!$A$1:$F$652,2,FALSE)</f>
        <v>#N/A</v>
      </c>
      <c r="U9" s="57"/>
      <c r="V9" s="57" t="e">
        <f>+VLOOKUP(U9,Participants!$A$1:$F$652,2,FALSE)</f>
        <v>#N/A</v>
      </c>
    </row>
    <row r="10" spans="1:26" ht="14.25" customHeight="1">
      <c r="A10" s="51"/>
      <c r="B10" s="52" t="s">
        <v>751</v>
      </c>
      <c r="C10" s="53">
        <v>1</v>
      </c>
      <c r="D10" s="54" t="s">
        <v>875</v>
      </c>
      <c r="E10" s="54">
        <v>1257</v>
      </c>
      <c r="F10" s="54" t="str">
        <f>+VLOOKUP(E10,Participants!$A$1:$F$799,2,FALSE)</f>
        <v>Ava Ziemniak</v>
      </c>
      <c r="G10" s="54" t="str">
        <f>+VLOOKUP(E10,Participants!$A$1:$F$799,4,FALSE)</f>
        <v>AGS</v>
      </c>
      <c r="H10" s="54" t="str">
        <f>+VLOOKUP(E10,Participants!$A$1:$F$799,5,FALSE)</f>
        <v>F</v>
      </c>
      <c r="I10" s="54">
        <f>+VLOOKUP(E10,Participants!$A$1:$F$799,3,FALSE)</f>
        <v>6</v>
      </c>
      <c r="J10" s="54" t="str">
        <f>+VLOOKUP(E10,Participants!$A$1:$G$799,7,FALSE)</f>
        <v>JV GIRLS</v>
      </c>
      <c r="K10" s="55"/>
      <c r="L10" s="56">
        <v>4</v>
      </c>
      <c r="M10" s="54">
        <v>5</v>
      </c>
      <c r="N10" s="51" t="str">
        <f t="shared" si="0"/>
        <v>JV GIRLS</v>
      </c>
      <c r="O10" s="57"/>
      <c r="P10" s="57" t="e">
        <f>+VLOOKUP(O10,Participants!$A$1:$F$652,2,FALSE)</f>
        <v>#N/A</v>
      </c>
      <c r="Q10" s="57"/>
      <c r="R10" s="57" t="e">
        <f>+VLOOKUP(Q10,Participants!$A$1:$F$652,2,FALSE)</f>
        <v>#N/A</v>
      </c>
      <c r="S10" s="57"/>
      <c r="T10" s="57" t="e">
        <f>+VLOOKUP(S10,Participants!$A$1:$F$652,2,FALSE)</f>
        <v>#N/A</v>
      </c>
      <c r="U10" s="57"/>
      <c r="V10" s="57" t="e">
        <f>+VLOOKUP(U10,Participants!$A$1:$F$652,2,FALSE)</f>
        <v>#N/A</v>
      </c>
    </row>
    <row r="11" spans="1:26" ht="14.25" customHeight="1">
      <c r="A11" s="51"/>
      <c r="B11" s="52"/>
      <c r="C11" s="53"/>
      <c r="D11" s="54"/>
      <c r="E11" s="54"/>
      <c r="F11" s="54"/>
      <c r="G11" s="54"/>
      <c r="H11" s="54"/>
      <c r="I11" s="54"/>
      <c r="J11" s="54"/>
      <c r="K11" s="55"/>
      <c r="L11" s="56"/>
      <c r="M11" s="54"/>
      <c r="N11" s="51"/>
      <c r="O11" s="57"/>
      <c r="P11" s="57"/>
      <c r="Q11" s="57"/>
      <c r="R11" s="57"/>
      <c r="S11" s="57"/>
      <c r="T11" s="57"/>
      <c r="U11" s="57"/>
      <c r="V11" s="57"/>
    </row>
    <row r="12" spans="1:26" ht="14.25" customHeight="1">
      <c r="A12" s="58"/>
      <c r="B12" s="59" t="s">
        <v>751</v>
      </c>
      <c r="C12" s="60">
        <v>2</v>
      </c>
      <c r="D12" s="61" t="s">
        <v>876</v>
      </c>
      <c r="E12" s="54">
        <v>1085</v>
      </c>
      <c r="F12" s="54" t="str">
        <f>+VLOOKUP(E12,Participants!$A$1:$F$799,2,FALSE)</f>
        <v>James Baker</v>
      </c>
      <c r="G12" s="54" t="str">
        <f>+VLOOKUP(E12,Participants!$A$1:$F$799,4,FALSE)</f>
        <v>KIL</v>
      </c>
      <c r="H12" s="54" t="str">
        <f>+VLOOKUP(E12,Participants!$A$1:$F$799,5,FALSE)</f>
        <v>M</v>
      </c>
      <c r="I12" s="54">
        <f>+VLOOKUP(E12,Participants!$A$1:$F$799,3,FALSE)</f>
        <v>8</v>
      </c>
      <c r="J12" s="54" t="str">
        <f>+VLOOKUP(E12,Participants!$A$1:$G$799,7,FALSE)</f>
        <v>VARSITY BOYS</v>
      </c>
      <c r="K12" s="62"/>
      <c r="L12" s="63">
        <v>1</v>
      </c>
      <c r="M12" s="61">
        <v>10</v>
      </c>
      <c r="N12" s="58" t="str">
        <f>+J12</f>
        <v>VARSITY BOYS</v>
      </c>
      <c r="O12" s="64"/>
      <c r="P12" s="64" t="e">
        <f>+VLOOKUP(O12,Participants!$A$1:$F$652,2,FALSE)</f>
        <v>#N/A</v>
      </c>
      <c r="Q12" s="64"/>
      <c r="R12" s="64" t="e">
        <f>+VLOOKUP(Q12,Participants!$A$1:$F$652,2,FALSE)</f>
        <v>#N/A</v>
      </c>
      <c r="S12" s="64"/>
      <c r="T12" s="64" t="e">
        <f>+VLOOKUP(S12,Participants!$A$1:$F$652,2,FALSE)</f>
        <v>#N/A</v>
      </c>
      <c r="U12" s="64"/>
      <c r="V12" s="64" t="e">
        <f>+VLOOKUP(U12,Participants!$A$1:$F$652,2,FALSE)</f>
        <v>#N/A</v>
      </c>
    </row>
    <row r="13" spans="1:26">
      <c r="A13" s="58"/>
      <c r="B13" s="59" t="s">
        <v>751</v>
      </c>
      <c r="C13" s="60">
        <v>2</v>
      </c>
      <c r="D13" s="61" t="s">
        <v>877</v>
      </c>
      <c r="E13" s="54">
        <v>615</v>
      </c>
      <c r="F13" s="54" t="str">
        <f>+VLOOKUP(E13,Participants!$A$1:$F$799,2,FALSE)</f>
        <v>Justin Peoples</v>
      </c>
      <c r="G13" s="54" t="str">
        <f>+VLOOKUP(E13,Participants!$A$1:$F$799,4,FALSE)</f>
        <v>BFS</v>
      </c>
      <c r="H13" s="54" t="str">
        <f>+VLOOKUP(E13,Participants!$A$1:$F$799,5,FALSE)</f>
        <v>M</v>
      </c>
      <c r="I13" s="54">
        <f>+VLOOKUP(E13,Participants!$A$1:$F$799,3,FALSE)</f>
        <v>8</v>
      </c>
      <c r="J13" s="54" t="str">
        <f>+VLOOKUP(E13,Participants!$A$1:$G$799,7,FALSE)</f>
        <v>VARSITY BOYS</v>
      </c>
      <c r="K13" s="62"/>
      <c r="L13" s="63">
        <v>2</v>
      </c>
      <c r="M13" s="61">
        <v>8</v>
      </c>
      <c r="N13" s="58" t="str">
        <f>+J13</f>
        <v>VARSITY BOYS</v>
      </c>
      <c r="O13" s="64"/>
      <c r="P13" s="64" t="e">
        <f>+VLOOKUP(O13,Participants!$A$1:$F$652,2,FALSE)</f>
        <v>#N/A</v>
      </c>
      <c r="Q13" s="64"/>
      <c r="R13" s="64" t="e">
        <f>+VLOOKUP(Q13,Participants!$A$1:$F$652,2,FALSE)</f>
        <v>#N/A</v>
      </c>
      <c r="S13" s="64"/>
      <c r="T13" s="64" t="e">
        <f>+VLOOKUP(S13,Participants!$A$1:$F$652,2,FALSE)</f>
        <v>#N/A</v>
      </c>
      <c r="U13" s="64"/>
      <c r="V13" s="64" t="e">
        <f>+VLOOKUP(U13,Participants!$A$1:$F$652,2,FALSE)</f>
        <v>#N/A</v>
      </c>
    </row>
    <row r="14" spans="1:26">
      <c r="A14" s="58"/>
      <c r="B14" s="59" t="s">
        <v>751</v>
      </c>
      <c r="C14" s="60">
        <v>2</v>
      </c>
      <c r="D14" s="61" t="s">
        <v>878</v>
      </c>
      <c r="E14" s="54">
        <v>1281</v>
      </c>
      <c r="F14" s="54" t="str">
        <f>+VLOOKUP(E14,Participants!$A$1:$F$799,2,FALSE)</f>
        <v>Carter Cross</v>
      </c>
      <c r="G14" s="54" t="str">
        <f>+VLOOKUP(E14,Participants!$A$1:$F$799,4,FALSE)</f>
        <v>AGS</v>
      </c>
      <c r="H14" s="54" t="str">
        <f>+VLOOKUP(E14,Participants!$A$1:$F$799,5,FALSE)</f>
        <v>M</v>
      </c>
      <c r="I14" s="54">
        <f>+VLOOKUP(E14,Participants!$A$1:$F$799,3,FALSE)</f>
        <v>8</v>
      </c>
      <c r="J14" s="54" t="str">
        <f>+VLOOKUP(E14,Participants!$A$1:$G$799,7,FALSE)</f>
        <v>VARSITY BOYS</v>
      </c>
      <c r="K14" s="62"/>
      <c r="L14" s="63">
        <v>3</v>
      </c>
      <c r="M14" s="61">
        <v>6</v>
      </c>
      <c r="N14" s="58" t="str">
        <f>+J14</f>
        <v>VARSITY BOYS</v>
      </c>
      <c r="O14" s="64"/>
      <c r="P14" s="64" t="e">
        <f>+VLOOKUP(O14,Participants!$A$1:$F$652,2,FALSE)</f>
        <v>#N/A</v>
      </c>
      <c r="Q14" s="64"/>
      <c r="R14" s="64" t="e">
        <f>+VLOOKUP(Q14,Participants!$A$1:$F$652,2,FALSE)</f>
        <v>#N/A</v>
      </c>
      <c r="S14" s="64"/>
      <c r="T14" s="64" t="e">
        <f>+VLOOKUP(S14,Participants!$A$1:$F$652,2,FALSE)</f>
        <v>#N/A</v>
      </c>
      <c r="U14" s="64"/>
      <c r="V14" s="64" t="e">
        <f>+VLOOKUP(U14,Participants!$A$1:$F$652,2,FALSE)</f>
        <v>#N/A</v>
      </c>
    </row>
    <row r="15" spans="1:26" ht="14.25" customHeight="1">
      <c r="A15" s="58"/>
      <c r="B15" s="59" t="s">
        <v>751</v>
      </c>
      <c r="C15" s="161">
        <v>2</v>
      </c>
      <c r="D15" s="150" t="s">
        <v>972</v>
      </c>
      <c r="E15" s="150">
        <v>1176</v>
      </c>
      <c r="F15" s="150" t="str">
        <f>+VLOOKUP(E15,Participants!$A$1:$F$799,2,FALSE)</f>
        <v>Henrik Wright</v>
      </c>
      <c r="G15" s="54" t="str">
        <f>+VLOOKUP(E15,Participants!$A$1:$F$799,4,FALSE)</f>
        <v>JAM</v>
      </c>
      <c r="H15" s="54" t="str">
        <f>+VLOOKUP(E15,Participants!$A$1:$F$799,5,FALSE)</f>
        <v>M</v>
      </c>
      <c r="I15" s="54">
        <f>+VLOOKUP(E15,Participants!$A$1:$F$799,3,FALSE)</f>
        <v>7</v>
      </c>
      <c r="J15" s="54" t="str">
        <f>+VLOOKUP(E15,Participants!$A$1:$G$799,7,FALSE)</f>
        <v>VARSITY BOYS</v>
      </c>
      <c r="K15" s="62"/>
      <c r="L15" s="63">
        <v>4</v>
      </c>
      <c r="M15" s="61">
        <v>5</v>
      </c>
      <c r="N15" s="58" t="str">
        <f>+J15</f>
        <v>VARSITY BOYS</v>
      </c>
      <c r="O15" s="64"/>
      <c r="P15" s="64" t="e">
        <f>+VLOOKUP(O15,Participants!$A$1:$F$652,2,FALSE)</f>
        <v>#N/A</v>
      </c>
      <c r="Q15" s="64"/>
      <c r="R15" s="64" t="e">
        <f>+VLOOKUP(Q15,Participants!$A$1:$F$652,2,FALSE)</f>
        <v>#N/A</v>
      </c>
      <c r="S15" s="64"/>
      <c r="T15" s="64" t="e">
        <f>+VLOOKUP(S15,Participants!$A$1:$F$652,2,FALSE)</f>
        <v>#N/A</v>
      </c>
      <c r="U15" s="64"/>
      <c r="V15" s="64" t="e">
        <f>+VLOOKUP(U15,Participants!$A$1:$F$652,2,FALSE)</f>
        <v>#N/A</v>
      </c>
    </row>
    <row r="16" spans="1:26" ht="14.25" customHeight="1">
      <c r="A16" s="58"/>
      <c r="B16" s="59"/>
      <c r="C16" s="161"/>
      <c r="D16" s="150"/>
      <c r="E16" s="150"/>
      <c r="F16" s="150"/>
      <c r="G16" s="54"/>
      <c r="H16" s="54"/>
      <c r="I16" s="54"/>
      <c r="J16" s="54"/>
      <c r="K16" s="62"/>
      <c r="L16" s="63"/>
      <c r="M16" s="61"/>
      <c r="N16" s="58"/>
      <c r="O16" s="64"/>
      <c r="P16" s="64"/>
      <c r="Q16" s="64"/>
      <c r="R16" s="64"/>
      <c r="S16" s="64"/>
      <c r="T16" s="64"/>
      <c r="U16" s="64"/>
      <c r="V16" s="64"/>
    </row>
    <row r="17" spans="1:24" ht="14.25" customHeight="1">
      <c r="A17" s="58"/>
      <c r="B17" s="59" t="s">
        <v>751</v>
      </c>
      <c r="C17" s="161">
        <v>2</v>
      </c>
      <c r="D17" s="150" t="s">
        <v>879</v>
      </c>
      <c r="E17" s="150">
        <v>1069</v>
      </c>
      <c r="F17" s="150" t="str">
        <f>+VLOOKUP(E17,Participants!$A$1:$F$799,2,FALSE)</f>
        <v>Tessa Driehorst</v>
      </c>
      <c r="G17" s="54" t="str">
        <f>+VLOOKUP(E17,Participants!$A$1:$F$799,4,FALSE)</f>
        <v>KIL</v>
      </c>
      <c r="H17" s="54" t="str">
        <f>+VLOOKUP(E17,Participants!$A$1:$F$799,5,FALSE)</f>
        <v xml:space="preserve">F </v>
      </c>
      <c r="I17" s="54">
        <f>+VLOOKUP(E17,Participants!$A$1:$F$799,3,FALSE)</f>
        <v>8</v>
      </c>
      <c r="J17" s="54" t="str">
        <f>+VLOOKUP(E17,Participants!$A$1:$G$799,7,FALSE)</f>
        <v>VARSITY GIRLS</v>
      </c>
      <c r="K17" s="62"/>
      <c r="L17" s="63">
        <v>1</v>
      </c>
      <c r="M17" s="61">
        <v>10</v>
      </c>
      <c r="N17" s="58" t="str">
        <f>+J17</f>
        <v>VARSITY GIRLS</v>
      </c>
      <c r="O17" s="64"/>
      <c r="P17" s="64" t="e">
        <f>+VLOOKUP(O17,Participants!$A$1:$F$652,2,FALSE)</f>
        <v>#N/A</v>
      </c>
      <c r="Q17" s="64"/>
      <c r="R17" s="64" t="e">
        <f>+VLOOKUP(Q17,Participants!$A$1:$F$652,2,FALSE)</f>
        <v>#N/A</v>
      </c>
      <c r="S17" s="64"/>
      <c r="T17" s="64" t="e">
        <f>+VLOOKUP(S17,Participants!$A$1:$F$652,2,FALSE)</f>
        <v>#N/A</v>
      </c>
      <c r="U17" s="64"/>
      <c r="V17" s="64" t="e">
        <f>+VLOOKUP(U17,Participants!$A$1:$F$652,2,FALSE)</f>
        <v>#N/A</v>
      </c>
    </row>
    <row r="18" spans="1:24" ht="14.25" customHeight="1">
      <c r="A18" s="58"/>
      <c r="B18" s="59" t="s">
        <v>751</v>
      </c>
      <c r="C18" s="161">
        <v>2</v>
      </c>
      <c r="D18" s="150" t="s">
        <v>880</v>
      </c>
      <c r="E18" s="150">
        <v>605</v>
      </c>
      <c r="F18" s="150" t="str">
        <f>+VLOOKUP(E18,Participants!$A$1:$F$799,2,FALSE)</f>
        <v>Anna Lazzara</v>
      </c>
      <c r="G18" s="54" t="str">
        <f>+VLOOKUP(E18,Participants!$A$1:$F$799,4,FALSE)</f>
        <v>BFS</v>
      </c>
      <c r="H18" s="54" t="str">
        <f>+VLOOKUP(E18,Participants!$A$1:$F$799,5,FALSE)</f>
        <v>F</v>
      </c>
      <c r="I18" s="54">
        <f>+VLOOKUP(E18,Participants!$A$1:$F$799,3,FALSE)</f>
        <v>7</v>
      </c>
      <c r="J18" s="54" t="str">
        <f>+VLOOKUP(E18,Participants!$A$1:$G$799,7,FALSE)</f>
        <v>VARSITY GIRLS</v>
      </c>
      <c r="K18" s="62"/>
      <c r="L18" s="63">
        <v>2</v>
      </c>
      <c r="M18" s="61">
        <v>8</v>
      </c>
      <c r="N18" s="58" t="str">
        <f>+J18</f>
        <v>VARSITY GIRLS</v>
      </c>
      <c r="O18" s="64"/>
      <c r="P18" s="64" t="e">
        <f>+VLOOKUP(O18,Participants!$A$1:$F$652,2,FALSE)</f>
        <v>#N/A</v>
      </c>
      <c r="Q18" s="64"/>
      <c r="R18" s="64" t="e">
        <f>+VLOOKUP(Q18,Participants!$A$1:$F$652,2,FALSE)</f>
        <v>#N/A</v>
      </c>
      <c r="S18" s="64"/>
      <c r="T18" s="64" t="e">
        <f>+VLOOKUP(S18,Participants!$A$1:$F$652,2,FALSE)</f>
        <v>#N/A</v>
      </c>
      <c r="U18" s="64"/>
      <c r="V18" s="64" t="e">
        <f>+VLOOKUP(U18,Participants!$A$1:$F$652,2,FALSE)</f>
        <v>#N/A</v>
      </c>
    </row>
    <row r="19" spans="1:24" ht="14.25" customHeight="1">
      <c r="A19" s="58"/>
      <c r="B19" s="59" t="s">
        <v>751</v>
      </c>
      <c r="C19" s="60">
        <v>2</v>
      </c>
      <c r="D19" s="61" t="s">
        <v>971</v>
      </c>
      <c r="E19" s="54">
        <v>1269</v>
      </c>
      <c r="F19" s="54" t="str">
        <f>+VLOOKUP(E19,Participants!$A$1:$F$799,2,FALSE)</f>
        <v>Lindsay Bressler</v>
      </c>
      <c r="G19" s="54" t="str">
        <f>+VLOOKUP(E19,Participants!$A$1:$F$799,4,FALSE)</f>
        <v>AGS</v>
      </c>
      <c r="H19" s="54" t="str">
        <f>+VLOOKUP(E19,Participants!$A$1:$F$799,5,FALSE)</f>
        <v>F</v>
      </c>
      <c r="I19" s="54">
        <f>+VLOOKUP(E19,Participants!$A$1:$F$799,3,FALSE)</f>
        <v>7</v>
      </c>
      <c r="J19" s="54" t="str">
        <f>+VLOOKUP(E19,Participants!$A$1:$G$799,7,FALSE)</f>
        <v>VARSITY GIRLS</v>
      </c>
      <c r="K19" s="62"/>
      <c r="L19" s="63">
        <v>3</v>
      </c>
      <c r="M19" s="61">
        <v>6</v>
      </c>
      <c r="N19" s="58" t="str">
        <f>+J19</f>
        <v>VARSITY GIRLS</v>
      </c>
      <c r="O19" s="64"/>
      <c r="P19" s="64" t="e">
        <f>+VLOOKUP(O19,Participants!$A$1:$F$652,2,FALSE)</f>
        <v>#N/A</v>
      </c>
      <c r="Q19" s="64"/>
      <c r="R19" s="64" t="e">
        <f>+VLOOKUP(Q19,Participants!$A$1:$F$652,2,FALSE)</f>
        <v>#N/A</v>
      </c>
      <c r="S19" s="64"/>
      <c r="T19" s="64" t="e">
        <f>+VLOOKUP(S19,Participants!$A$1:$F$652,2,FALSE)</f>
        <v>#N/A</v>
      </c>
      <c r="U19" s="64"/>
      <c r="V19" s="64" t="e">
        <f>+VLOOKUP(U19,Participants!$A$1:$F$652,2,FALSE)</f>
        <v>#N/A</v>
      </c>
    </row>
    <row r="20" spans="1:24" ht="14.25" customHeight="1">
      <c r="B20" s="59" t="s">
        <v>751</v>
      </c>
      <c r="C20" s="60">
        <v>8</v>
      </c>
      <c r="D20" s="61"/>
      <c r="E20" s="54"/>
      <c r="F20" s="54" t="e">
        <f>+VLOOKUP(E20,Participants!$A$1:$F$799,2,FALSE)</f>
        <v>#N/A</v>
      </c>
      <c r="G20" s="54" t="e">
        <f>+VLOOKUP(E20,Participants!$A$1:$F$799,4,FALSE)</f>
        <v>#N/A</v>
      </c>
      <c r="H20" s="54" t="e">
        <f>+VLOOKUP(E20,Participants!$A$1:$F$799,5,FALSE)</f>
        <v>#N/A</v>
      </c>
      <c r="I20" s="54" t="e">
        <f>+VLOOKUP(E20,Participants!$A$1:$F$799,3,FALSE)</f>
        <v>#N/A</v>
      </c>
      <c r="J20" s="54" t="e">
        <f>+VLOOKUP(E20,Participants!$A$1:$G$799,7,FALSE)</f>
        <v>#N/A</v>
      </c>
      <c r="K20" s="62"/>
      <c r="L20" s="63"/>
      <c r="M20" s="61"/>
      <c r="N20" s="58" t="e">
        <f t="shared" si="0"/>
        <v>#N/A</v>
      </c>
      <c r="O20" s="64"/>
      <c r="P20" s="64" t="e">
        <f>+VLOOKUP(O20,Participants!$A$1:$F$652,2,FALSE)</f>
        <v>#N/A</v>
      </c>
      <c r="Q20" s="64"/>
      <c r="R20" s="64" t="e">
        <f>+VLOOKUP(Q20,Participants!$A$1:$F$652,2,FALSE)</f>
        <v>#N/A</v>
      </c>
      <c r="S20" s="64"/>
      <c r="T20" s="64" t="e">
        <f>+VLOOKUP(S20,Participants!$A$1:$F$652,2,FALSE)</f>
        <v>#N/A</v>
      </c>
      <c r="U20" s="64"/>
      <c r="V20" s="64" t="e">
        <f>+VLOOKUP(U20,Participants!$A$1:$F$652,2,FALSE)</f>
        <v>#N/A</v>
      </c>
    </row>
    <row r="21" spans="1:24" ht="14.25" customHeight="1">
      <c r="C21" s="65"/>
      <c r="K21" s="66"/>
      <c r="L21" s="66"/>
    </row>
    <row r="22" spans="1:24" ht="14.25" customHeight="1">
      <c r="C22" s="65"/>
      <c r="D22" t="s">
        <v>973</v>
      </c>
      <c r="K22" s="66"/>
      <c r="L22" s="66"/>
    </row>
    <row r="23" spans="1:24" ht="14.25" customHeight="1">
      <c r="C23" s="65"/>
      <c r="K23" s="66"/>
      <c r="L23" s="66"/>
    </row>
    <row r="24" spans="1:24" ht="14.25" customHeight="1">
      <c r="B24" s="67" t="s">
        <v>8</v>
      </c>
      <c r="C24" s="67" t="s">
        <v>16</v>
      </c>
      <c r="D24" s="67" t="s">
        <v>19</v>
      </c>
      <c r="E24" s="68" t="s">
        <v>25</v>
      </c>
      <c r="F24" s="67" t="s">
        <v>29</v>
      </c>
      <c r="G24" s="67" t="s">
        <v>33</v>
      </c>
      <c r="H24" s="67" t="s">
        <v>36</v>
      </c>
      <c r="I24" s="67" t="s">
        <v>39</v>
      </c>
      <c r="J24" s="67" t="s">
        <v>45</v>
      </c>
      <c r="K24" s="67" t="s">
        <v>48</v>
      </c>
      <c r="L24" s="67" t="s">
        <v>51</v>
      </c>
      <c r="M24" s="67" t="s">
        <v>54</v>
      </c>
      <c r="N24" s="67" t="s">
        <v>57</v>
      </c>
      <c r="O24" s="67" t="s">
        <v>60</v>
      </c>
      <c r="P24" s="67" t="s">
        <v>66</v>
      </c>
      <c r="Q24" s="67" t="s">
        <v>69</v>
      </c>
      <c r="R24" s="67" t="s">
        <v>11</v>
      </c>
      <c r="S24" s="67" t="s">
        <v>77</v>
      </c>
      <c r="T24" s="67" t="s">
        <v>81</v>
      </c>
      <c r="U24" s="67" t="s">
        <v>84</v>
      </c>
      <c r="V24" s="67" t="s">
        <v>87</v>
      </c>
      <c r="W24" s="67" t="s">
        <v>90</v>
      </c>
      <c r="X24" s="67" t="s">
        <v>752</v>
      </c>
    </row>
    <row r="25" spans="1:24" ht="14.25" customHeight="1">
      <c r="A25" s="58" t="s">
        <v>31</v>
      </c>
      <c r="B25" s="58">
        <f t="shared" ref="B25:K28" si="1">+SUMIFS($M$2:$M$20,$J$2:$J$20,$A25,$G$2:$G$20,B$24)</f>
        <v>0</v>
      </c>
      <c r="C25" s="58">
        <f t="shared" si="1"/>
        <v>0</v>
      </c>
      <c r="D25" s="58">
        <f t="shared" si="1"/>
        <v>0</v>
      </c>
      <c r="E25" s="58">
        <f t="shared" si="1"/>
        <v>0</v>
      </c>
      <c r="F25" s="58">
        <f t="shared" si="1"/>
        <v>5</v>
      </c>
      <c r="G25" s="58">
        <f t="shared" si="1"/>
        <v>10</v>
      </c>
      <c r="H25" s="58">
        <f t="shared" si="1"/>
        <v>0</v>
      </c>
      <c r="I25" s="58">
        <f t="shared" si="1"/>
        <v>6</v>
      </c>
      <c r="J25" s="58">
        <f t="shared" si="1"/>
        <v>0</v>
      </c>
      <c r="K25" s="58">
        <f t="shared" si="1"/>
        <v>0</v>
      </c>
      <c r="L25" s="58">
        <f t="shared" ref="L25:W28" si="2">+SUMIFS($M$2:$M$20,$J$2:$J$20,$A25,$G$2:$G$20,L$24)</f>
        <v>0</v>
      </c>
      <c r="M25" s="58">
        <f t="shared" si="2"/>
        <v>0</v>
      </c>
      <c r="N25" s="58">
        <f t="shared" si="2"/>
        <v>0</v>
      </c>
      <c r="O25" s="58">
        <f t="shared" si="2"/>
        <v>8</v>
      </c>
      <c r="P25" s="58">
        <f t="shared" si="2"/>
        <v>0</v>
      </c>
      <c r="Q25" s="58">
        <f t="shared" si="2"/>
        <v>0</v>
      </c>
      <c r="R25" s="58">
        <f t="shared" si="2"/>
        <v>0</v>
      </c>
      <c r="S25" s="58">
        <f t="shared" si="2"/>
        <v>0</v>
      </c>
      <c r="T25" s="58">
        <f t="shared" si="2"/>
        <v>0</v>
      </c>
      <c r="U25" s="58">
        <f t="shared" si="2"/>
        <v>0</v>
      </c>
      <c r="V25" s="58">
        <f t="shared" si="2"/>
        <v>0</v>
      </c>
      <c r="W25" s="58">
        <f t="shared" si="2"/>
        <v>0</v>
      </c>
      <c r="X25" s="58">
        <f t="shared" ref="X25:X28" si="3">SUM(B25:W25)</f>
        <v>29</v>
      </c>
    </row>
    <row r="26" spans="1:24" ht="14.25" customHeight="1">
      <c r="A26" s="58" t="s">
        <v>23</v>
      </c>
      <c r="B26" s="58">
        <f t="shared" si="1"/>
        <v>0</v>
      </c>
      <c r="C26" s="58">
        <f t="shared" si="1"/>
        <v>0</v>
      </c>
      <c r="D26" s="58">
        <f t="shared" si="1"/>
        <v>0</v>
      </c>
      <c r="E26" s="58">
        <f t="shared" si="1"/>
        <v>0</v>
      </c>
      <c r="F26" s="58">
        <f t="shared" si="1"/>
        <v>6</v>
      </c>
      <c r="G26" s="58">
        <f t="shared" si="1"/>
        <v>10</v>
      </c>
      <c r="H26" s="58">
        <f t="shared" si="1"/>
        <v>0</v>
      </c>
      <c r="I26" s="58">
        <f t="shared" si="1"/>
        <v>8</v>
      </c>
      <c r="J26" s="58">
        <f t="shared" si="1"/>
        <v>0</v>
      </c>
      <c r="K26" s="58">
        <f t="shared" si="1"/>
        <v>0</v>
      </c>
      <c r="L26" s="58">
        <f t="shared" si="2"/>
        <v>0</v>
      </c>
      <c r="M26" s="58">
        <f t="shared" si="2"/>
        <v>0</v>
      </c>
      <c r="N26" s="58">
        <f t="shared" si="2"/>
        <v>0</v>
      </c>
      <c r="O26" s="58">
        <f t="shared" si="2"/>
        <v>0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si="3"/>
        <v>24</v>
      </c>
    </row>
    <row r="27" spans="1:24" ht="14.25" customHeight="1">
      <c r="A27" s="58" t="s">
        <v>43</v>
      </c>
      <c r="B27" s="58">
        <f t="shared" si="1"/>
        <v>0</v>
      </c>
      <c r="C27" s="58">
        <f t="shared" si="1"/>
        <v>0</v>
      </c>
      <c r="D27" s="58">
        <f t="shared" si="1"/>
        <v>0</v>
      </c>
      <c r="E27" s="58">
        <f t="shared" si="1"/>
        <v>0</v>
      </c>
      <c r="F27" s="58">
        <f t="shared" si="1"/>
        <v>6</v>
      </c>
      <c r="G27" s="58">
        <f t="shared" si="1"/>
        <v>8</v>
      </c>
      <c r="H27" s="58">
        <f t="shared" si="1"/>
        <v>0</v>
      </c>
      <c r="I27" s="58">
        <f t="shared" si="1"/>
        <v>10</v>
      </c>
      <c r="J27" s="58">
        <f t="shared" si="1"/>
        <v>0</v>
      </c>
      <c r="K27" s="58">
        <f t="shared" si="1"/>
        <v>0</v>
      </c>
      <c r="L27" s="58">
        <f t="shared" si="2"/>
        <v>0</v>
      </c>
      <c r="M27" s="58">
        <f t="shared" si="2"/>
        <v>0</v>
      </c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0</v>
      </c>
      <c r="U27" s="58">
        <f t="shared" si="2"/>
        <v>0</v>
      </c>
      <c r="V27" s="58">
        <f t="shared" si="2"/>
        <v>0</v>
      </c>
      <c r="W27" s="58">
        <f t="shared" si="2"/>
        <v>0</v>
      </c>
      <c r="X27" s="58">
        <f t="shared" si="3"/>
        <v>24</v>
      </c>
    </row>
    <row r="28" spans="1:24" ht="14.25" customHeight="1">
      <c r="A28" s="58" t="s">
        <v>79</v>
      </c>
      <c r="B28" s="58">
        <f t="shared" si="1"/>
        <v>5</v>
      </c>
      <c r="C28" s="58">
        <f t="shared" si="1"/>
        <v>0</v>
      </c>
      <c r="D28" s="58">
        <f t="shared" si="1"/>
        <v>0</v>
      </c>
      <c r="E28" s="58">
        <f t="shared" si="1"/>
        <v>0</v>
      </c>
      <c r="F28" s="58">
        <f t="shared" si="1"/>
        <v>6</v>
      </c>
      <c r="G28" s="58">
        <f t="shared" si="1"/>
        <v>8</v>
      </c>
      <c r="H28" s="58">
        <f t="shared" si="1"/>
        <v>0</v>
      </c>
      <c r="I28" s="58">
        <f t="shared" si="1"/>
        <v>10</v>
      </c>
      <c r="J28" s="58">
        <f t="shared" si="1"/>
        <v>0</v>
      </c>
      <c r="K28" s="58">
        <f t="shared" si="1"/>
        <v>0</v>
      </c>
      <c r="L28" s="58">
        <f t="shared" si="2"/>
        <v>0</v>
      </c>
      <c r="M28" s="58">
        <f t="shared" si="2"/>
        <v>0</v>
      </c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2"/>
        <v>0</v>
      </c>
      <c r="V28" s="58">
        <f t="shared" si="2"/>
        <v>0</v>
      </c>
      <c r="W28" s="58">
        <f t="shared" si="2"/>
        <v>0</v>
      </c>
      <c r="X28" s="58">
        <f t="shared" si="3"/>
        <v>29</v>
      </c>
    </row>
    <row r="29" spans="1:24" ht="14.25" customHeight="1">
      <c r="C29" s="65"/>
      <c r="K29" s="66"/>
      <c r="L29" s="66"/>
    </row>
    <row r="30" spans="1:24" ht="14.25" customHeight="1">
      <c r="C30" s="65"/>
      <c r="K30" s="66"/>
      <c r="L30" s="66"/>
    </row>
    <row r="31" spans="1:24" ht="14.25" customHeight="1">
      <c r="C31" s="65"/>
      <c r="K31" s="66"/>
      <c r="L31" s="66"/>
    </row>
    <row r="32" spans="1:24" ht="14.25" customHeight="1">
      <c r="C32" s="65"/>
      <c r="K32" s="66"/>
      <c r="L32" s="66"/>
    </row>
    <row r="33" spans="3:12" ht="14.25" customHeight="1">
      <c r="C33" s="65"/>
      <c r="K33" s="66"/>
      <c r="L33" s="66"/>
    </row>
    <row r="34" spans="3:12" ht="14.25" customHeight="1">
      <c r="C34" s="65"/>
      <c r="K34" s="66"/>
      <c r="L34" s="66"/>
    </row>
    <row r="35" spans="3:12" ht="14.25" customHeight="1">
      <c r="C35" s="65"/>
      <c r="K35" s="66"/>
      <c r="L35" s="66"/>
    </row>
    <row r="36" spans="3:12" ht="14.25" customHeight="1">
      <c r="C36" s="65"/>
      <c r="K36" s="66"/>
      <c r="L36" s="66"/>
    </row>
    <row r="37" spans="3:12" ht="14.25" customHeight="1">
      <c r="C37" s="65"/>
      <c r="K37" s="66"/>
      <c r="L37" s="66"/>
    </row>
    <row r="38" spans="3:12" ht="14.25" customHeight="1">
      <c r="C38" s="65"/>
      <c r="K38" s="66"/>
      <c r="L38" s="66"/>
    </row>
    <row r="39" spans="3:12" ht="14.25" customHeight="1">
      <c r="C39" s="65"/>
      <c r="K39" s="66"/>
      <c r="L39" s="66"/>
    </row>
    <row r="40" spans="3:12" ht="14.25" customHeight="1">
      <c r="C40" s="65"/>
      <c r="K40" s="66"/>
      <c r="L40" s="66"/>
    </row>
    <row r="41" spans="3:12" ht="14.25" customHeight="1">
      <c r="C41" s="65"/>
      <c r="K41" s="66"/>
      <c r="L41" s="66"/>
    </row>
    <row r="42" spans="3:12" ht="14.25" customHeight="1">
      <c r="C42" s="65"/>
      <c r="K42" s="66"/>
      <c r="L42" s="66"/>
    </row>
    <row r="43" spans="3:12" ht="14.25" customHeight="1">
      <c r="C43" s="65"/>
      <c r="K43" s="66"/>
      <c r="L43" s="66"/>
    </row>
    <row r="44" spans="3:12" ht="14.25" customHeight="1">
      <c r="C44" s="65"/>
      <c r="K44" s="66"/>
      <c r="L44" s="66"/>
    </row>
    <row r="45" spans="3:12" ht="14.25" customHeight="1">
      <c r="C45" s="65"/>
      <c r="K45" s="66"/>
      <c r="L45" s="66"/>
    </row>
    <row r="46" spans="3:12" ht="14.25" customHeight="1">
      <c r="C46" s="65"/>
      <c r="K46" s="66"/>
      <c r="L46" s="66"/>
    </row>
    <row r="47" spans="3:12" ht="14.25" customHeight="1">
      <c r="C47" s="65"/>
      <c r="K47" s="66"/>
      <c r="L47" s="66"/>
    </row>
    <row r="48" spans="3:12" ht="14.25" customHeight="1">
      <c r="C48" s="65"/>
      <c r="K48" s="66"/>
      <c r="L48" s="66"/>
    </row>
    <row r="49" spans="3:12" ht="14.25" customHeight="1">
      <c r="C49" s="65"/>
      <c r="K49" s="66"/>
      <c r="L49" s="66"/>
    </row>
    <row r="50" spans="3:12" ht="14.25" customHeight="1">
      <c r="C50" s="65"/>
      <c r="K50" s="66"/>
      <c r="L50" s="66"/>
    </row>
    <row r="51" spans="3:12" ht="14.25" customHeight="1">
      <c r="C51" s="65"/>
      <c r="K51" s="66"/>
      <c r="L51" s="66"/>
    </row>
    <row r="52" spans="3:12" ht="14.25" customHeight="1">
      <c r="C52" s="65"/>
      <c r="K52" s="66"/>
      <c r="L52" s="66"/>
    </row>
    <row r="53" spans="3:12" ht="14.25" customHeight="1">
      <c r="C53" s="65"/>
      <c r="K53" s="66"/>
      <c r="L53" s="66"/>
    </row>
    <row r="54" spans="3:12" ht="14.25" customHeight="1">
      <c r="C54" s="65"/>
      <c r="K54" s="66"/>
      <c r="L54" s="66"/>
    </row>
    <row r="55" spans="3:12" ht="14.25" customHeight="1">
      <c r="C55" s="65"/>
      <c r="K55" s="66"/>
      <c r="L55" s="66"/>
    </row>
    <row r="56" spans="3:12" ht="14.25" customHeight="1">
      <c r="C56" s="65"/>
      <c r="K56" s="66"/>
      <c r="L56" s="66"/>
    </row>
    <row r="57" spans="3:12" ht="14.25" customHeight="1">
      <c r="C57" s="65"/>
      <c r="K57" s="66"/>
      <c r="L57" s="66"/>
    </row>
    <row r="58" spans="3:12" ht="14.25" customHeight="1">
      <c r="C58" s="65"/>
      <c r="K58" s="66"/>
      <c r="L58" s="66"/>
    </row>
    <row r="59" spans="3:12" ht="14.25" customHeight="1">
      <c r="C59" s="65"/>
      <c r="K59" s="66"/>
      <c r="L59" s="66"/>
    </row>
    <row r="60" spans="3:12" ht="14.25" customHeight="1">
      <c r="C60" s="65"/>
      <c r="K60" s="66"/>
      <c r="L60" s="66"/>
    </row>
    <row r="61" spans="3:12" ht="14.25" customHeight="1">
      <c r="C61" s="65"/>
      <c r="K61" s="66"/>
      <c r="L61" s="66"/>
    </row>
    <row r="62" spans="3:12" ht="14.25" customHeight="1">
      <c r="C62" s="65"/>
      <c r="K62" s="66"/>
      <c r="L62" s="66"/>
    </row>
    <row r="63" spans="3:12" ht="14.25" customHeight="1">
      <c r="C63" s="65"/>
      <c r="K63" s="66"/>
      <c r="L63" s="66"/>
    </row>
    <row r="64" spans="3:12" ht="14.25" customHeight="1">
      <c r="C64" s="65"/>
      <c r="K64" s="66"/>
      <c r="L64" s="66"/>
    </row>
    <row r="65" spans="3:12" ht="14.25" customHeight="1">
      <c r="C65" s="65"/>
      <c r="K65" s="66"/>
      <c r="L65" s="66"/>
    </row>
    <row r="66" spans="3:12" ht="14.25" customHeight="1">
      <c r="C66" s="65"/>
      <c r="K66" s="66"/>
      <c r="L66" s="66"/>
    </row>
    <row r="67" spans="3:12" ht="14.25" customHeight="1">
      <c r="C67" s="65"/>
      <c r="K67" s="66"/>
      <c r="L67" s="66"/>
    </row>
    <row r="68" spans="3:12" ht="14.25" customHeight="1">
      <c r="C68" s="65"/>
      <c r="K68" s="66"/>
      <c r="L68" s="66"/>
    </row>
    <row r="69" spans="3:12" ht="14.25" customHeight="1">
      <c r="C69" s="65"/>
      <c r="K69" s="66"/>
      <c r="L69" s="66"/>
    </row>
    <row r="70" spans="3:12" ht="14.25" customHeight="1">
      <c r="C70" s="65"/>
      <c r="K70" s="66"/>
      <c r="L70" s="66"/>
    </row>
    <row r="71" spans="3:12" ht="14.25" customHeight="1">
      <c r="C71" s="65"/>
      <c r="K71" s="66"/>
      <c r="L71" s="66"/>
    </row>
    <row r="72" spans="3:12" ht="14.25" customHeight="1">
      <c r="C72" s="65"/>
      <c r="K72" s="66"/>
      <c r="L72" s="66"/>
    </row>
    <row r="73" spans="3:12" ht="14.25" customHeight="1">
      <c r="C73" s="65"/>
      <c r="K73" s="66"/>
      <c r="L73" s="66"/>
    </row>
    <row r="74" spans="3:12" ht="14.25" customHeight="1">
      <c r="C74" s="65"/>
      <c r="K74" s="66"/>
      <c r="L74" s="66"/>
    </row>
    <row r="75" spans="3:12" ht="14.25" customHeight="1">
      <c r="C75" s="65"/>
      <c r="K75" s="66"/>
      <c r="L75" s="66"/>
    </row>
    <row r="76" spans="3:12" ht="14.25" customHeight="1">
      <c r="C76" s="65"/>
      <c r="K76" s="66"/>
      <c r="L76" s="66"/>
    </row>
    <row r="77" spans="3:12" ht="14.25" customHeight="1">
      <c r="C77" s="65"/>
      <c r="K77" s="66"/>
      <c r="L77" s="66"/>
    </row>
    <row r="78" spans="3:12" ht="14.25" customHeight="1">
      <c r="C78" s="65"/>
      <c r="K78" s="66"/>
      <c r="L78" s="66"/>
    </row>
    <row r="79" spans="3:12" ht="14.25" customHeight="1">
      <c r="C79" s="65"/>
      <c r="K79" s="66"/>
      <c r="L79" s="66"/>
    </row>
    <row r="80" spans="3:12" ht="14.25" customHeight="1">
      <c r="C80" s="65"/>
      <c r="K80" s="66"/>
      <c r="L80" s="66"/>
    </row>
    <row r="81" spans="3:12" ht="14.25" customHeight="1">
      <c r="C81" s="65"/>
      <c r="K81" s="66"/>
      <c r="L81" s="66"/>
    </row>
    <row r="82" spans="3:12" ht="14.25" customHeight="1">
      <c r="C82" s="65"/>
      <c r="K82" s="66"/>
      <c r="L82" s="66"/>
    </row>
    <row r="83" spans="3:12" ht="14.25" customHeight="1">
      <c r="C83" s="65"/>
      <c r="K83" s="66"/>
      <c r="L83" s="66"/>
    </row>
    <row r="84" spans="3:12" ht="14.25" customHeight="1">
      <c r="C84" s="65"/>
      <c r="K84" s="66"/>
      <c r="L84" s="66"/>
    </row>
    <row r="85" spans="3:12" ht="14.25" customHeight="1">
      <c r="C85" s="65"/>
      <c r="K85" s="66"/>
      <c r="L85" s="66"/>
    </row>
    <row r="86" spans="3:12" ht="14.25" customHeight="1">
      <c r="C86" s="65"/>
      <c r="K86" s="66"/>
      <c r="L86" s="66"/>
    </row>
    <row r="87" spans="3:12" ht="14.25" customHeight="1">
      <c r="C87" s="65"/>
      <c r="K87" s="66"/>
      <c r="L87" s="66"/>
    </row>
    <row r="88" spans="3:12" ht="14.25" customHeight="1">
      <c r="C88" s="65"/>
      <c r="K88" s="66"/>
      <c r="L88" s="66"/>
    </row>
    <row r="89" spans="3:12" ht="14.25" customHeight="1">
      <c r="C89" s="65"/>
      <c r="K89" s="66"/>
      <c r="L89" s="66"/>
    </row>
    <row r="90" spans="3:12" ht="14.25" customHeight="1">
      <c r="C90" s="65"/>
      <c r="K90" s="66"/>
      <c r="L90" s="66"/>
    </row>
    <row r="91" spans="3:12" ht="14.25" customHeight="1">
      <c r="C91" s="65"/>
      <c r="K91" s="66"/>
      <c r="L91" s="66"/>
    </row>
    <row r="92" spans="3:12" ht="14.25" customHeight="1">
      <c r="C92" s="65"/>
      <c r="K92" s="66"/>
      <c r="L92" s="66"/>
    </row>
    <row r="93" spans="3:12" ht="14.25" customHeight="1">
      <c r="C93" s="65"/>
      <c r="K93" s="66"/>
      <c r="L93" s="66"/>
    </row>
    <row r="94" spans="3:12" ht="14.25" customHeight="1">
      <c r="C94" s="65"/>
      <c r="K94" s="66"/>
      <c r="L94" s="66"/>
    </row>
    <row r="95" spans="3:12" ht="14.25" customHeight="1">
      <c r="C95" s="65"/>
      <c r="K95" s="66"/>
      <c r="L95" s="66"/>
    </row>
    <row r="96" spans="3:12" ht="14.25" customHeight="1">
      <c r="C96" s="65"/>
      <c r="K96" s="66"/>
      <c r="L96" s="66"/>
    </row>
    <row r="97" spans="3:12" ht="14.25" customHeight="1">
      <c r="C97" s="65"/>
      <c r="K97" s="66"/>
      <c r="L97" s="66"/>
    </row>
    <row r="98" spans="3:12" ht="14.25" customHeight="1">
      <c r="C98" s="65"/>
      <c r="K98" s="66"/>
      <c r="L98" s="66"/>
    </row>
    <row r="99" spans="3:12" ht="14.25" customHeight="1">
      <c r="C99" s="65"/>
      <c r="K99" s="66"/>
      <c r="L99" s="66"/>
    </row>
    <row r="100" spans="3:12" ht="14.25" customHeight="1">
      <c r="C100" s="65"/>
      <c r="K100" s="66"/>
      <c r="L100" s="66"/>
    </row>
    <row r="101" spans="3:12" ht="14.25" customHeight="1">
      <c r="C101" s="65"/>
      <c r="K101" s="66"/>
      <c r="L101" s="66"/>
    </row>
    <row r="102" spans="3:12" ht="14.25" customHeight="1">
      <c r="C102" s="65"/>
      <c r="K102" s="66"/>
      <c r="L102" s="66"/>
    </row>
    <row r="103" spans="3:12" ht="14.25" customHeight="1">
      <c r="C103" s="65"/>
      <c r="K103" s="66"/>
      <c r="L103" s="66"/>
    </row>
    <row r="104" spans="3:12" ht="14.25" customHeight="1">
      <c r="C104" s="65"/>
      <c r="K104" s="66"/>
      <c r="L104" s="66"/>
    </row>
    <row r="105" spans="3:12" ht="14.25" customHeight="1">
      <c r="C105" s="65"/>
      <c r="K105" s="66"/>
      <c r="L105" s="66"/>
    </row>
    <row r="106" spans="3:12" ht="14.25" customHeight="1">
      <c r="C106" s="65"/>
      <c r="K106" s="66"/>
      <c r="L106" s="66"/>
    </row>
    <row r="107" spans="3:12" ht="14.25" customHeight="1">
      <c r="C107" s="65"/>
      <c r="K107" s="66"/>
      <c r="L107" s="66"/>
    </row>
    <row r="108" spans="3:12" ht="14.25" customHeight="1">
      <c r="C108" s="65"/>
      <c r="K108" s="66"/>
      <c r="L108" s="66"/>
    </row>
    <row r="109" spans="3:12" ht="14.25" customHeight="1">
      <c r="C109" s="65"/>
      <c r="K109" s="66"/>
      <c r="L109" s="66"/>
    </row>
    <row r="110" spans="3:12" ht="14.25" customHeight="1">
      <c r="C110" s="65"/>
      <c r="K110" s="66"/>
      <c r="L110" s="66"/>
    </row>
    <row r="111" spans="3:12" ht="14.25" customHeight="1">
      <c r="C111" s="65"/>
      <c r="K111" s="66"/>
      <c r="L111" s="66"/>
    </row>
    <row r="112" spans="3:12" ht="14.25" customHeight="1">
      <c r="C112" s="65"/>
      <c r="K112" s="66"/>
      <c r="L112" s="66"/>
    </row>
    <row r="113" spans="3:12" ht="14.25" customHeight="1">
      <c r="C113" s="65"/>
      <c r="K113" s="66"/>
      <c r="L113" s="66"/>
    </row>
    <row r="114" spans="3:12" ht="14.25" customHeight="1">
      <c r="C114" s="65"/>
      <c r="K114" s="66"/>
      <c r="L114" s="66"/>
    </row>
    <row r="115" spans="3:12" ht="14.25" customHeight="1">
      <c r="C115" s="65"/>
      <c r="K115" s="66"/>
      <c r="L115" s="66"/>
    </row>
    <row r="116" spans="3:12" ht="14.25" customHeight="1">
      <c r="C116" s="65"/>
      <c r="K116" s="66"/>
      <c r="L116" s="66"/>
    </row>
    <row r="117" spans="3:12" ht="14.25" customHeight="1">
      <c r="C117" s="65"/>
      <c r="K117" s="66"/>
      <c r="L117" s="66"/>
    </row>
    <row r="118" spans="3:12" ht="14.25" customHeight="1">
      <c r="C118" s="65"/>
      <c r="K118" s="66"/>
      <c r="L118" s="66"/>
    </row>
    <row r="119" spans="3:12" ht="14.25" customHeight="1">
      <c r="C119" s="65"/>
      <c r="K119" s="66"/>
      <c r="L119" s="66"/>
    </row>
    <row r="120" spans="3:12" ht="14.25" customHeight="1">
      <c r="C120" s="65"/>
      <c r="K120" s="66"/>
      <c r="L120" s="66"/>
    </row>
    <row r="121" spans="3:12" ht="14.25" customHeight="1">
      <c r="C121" s="65"/>
      <c r="K121" s="66"/>
      <c r="L121" s="66"/>
    </row>
    <row r="122" spans="3:12" ht="14.25" customHeight="1">
      <c r="C122" s="65"/>
      <c r="K122" s="66"/>
      <c r="L122" s="66"/>
    </row>
    <row r="123" spans="3:12" ht="14.25" customHeight="1">
      <c r="C123" s="65"/>
      <c r="K123" s="66"/>
      <c r="L123" s="66"/>
    </row>
    <row r="124" spans="3:12" ht="14.25" customHeight="1">
      <c r="C124" s="65"/>
      <c r="K124" s="66"/>
      <c r="L124" s="66"/>
    </row>
    <row r="125" spans="3:12" ht="14.25" customHeight="1">
      <c r="C125" s="65"/>
      <c r="K125" s="66"/>
      <c r="L125" s="66"/>
    </row>
    <row r="126" spans="3:12" ht="14.25" customHeight="1">
      <c r="C126" s="65"/>
      <c r="K126" s="66"/>
      <c r="L126" s="66"/>
    </row>
    <row r="127" spans="3:12" ht="14.25" customHeight="1">
      <c r="C127" s="65"/>
      <c r="K127" s="66"/>
      <c r="L127" s="66"/>
    </row>
    <row r="128" spans="3:12" ht="14.25" customHeight="1">
      <c r="C128" s="65"/>
      <c r="K128" s="66"/>
      <c r="L128" s="66"/>
    </row>
    <row r="129" spans="3:12" ht="14.25" customHeight="1">
      <c r="C129" s="65"/>
      <c r="K129" s="66"/>
      <c r="L129" s="66"/>
    </row>
    <row r="130" spans="3:12" ht="14.25" customHeight="1">
      <c r="C130" s="65"/>
      <c r="K130" s="66"/>
      <c r="L130" s="66"/>
    </row>
    <row r="131" spans="3:12" ht="14.25" customHeight="1">
      <c r="C131" s="65"/>
      <c r="K131" s="66"/>
      <c r="L131" s="66"/>
    </row>
    <row r="132" spans="3:12" ht="14.25" customHeight="1">
      <c r="C132" s="65"/>
      <c r="K132" s="66"/>
      <c r="L132" s="66"/>
    </row>
    <row r="133" spans="3:12" ht="14.25" customHeight="1">
      <c r="C133" s="65"/>
      <c r="K133" s="66"/>
      <c r="L133" s="66"/>
    </row>
    <row r="134" spans="3:12" ht="14.25" customHeight="1">
      <c r="C134" s="65"/>
      <c r="K134" s="66"/>
      <c r="L134" s="66"/>
    </row>
    <row r="135" spans="3:12" ht="14.25" customHeight="1">
      <c r="C135" s="65"/>
      <c r="K135" s="66"/>
      <c r="L135" s="66"/>
    </row>
    <row r="136" spans="3:12" ht="14.25" customHeight="1">
      <c r="C136" s="65"/>
      <c r="K136" s="66"/>
      <c r="L136" s="66"/>
    </row>
    <row r="137" spans="3:12" ht="14.25" customHeight="1">
      <c r="C137" s="65"/>
      <c r="K137" s="66"/>
      <c r="L137" s="66"/>
    </row>
    <row r="138" spans="3:12" ht="14.25" customHeight="1">
      <c r="C138" s="65"/>
      <c r="K138" s="66"/>
      <c r="L138" s="66"/>
    </row>
    <row r="139" spans="3:12" ht="14.25" customHeight="1">
      <c r="C139" s="65"/>
      <c r="K139" s="66"/>
      <c r="L139" s="66"/>
    </row>
    <row r="140" spans="3:12" ht="14.25" customHeight="1">
      <c r="C140" s="65"/>
      <c r="K140" s="66"/>
      <c r="L140" s="66"/>
    </row>
    <row r="141" spans="3:12" ht="14.25" customHeight="1">
      <c r="C141" s="65"/>
      <c r="K141" s="66"/>
      <c r="L141" s="66"/>
    </row>
    <row r="142" spans="3:12" ht="14.25" customHeight="1">
      <c r="C142" s="65"/>
      <c r="K142" s="66"/>
      <c r="L142" s="66"/>
    </row>
    <row r="143" spans="3:12" ht="14.25" customHeight="1">
      <c r="C143" s="65"/>
      <c r="K143" s="66"/>
      <c r="L143" s="66"/>
    </row>
    <row r="144" spans="3:12" ht="14.25" customHeight="1">
      <c r="C144" s="65"/>
      <c r="K144" s="66"/>
      <c r="L144" s="66"/>
    </row>
    <row r="145" spans="3:12" ht="14.25" customHeight="1">
      <c r="C145" s="65"/>
      <c r="K145" s="66"/>
      <c r="L145" s="66"/>
    </row>
    <row r="146" spans="3:12" ht="14.25" customHeight="1">
      <c r="C146" s="65"/>
      <c r="K146" s="66"/>
      <c r="L146" s="66"/>
    </row>
    <row r="147" spans="3:12" ht="14.25" customHeight="1">
      <c r="C147" s="65"/>
      <c r="K147" s="66"/>
      <c r="L147" s="66"/>
    </row>
    <row r="148" spans="3:12" ht="14.25" customHeight="1">
      <c r="C148" s="65"/>
      <c r="K148" s="66"/>
      <c r="L148" s="66"/>
    </row>
    <row r="149" spans="3:12" ht="14.25" customHeight="1">
      <c r="C149" s="65"/>
      <c r="K149" s="66"/>
      <c r="L149" s="66"/>
    </row>
    <row r="150" spans="3:12" ht="14.25" customHeight="1">
      <c r="C150" s="65"/>
      <c r="K150" s="66"/>
      <c r="L150" s="66"/>
    </row>
    <row r="151" spans="3:12" ht="14.25" customHeight="1">
      <c r="C151" s="65"/>
      <c r="K151" s="66"/>
      <c r="L151" s="66"/>
    </row>
    <row r="152" spans="3:12" ht="14.25" customHeight="1">
      <c r="C152" s="65"/>
      <c r="K152" s="66"/>
      <c r="L152" s="66"/>
    </row>
    <row r="153" spans="3:12" ht="14.25" customHeight="1">
      <c r="C153" s="65"/>
      <c r="K153" s="66"/>
      <c r="L153" s="66"/>
    </row>
    <row r="154" spans="3:12" ht="14.25" customHeight="1">
      <c r="C154" s="65"/>
      <c r="K154" s="66"/>
      <c r="L154" s="66"/>
    </row>
    <row r="155" spans="3:12" ht="14.25" customHeight="1">
      <c r="C155" s="65"/>
      <c r="K155" s="66"/>
      <c r="L155" s="66"/>
    </row>
    <row r="156" spans="3:12" ht="14.25" customHeight="1">
      <c r="C156" s="65"/>
      <c r="K156" s="66"/>
      <c r="L156" s="66"/>
    </row>
    <row r="157" spans="3:12" ht="14.25" customHeight="1">
      <c r="C157" s="65"/>
      <c r="K157" s="66"/>
      <c r="L157" s="66"/>
    </row>
    <row r="158" spans="3:12" ht="14.25" customHeight="1">
      <c r="C158" s="65"/>
      <c r="K158" s="66"/>
      <c r="L158" s="66"/>
    </row>
    <row r="159" spans="3:12" ht="14.25" customHeight="1">
      <c r="C159" s="65"/>
      <c r="K159" s="66"/>
      <c r="L159" s="66"/>
    </row>
    <row r="160" spans="3:12" ht="14.25" customHeight="1">
      <c r="C160" s="65"/>
      <c r="K160" s="66"/>
      <c r="L160" s="66"/>
    </row>
    <row r="161" spans="3:12" ht="14.25" customHeight="1">
      <c r="C161" s="65"/>
      <c r="K161" s="66"/>
      <c r="L161" s="66"/>
    </row>
    <row r="162" spans="3:12" ht="14.25" customHeight="1">
      <c r="C162" s="65"/>
      <c r="K162" s="66"/>
      <c r="L162" s="66"/>
    </row>
    <row r="163" spans="3:12" ht="14.25" customHeight="1">
      <c r="C163" s="65"/>
      <c r="K163" s="66"/>
      <c r="L163" s="66"/>
    </row>
    <row r="164" spans="3:12" ht="14.25" customHeight="1">
      <c r="C164" s="65"/>
      <c r="K164" s="66"/>
      <c r="L164" s="66"/>
    </row>
    <row r="165" spans="3:12" ht="14.25" customHeight="1">
      <c r="C165" s="65"/>
      <c r="K165" s="66"/>
      <c r="L165" s="66"/>
    </row>
    <row r="166" spans="3:12" ht="14.25" customHeight="1">
      <c r="C166" s="65"/>
      <c r="K166" s="66"/>
      <c r="L166" s="66"/>
    </row>
    <row r="167" spans="3:12" ht="14.25" customHeight="1">
      <c r="C167" s="65"/>
      <c r="K167" s="66"/>
      <c r="L167" s="66"/>
    </row>
    <row r="168" spans="3:12" ht="14.25" customHeight="1">
      <c r="C168" s="65"/>
      <c r="K168" s="66"/>
      <c r="L168" s="66"/>
    </row>
    <row r="169" spans="3:12" ht="14.25" customHeight="1">
      <c r="C169" s="65"/>
      <c r="K169" s="66"/>
      <c r="L169" s="66"/>
    </row>
    <row r="170" spans="3:12" ht="14.25" customHeight="1">
      <c r="C170" s="65"/>
      <c r="K170" s="66"/>
      <c r="L170" s="66"/>
    </row>
    <row r="171" spans="3:12" ht="14.25" customHeight="1">
      <c r="C171" s="65"/>
      <c r="K171" s="66"/>
      <c r="L171" s="66"/>
    </row>
    <row r="172" spans="3:12" ht="14.25" customHeight="1">
      <c r="C172" s="65"/>
      <c r="K172" s="66"/>
      <c r="L172" s="66"/>
    </row>
    <row r="173" spans="3:12" ht="14.25" customHeight="1">
      <c r="C173" s="65"/>
      <c r="K173" s="66"/>
      <c r="L173" s="66"/>
    </row>
    <row r="174" spans="3:12" ht="14.25" customHeight="1">
      <c r="C174" s="65"/>
      <c r="K174" s="66"/>
      <c r="L174" s="66"/>
    </row>
    <row r="175" spans="3:12" ht="14.25" customHeight="1">
      <c r="C175" s="65"/>
      <c r="K175" s="66"/>
      <c r="L175" s="66"/>
    </row>
    <row r="176" spans="3:12" ht="14.25" customHeight="1">
      <c r="C176" s="65"/>
      <c r="K176" s="66"/>
      <c r="L176" s="66"/>
    </row>
    <row r="177" spans="3:12" ht="14.25" customHeight="1">
      <c r="C177" s="65"/>
      <c r="K177" s="66"/>
      <c r="L177" s="66"/>
    </row>
    <row r="178" spans="3:12" ht="14.25" customHeight="1">
      <c r="C178" s="65"/>
      <c r="K178" s="66"/>
      <c r="L178" s="66"/>
    </row>
    <row r="179" spans="3:12" ht="14.25" customHeight="1">
      <c r="C179" s="65"/>
      <c r="K179" s="66"/>
      <c r="L179" s="66"/>
    </row>
    <row r="180" spans="3:12" ht="14.25" customHeight="1">
      <c r="C180" s="65"/>
      <c r="K180" s="66"/>
      <c r="L180" s="66"/>
    </row>
    <row r="181" spans="3:12" ht="14.25" customHeight="1">
      <c r="C181" s="65"/>
      <c r="K181" s="66"/>
      <c r="L181" s="66"/>
    </row>
    <row r="182" spans="3:12" ht="14.25" customHeight="1">
      <c r="C182" s="65"/>
      <c r="K182" s="66"/>
      <c r="L182" s="66"/>
    </row>
    <row r="183" spans="3:12" ht="14.25" customHeight="1">
      <c r="C183" s="65"/>
      <c r="K183" s="66"/>
      <c r="L183" s="66"/>
    </row>
    <row r="184" spans="3:12" ht="14.25" customHeight="1">
      <c r="C184" s="65"/>
      <c r="K184" s="66"/>
      <c r="L184" s="66"/>
    </row>
    <row r="185" spans="3:12" ht="14.25" customHeight="1">
      <c r="C185" s="65"/>
      <c r="K185" s="66"/>
      <c r="L185" s="66"/>
    </row>
    <row r="186" spans="3:12" ht="14.25" customHeight="1">
      <c r="C186" s="65"/>
      <c r="K186" s="66"/>
      <c r="L186" s="66"/>
    </row>
    <row r="187" spans="3:12" ht="14.25" customHeight="1">
      <c r="C187" s="65"/>
      <c r="K187" s="66"/>
      <c r="L187" s="66"/>
    </row>
    <row r="188" spans="3:12" ht="14.25" customHeight="1">
      <c r="C188" s="65"/>
      <c r="K188" s="66"/>
      <c r="L188" s="66"/>
    </row>
    <row r="189" spans="3:12" ht="14.25" customHeight="1">
      <c r="C189" s="65"/>
      <c r="K189" s="66"/>
      <c r="L189" s="66"/>
    </row>
    <row r="190" spans="3:12" ht="14.25" customHeight="1">
      <c r="C190" s="65"/>
      <c r="K190" s="66"/>
      <c r="L190" s="66"/>
    </row>
    <row r="191" spans="3:12" ht="14.25" customHeight="1">
      <c r="C191" s="65"/>
      <c r="K191" s="66"/>
      <c r="L191" s="66"/>
    </row>
    <row r="192" spans="3:12" ht="14.25" customHeight="1">
      <c r="C192" s="65"/>
      <c r="K192" s="66"/>
      <c r="L192" s="66"/>
    </row>
    <row r="193" spans="3:12" ht="14.25" customHeight="1">
      <c r="C193" s="65"/>
      <c r="K193" s="66"/>
      <c r="L193" s="66"/>
    </row>
    <row r="194" spans="3:12" ht="14.25" customHeight="1">
      <c r="C194" s="65"/>
      <c r="K194" s="66"/>
      <c r="L194" s="66"/>
    </row>
    <row r="195" spans="3:12" ht="14.25" customHeight="1">
      <c r="C195" s="65"/>
      <c r="K195" s="66"/>
      <c r="L195" s="66"/>
    </row>
    <row r="196" spans="3:12" ht="14.25" customHeight="1">
      <c r="C196" s="65"/>
      <c r="K196" s="66"/>
      <c r="L196" s="66"/>
    </row>
    <row r="197" spans="3:12" ht="14.25" customHeight="1">
      <c r="C197" s="65"/>
      <c r="K197" s="66"/>
      <c r="L197" s="66"/>
    </row>
    <row r="198" spans="3:12" ht="14.25" customHeight="1">
      <c r="C198" s="65"/>
      <c r="K198" s="66"/>
      <c r="L198" s="66"/>
    </row>
    <row r="199" spans="3:12" ht="14.25" customHeight="1">
      <c r="C199" s="65"/>
      <c r="K199" s="66"/>
      <c r="L199" s="66"/>
    </row>
    <row r="200" spans="3:12" ht="14.25" customHeight="1">
      <c r="C200" s="65"/>
      <c r="K200" s="66"/>
      <c r="L200" s="66"/>
    </row>
    <row r="201" spans="3:12" ht="14.25" customHeight="1">
      <c r="C201" s="65"/>
      <c r="K201" s="66"/>
      <c r="L201" s="66"/>
    </row>
    <row r="202" spans="3:12" ht="14.25" customHeight="1">
      <c r="C202" s="65"/>
      <c r="K202" s="66"/>
      <c r="L202" s="66"/>
    </row>
    <row r="203" spans="3:12" ht="14.25" customHeight="1">
      <c r="C203" s="65"/>
      <c r="K203" s="66"/>
      <c r="L203" s="66"/>
    </row>
    <row r="204" spans="3:12" ht="14.25" customHeight="1">
      <c r="C204" s="65"/>
      <c r="K204" s="66"/>
      <c r="L204" s="66"/>
    </row>
    <row r="205" spans="3:12" ht="14.25" customHeight="1">
      <c r="C205" s="65"/>
      <c r="K205" s="66"/>
      <c r="L205" s="66"/>
    </row>
    <row r="206" spans="3:12" ht="14.25" customHeight="1">
      <c r="C206" s="65"/>
      <c r="K206" s="66"/>
      <c r="L206" s="66"/>
    </row>
    <row r="207" spans="3:12" ht="14.25" customHeight="1">
      <c r="C207" s="65"/>
      <c r="K207" s="66"/>
      <c r="L207" s="66"/>
    </row>
    <row r="208" spans="3:12" ht="14.25" customHeight="1">
      <c r="C208" s="65"/>
      <c r="K208" s="66"/>
      <c r="L208" s="66"/>
    </row>
    <row r="209" spans="3:12" ht="14.25" customHeight="1">
      <c r="C209" s="65"/>
      <c r="K209" s="66"/>
      <c r="L209" s="66"/>
    </row>
    <row r="210" spans="3:12" ht="14.25" customHeight="1">
      <c r="C210" s="65"/>
      <c r="K210" s="66"/>
      <c r="L210" s="66"/>
    </row>
    <row r="211" spans="3:12" ht="14.25" customHeight="1">
      <c r="C211" s="65"/>
      <c r="K211" s="66"/>
      <c r="L211" s="66"/>
    </row>
    <row r="212" spans="3:12" ht="14.25" customHeight="1">
      <c r="C212" s="65"/>
      <c r="K212" s="66"/>
      <c r="L212" s="66"/>
    </row>
    <row r="213" spans="3:12" ht="14.25" customHeight="1">
      <c r="C213" s="65"/>
      <c r="K213" s="66"/>
      <c r="L213" s="66"/>
    </row>
    <row r="214" spans="3:12" ht="14.25" customHeight="1">
      <c r="C214" s="65"/>
      <c r="K214" s="66"/>
      <c r="L214" s="66"/>
    </row>
    <row r="215" spans="3:12" ht="14.25" customHeight="1">
      <c r="C215" s="65"/>
      <c r="K215" s="66"/>
      <c r="L215" s="66"/>
    </row>
    <row r="216" spans="3:12" ht="14.25" customHeight="1">
      <c r="C216" s="65"/>
      <c r="K216" s="66"/>
      <c r="L216" s="66"/>
    </row>
    <row r="217" spans="3:12" ht="14.25" customHeight="1">
      <c r="C217" s="65"/>
      <c r="K217" s="66"/>
      <c r="L217" s="66"/>
    </row>
    <row r="218" spans="3:12" ht="14.25" customHeight="1">
      <c r="C218" s="65"/>
      <c r="K218" s="66"/>
      <c r="L218" s="66"/>
    </row>
    <row r="219" spans="3:12" ht="14.25" customHeight="1">
      <c r="C219" s="65"/>
      <c r="K219" s="66"/>
      <c r="L219" s="66"/>
    </row>
    <row r="220" spans="3:12" ht="14.25" customHeight="1">
      <c r="C220" s="65"/>
      <c r="K220" s="66"/>
      <c r="L220" s="66"/>
    </row>
    <row r="221" spans="3:12" ht="14.25" customHeight="1">
      <c r="C221" s="65"/>
      <c r="K221" s="66"/>
      <c r="L221" s="66"/>
    </row>
    <row r="222" spans="3:12" ht="14.25" customHeight="1">
      <c r="C222" s="65"/>
      <c r="K222" s="66"/>
      <c r="L222" s="66"/>
    </row>
    <row r="223" spans="3:12" ht="14.25" customHeight="1">
      <c r="C223" s="65"/>
      <c r="K223" s="66"/>
      <c r="L223" s="66"/>
    </row>
    <row r="224" spans="3:12" ht="14.25" customHeight="1">
      <c r="C224" s="65"/>
      <c r="K224" s="66"/>
      <c r="L224" s="66"/>
    </row>
    <row r="225" spans="3:12" ht="14.25" customHeight="1">
      <c r="C225" s="65"/>
      <c r="K225" s="66"/>
      <c r="L225" s="66"/>
    </row>
    <row r="226" spans="3:12" ht="14.25" customHeight="1">
      <c r="C226" s="65"/>
      <c r="K226" s="66"/>
      <c r="L226" s="66"/>
    </row>
    <row r="227" spans="3:12" ht="14.25" customHeight="1">
      <c r="C227" s="65"/>
      <c r="K227" s="66"/>
      <c r="L227" s="66"/>
    </row>
    <row r="228" spans="3:12" ht="14.25" customHeight="1">
      <c r="C228" s="65"/>
      <c r="K228" s="66"/>
      <c r="L228" s="66"/>
    </row>
    <row r="229" spans="3:12" ht="15.75" customHeight="1"/>
    <row r="230" spans="3:12" ht="15.75" customHeight="1"/>
    <row r="231" spans="3:12" ht="15.75" customHeight="1"/>
    <row r="232" spans="3:12" ht="15.75" customHeight="1"/>
    <row r="233" spans="3:12" ht="15.75" customHeight="1"/>
    <row r="234" spans="3:12" ht="15.75" customHeight="1"/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sortState xmlns:xlrd2="http://schemas.microsoft.com/office/spreadsheetml/2017/richdata2" ref="B12:N19">
    <sortCondition ref="J12:J19"/>
    <sortCondition ref="C12:C19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63"/>
  <sheetViews>
    <sheetView topLeftCell="A10" workbookViewId="0">
      <selection activeCell="A28" sqref="A28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9" t="s">
        <v>753</v>
      </c>
      <c r="B1" s="70" t="s">
        <v>739</v>
      </c>
      <c r="C1" s="71" t="s">
        <v>743</v>
      </c>
      <c r="D1" s="69" t="s">
        <v>754</v>
      </c>
      <c r="E1" s="69" t="s">
        <v>740</v>
      </c>
      <c r="F1" s="69" t="s">
        <v>1</v>
      </c>
      <c r="G1" s="69" t="s">
        <v>3</v>
      </c>
      <c r="H1" s="69" t="s">
        <v>742</v>
      </c>
      <c r="I1" s="69" t="s">
        <v>2</v>
      </c>
      <c r="J1" s="69" t="s">
        <v>5</v>
      </c>
      <c r="K1" s="69" t="s">
        <v>744</v>
      </c>
      <c r="L1" s="69" t="s">
        <v>745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72" t="s">
        <v>753</v>
      </c>
      <c r="B2" s="73">
        <v>1</v>
      </c>
      <c r="C2" s="77">
        <v>19.55</v>
      </c>
      <c r="D2" s="77">
        <v>1</v>
      </c>
      <c r="E2" s="77">
        <v>608</v>
      </c>
      <c r="F2" s="61" t="str">
        <f>+VLOOKUP(E2,Participants!$A$1:$F$799,2,FALSE)</f>
        <v>Jocelyn roofner</v>
      </c>
      <c r="G2" s="61" t="str">
        <f>+VLOOKUP(E2,Participants!$A$1:$F$799,4,FALSE)</f>
        <v>BFS</v>
      </c>
      <c r="H2" s="61" t="str">
        <f>+VLOOKUP(E2,Participants!$A$1:$F$799,5,FALSE)</f>
        <v>F</v>
      </c>
      <c r="I2" s="61">
        <f>+VLOOKUP(E2,Participants!$A$1:$F$799,3,FALSE)</f>
        <v>7</v>
      </c>
      <c r="J2" s="61" t="str">
        <f>+VLOOKUP(E2,Participants!$A$1:$G$799,7,FALSE)</f>
        <v>VARSITY GIRLS</v>
      </c>
      <c r="K2" s="61">
        <v>1</v>
      </c>
      <c r="L2" s="61">
        <v>10</v>
      </c>
    </row>
    <row r="3" spans="1:26" ht="14.25" customHeight="1">
      <c r="A3" s="72" t="s">
        <v>753</v>
      </c>
      <c r="B3" s="73">
        <v>1</v>
      </c>
      <c r="C3" s="73">
        <v>19.87</v>
      </c>
      <c r="D3" s="73">
        <v>3</v>
      </c>
      <c r="E3" s="75">
        <v>1063</v>
      </c>
      <c r="F3" s="61" t="str">
        <f>+VLOOKUP(E3,Participants!$A$1:$F$799,2,FALSE)</f>
        <v>Elizabeth Long</v>
      </c>
      <c r="G3" s="61" t="str">
        <f>+VLOOKUP(E3,Participants!$A$1:$F$799,4,FALSE)</f>
        <v>KIL</v>
      </c>
      <c r="H3" s="61" t="str">
        <f>+VLOOKUP(E3,Participants!$A$1:$F$799,5,FALSE)</f>
        <v xml:space="preserve">F </v>
      </c>
      <c r="I3" s="61">
        <f>+VLOOKUP(E3,Participants!$A$1:$F$799,3,FALSE)</f>
        <v>7</v>
      </c>
      <c r="J3" s="61" t="str">
        <f>+VLOOKUP(E3,Participants!$A$1:$G$799,7,FALSE)</f>
        <v>VARSITY GIRLS</v>
      </c>
      <c r="K3" s="54">
        <f>K2+1</f>
        <v>2</v>
      </c>
      <c r="L3" s="54">
        <v>8</v>
      </c>
    </row>
    <row r="4" spans="1:26" ht="14.25" customHeight="1">
      <c r="A4" s="72" t="s">
        <v>753</v>
      </c>
      <c r="B4" s="73">
        <v>1</v>
      </c>
      <c r="C4" s="77">
        <v>19.940000000000001</v>
      </c>
      <c r="D4" s="77">
        <v>3</v>
      </c>
      <c r="E4" s="77">
        <v>1467</v>
      </c>
      <c r="F4" s="61" t="str">
        <f>+VLOOKUP(E4,Participants!$A$1:$F$799,2,FALSE)</f>
        <v>Gracyn Vardy</v>
      </c>
      <c r="G4" s="61" t="str">
        <f>+VLOOKUP(E4,Participants!$A$1:$F$799,4,FALSE)</f>
        <v>BCS</v>
      </c>
      <c r="H4" s="61" t="str">
        <f>+VLOOKUP(E4,Participants!$A$1:$F$799,5,FALSE)</f>
        <v>F</v>
      </c>
      <c r="I4" s="61">
        <f>+VLOOKUP(E4,Participants!$A$1:$F$799,3,FALSE)</f>
        <v>8</v>
      </c>
      <c r="J4" s="61" t="str">
        <f>+VLOOKUP(E4,Participants!$A$1:$G$799,7,FALSE)</f>
        <v>VARSITY GIRLS</v>
      </c>
      <c r="K4" s="54">
        <f t="shared" ref="K4:K14" si="0">K3+1</f>
        <v>3</v>
      </c>
      <c r="L4" s="61">
        <v>6</v>
      </c>
    </row>
    <row r="5" spans="1:26" ht="14.25" customHeight="1">
      <c r="A5" s="72" t="s">
        <v>753</v>
      </c>
      <c r="B5" s="73">
        <v>1</v>
      </c>
      <c r="C5" s="73">
        <v>20.28</v>
      </c>
      <c r="D5" s="73">
        <v>5</v>
      </c>
      <c r="E5" s="75">
        <v>1068</v>
      </c>
      <c r="F5" s="61" t="str">
        <f>+VLOOKUP(E5,Participants!$A$1:$F$799,2,FALSE)</f>
        <v>Arden Flynn</v>
      </c>
      <c r="G5" s="61" t="str">
        <f>+VLOOKUP(E5,Participants!$A$1:$F$799,4,FALSE)</f>
        <v>KIL</v>
      </c>
      <c r="H5" s="61" t="str">
        <f>+VLOOKUP(E5,Participants!$A$1:$F$799,5,FALSE)</f>
        <v xml:space="preserve">F </v>
      </c>
      <c r="I5" s="61">
        <f>+VLOOKUP(E5,Participants!$A$1:$F$799,3,FALSE)</f>
        <v>8</v>
      </c>
      <c r="J5" s="61" t="str">
        <f>+VLOOKUP(E5,Participants!$A$1:$G$799,7,FALSE)</f>
        <v>VARSITY GIRLS</v>
      </c>
      <c r="K5" s="54">
        <f t="shared" si="0"/>
        <v>4</v>
      </c>
      <c r="L5" s="54">
        <v>5</v>
      </c>
    </row>
    <row r="6" spans="1:26" ht="14.25" customHeight="1">
      <c r="A6" s="72" t="s">
        <v>753</v>
      </c>
      <c r="B6" s="73">
        <v>1</v>
      </c>
      <c r="C6" s="77">
        <v>20.41</v>
      </c>
      <c r="D6" s="77">
        <v>3</v>
      </c>
      <c r="E6" s="77">
        <v>1056</v>
      </c>
      <c r="F6" s="61" t="str">
        <f>+VLOOKUP(E6,Participants!$A$1:$F$799,2,FALSE)</f>
        <v>Kassidy Flynn</v>
      </c>
      <c r="G6" s="61" t="str">
        <f>+VLOOKUP(E6,Participants!$A$1:$F$799,4,FALSE)</f>
        <v>KIL</v>
      </c>
      <c r="H6" s="61" t="str">
        <f>+VLOOKUP(E6,Participants!$A$1:$F$799,5,FALSE)</f>
        <v xml:space="preserve">F </v>
      </c>
      <c r="I6" s="61">
        <f>+VLOOKUP(E6,Participants!$A$1:$F$799,3,FALSE)</f>
        <v>7</v>
      </c>
      <c r="J6" s="61" t="str">
        <f>+VLOOKUP(E6,Participants!$A$1:$G$799,7,FALSE)</f>
        <v>VARSITY GIRLS</v>
      </c>
      <c r="K6" s="54">
        <f t="shared" si="0"/>
        <v>5</v>
      </c>
      <c r="L6" s="61">
        <v>4</v>
      </c>
    </row>
    <row r="7" spans="1:26" ht="14.25" customHeight="1">
      <c r="A7" s="72" t="s">
        <v>753</v>
      </c>
      <c r="B7" s="73">
        <v>1</v>
      </c>
      <c r="C7" s="73">
        <v>20.71</v>
      </c>
      <c r="D7" s="73">
        <v>7</v>
      </c>
      <c r="E7" s="73">
        <v>1059</v>
      </c>
      <c r="F7" s="54" t="str">
        <f>+VLOOKUP(E7,Participants!$A$1:$F$799,2,FALSE)</f>
        <v>Anna Pohl</v>
      </c>
      <c r="G7" s="54" t="str">
        <f>+VLOOKUP(E7,Participants!$A$1:$F$799,4,FALSE)</f>
        <v>KIL</v>
      </c>
      <c r="H7" s="54" t="str">
        <f>+VLOOKUP(E7,Participants!$A$1:$F$799,5,FALSE)</f>
        <v xml:space="preserve">F </v>
      </c>
      <c r="I7" s="54">
        <f>+VLOOKUP(E7,Participants!$A$1:$F$799,3,FALSE)</f>
        <v>7</v>
      </c>
      <c r="J7" s="54" t="str">
        <f>+VLOOKUP(E7,Participants!$A$1:$G$799,7,FALSE)</f>
        <v>VARSITY GIRLS</v>
      </c>
      <c r="K7" s="54">
        <f t="shared" si="0"/>
        <v>6</v>
      </c>
      <c r="L7" s="54">
        <v>3</v>
      </c>
    </row>
    <row r="8" spans="1:26" ht="14.25" customHeight="1">
      <c r="A8" s="72" t="s">
        <v>753</v>
      </c>
      <c r="B8" s="73">
        <v>1</v>
      </c>
      <c r="C8" s="77">
        <v>21.1</v>
      </c>
      <c r="D8" s="77">
        <v>7</v>
      </c>
      <c r="E8" s="77">
        <v>1055</v>
      </c>
      <c r="F8" s="61" t="str">
        <f>+VLOOKUP(E8,Participants!$A$1:$F$799,2,FALSE)</f>
        <v>Grace Chrobak</v>
      </c>
      <c r="G8" s="61" t="str">
        <f>+VLOOKUP(E8,Participants!$A$1:$F$799,4,FALSE)</f>
        <v>KIL</v>
      </c>
      <c r="H8" s="61" t="str">
        <f>+VLOOKUP(E8,Participants!$A$1:$F$799,5,FALSE)</f>
        <v xml:space="preserve">F </v>
      </c>
      <c r="I8" s="61">
        <f>+VLOOKUP(E8,Participants!$A$1:$F$799,3,FALSE)</f>
        <v>7</v>
      </c>
      <c r="J8" s="61" t="str">
        <f>+VLOOKUP(E8,Participants!$A$1:$G$799,7,FALSE)</f>
        <v>VARSITY GIRLS</v>
      </c>
      <c r="K8" s="54">
        <f t="shared" si="0"/>
        <v>7</v>
      </c>
      <c r="L8" s="61">
        <v>2</v>
      </c>
    </row>
    <row r="9" spans="1:26" ht="14.25" customHeight="1">
      <c r="A9" s="72" t="s">
        <v>753</v>
      </c>
      <c r="B9" s="73">
        <v>1</v>
      </c>
      <c r="C9" s="77">
        <v>21.24</v>
      </c>
      <c r="D9" s="77">
        <v>1</v>
      </c>
      <c r="E9" s="77">
        <v>1167</v>
      </c>
      <c r="F9" s="61" t="str">
        <f>+VLOOKUP(E9,Participants!$A$1:$F$799,2,FALSE)</f>
        <v>Lily Hunter</v>
      </c>
      <c r="G9" s="61" t="str">
        <f>+VLOOKUP(E9,Participants!$A$1:$F$799,4,FALSE)</f>
        <v>JAM</v>
      </c>
      <c r="H9" s="61" t="str">
        <f>+VLOOKUP(E9,Participants!$A$1:$F$799,5,FALSE)</f>
        <v xml:space="preserve">F </v>
      </c>
      <c r="I9" s="61">
        <f>+VLOOKUP(E9,Participants!$A$1:$F$799,3,FALSE)</f>
        <v>8</v>
      </c>
      <c r="J9" s="61" t="str">
        <f>+VLOOKUP(E9,Participants!$A$1:$G$799,7,FALSE)</f>
        <v>VARSITY GIRLS</v>
      </c>
      <c r="K9" s="54">
        <f t="shared" si="0"/>
        <v>8</v>
      </c>
      <c r="L9" s="61">
        <v>1</v>
      </c>
    </row>
    <row r="10" spans="1:26" ht="14.25" customHeight="1">
      <c r="A10" s="72" t="s">
        <v>753</v>
      </c>
      <c r="B10" s="76">
        <v>2</v>
      </c>
      <c r="C10" s="75">
        <v>21.46</v>
      </c>
      <c r="D10" s="75">
        <v>1</v>
      </c>
      <c r="E10" s="75">
        <v>1164</v>
      </c>
      <c r="F10" s="61" t="str">
        <f>+VLOOKUP(E10,Participants!$A$1:$F$799,2,FALSE)</f>
        <v>Elizabeth Fabian</v>
      </c>
      <c r="G10" s="61" t="str">
        <f>+VLOOKUP(E10,Participants!$A$1:$F$799,4,FALSE)</f>
        <v>JAM</v>
      </c>
      <c r="H10" s="61" t="str">
        <f>+VLOOKUP(E10,Participants!$A$1:$F$799,5,FALSE)</f>
        <v xml:space="preserve">F </v>
      </c>
      <c r="I10" s="61">
        <f>+VLOOKUP(E10,Participants!$A$1:$F$799,3,FALSE)</f>
        <v>8</v>
      </c>
      <c r="J10" s="61" t="str">
        <f>+VLOOKUP(E10,Participants!$A$1:$G$799,7,FALSE)</f>
        <v>VARSITY GIRLS</v>
      </c>
      <c r="K10" s="54">
        <f t="shared" si="0"/>
        <v>9</v>
      </c>
      <c r="L10" s="54"/>
    </row>
    <row r="11" spans="1:26" ht="14.25" customHeight="1">
      <c r="A11" s="72" t="s">
        <v>753</v>
      </c>
      <c r="B11" s="76">
        <v>2</v>
      </c>
      <c r="C11" s="76">
        <v>23.34</v>
      </c>
      <c r="D11" s="76">
        <v>5</v>
      </c>
      <c r="E11" s="76">
        <v>601</v>
      </c>
      <c r="F11" s="61" t="str">
        <f>+VLOOKUP(E11,Participants!$A$1:$F$799,2,FALSE)</f>
        <v>Lillian Best</v>
      </c>
      <c r="G11" s="61" t="str">
        <f>+VLOOKUP(E11,Participants!$A$1:$F$799,4,FALSE)</f>
        <v>BFS</v>
      </c>
      <c r="H11" s="61" t="str">
        <f>+VLOOKUP(E11,Participants!$A$1:$F$799,5,FALSE)</f>
        <v>F</v>
      </c>
      <c r="I11" s="61">
        <f>+VLOOKUP(E11,Participants!$A$1:$F$799,3,FALSE)</f>
        <v>8</v>
      </c>
      <c r="J11" s="61" t="str">
        <f>+VLOOKUP(E11,Participants!$A$1:$G$799,7,FALSE)</f>
        <v>VARSITY GIRLS</v>
      </c>
      <c r="K11" s="54">
        <f t="shared" si="0"/>
        <v>10</v>
      </c>
      <c r="L11" s="61"/>
    </row>
    <row r="12" spans="1:26" ht="14.25" customHeight="1">
      <c r="A12" s="72" t="s">
        <v>753</v>
      </c>
      <c r="B12" s="76">
        <v>2</v>
      </c>
      <c r="C12" s="75">
        <v>24.05</v>
      </c>
      <c r="D12" s="75">
        <v>3</v>
      </c>
      <c r="E12" s="74">
        <v>1163</v>
      </c>
      <c r="F12" s="54" t="str">
        <f>+VLOOKUP(E12,Participants!$A$1:$F$799,2,FALSE)</f>
        <v>Allyson Fabian</v>
      </c>
      <c r="G12" s="54" t="str">
        <f>+VLOOKUP(E12,Participants!$A$1:$F$799,4,FALSE)</f>
        <v>JAM</v>
      </c>
      <c r="H12" s="54" t="str">
        <f>+VLOOKUP(E12,Participants!$A$1:$F$799,5,FALSE)</f>
        <v xml:space="preserve">F </v>
      </c>
      <c r="I12" s="54">
        <f>+VLOOKUP(E12,Participants!$A$1:$F$799,3,FALSE)</f>
        <v>8</v>
      </c>
      <c r="J12" s="54" t="str">
        <f>+VLOOKUP(E12,Participants!$A$1:$G$799,7,FALSE)</f>
        <v>VARSITY GIRLS</v>
      </c>
      <c r="K12" s="54">
        <f t="shared" si="0"/>
        <v>11</v>
      </c>
      <c r="L12" s="54"/>
    </row>
    <row r="13" spans="1:26" ht="14.25" customHeight="1">
      <c r="A13" s="72" t="s">
        <v>753</v>
      </c>
      <c r="B13" s="76">
        <v>2</v>
      </c>
      <c r="C13" s="75">
        <v>25.57</v>
      </c>
      <c r="D13" s="75">
        <v>5</v>
      </c>
      <c r="E13" s="75">
        <v>604</v>
      </c>
      <c r="F13" s="54" t="str">
        <f>+VLOOKUP(E13,Participants!$A$1:$F$799,2,FALSE)</f>
        <v>Stella Kunz</v>
      </c>
      <c r="G13" s="54" t="str">
        <f>+VLOOKUP(E13,Participants!$A$1:$F$799,4,FALSE)</f>
        <v>BFS</v>
      </c>
      <c r="H13" s="54" t="str">
        <f>+VLOOKUP(E13,Participants!$A$1:$F$799,5,FALSE)</f>
        <v>F</v>
      </c>
      <c r="I13" s="54">
        <f>+VLOOKUP(E13,Participants!$A$1:$F$799,3,FALSE)</f>
        <v>7</v>
      </c>
      <c r="J13" s="54" t="str">
        <f>+VLOOKUP(E13,Participants!$A$1:$G$799,7,FALSE)</f>
        <v>VARSITY GIRLS</v>
      </c>
      <c r="K13" s="54">
        <f t="shared" si="0"/>
        <v>12</v>
      </c>
      <c r="L13" s="54"/>
    </row>
    <row r="14" spans="1:26" ht="14.25" customHeight="1">
      <c r="A14" s="72" t="s">
        <v>753</v>
      </c>
      <c r="B14" s="76">
        <v>2</v>
      </c>
      <c r="C14" s="75">
        <v>28.64</v>
      </c>
      <c r="D14" s="75">
        <v>1</v>
      </c>
      <c r="E14" s="74">
        <v>1466</v>
      </c>
      <c r="F14" s="54" t="str">
        <f>+VLOOKUP(E14,Participants!$A$1:$F$799,2,FALSE)</f>
        <v>Anna Claire Dudley</v>
      </c>
      <c r="G14" s="54" t="str">
        <f>+VLOOKUP(E14,Participants!$A$1:$F$799,4,FALSE)</f>
        <v>BCS</v>
      </c>
      <c r="H14" s="54" t="str">
        <f>+VLOOKUP(E14,Participants!$A$1:$F$799,5,FALSE)</f>
        <v>F</v>
      </c>
      <c r="I14" s="54">
        <f>+VLOOKUP(E14,Participants!$A$1:$F$799,3,FALSE)</f>
        <v>8</v>
      </c>
      <c r="J14" s="54" t="str">
        <f>+VLOOKUP(E14,Participants!$A$1:$G$799,7,FALSE)</f>
        <v>VARSITY GIRLS</v>
      </c>
      <c r="K14" s="54">
        <f t="shared" si="0"/>
        <v>13</v>
      </c>
      <c r="L14" s="54"/>
    </row>
    <row r="15" spans="1:26" ht="14.25" customHeight="1">
      <c r="A15" s="72" t="s">
        <v>753</v>
      </c>
      <c r="B15" s="76">
        <v>4</v>
      </c>
      <c r="C15" s="76"/>
      <c r="D15" s="76">
        <v>8</v>
      </c>
      <c r="E15" s="76"/>
      <c r="F15" s="61" t="e">
        <f>+VLOOKUP(E15,Participants!$A$1:$F$799,2,FALSE)</f>
        <v>#N/A</v>
      </c>
      <c r="G15" s="61" t="e">
        <f>+VLOOKUP(E15,Participants!$A$1:$F$799,4,FALSE)</f>
        <v>#N/A</v>
      </c>
      <c r="H15" s="61" t="e">
        <f>+VLOOKUP(E15,Participants!$A$1:$F$799,5,FALSE)</f>
        <v>#N/A</v>
      </c>
      <c r="I15" s="61" t="e">
        <f>+VLOOKUP(E15,Participants!$A$1:$F$799,3,FALSE)</f>
        <v>#N/A</v>
      </c>
      <c r="J15" s="61" t="e">
        <f>+VLOOKUP(E15,Participants!$A$1:$G$799,7,FALSE)</f>
        <v>#N/A</v>
      </c>
      <c r="K15" s="61"/>
      <c r="L15" s="61"/>
    </row>
    <row r="16" spans="1:26" ht="14.25" customHeight="1">
      <c r="A16" s="72" t="s">
        <v>753</v>
      </c>
      <c r="B16" s="73">
        <v>5</v>
      </c>
      <c r="C16" s="77">
        <v>21.6</v>
      </c>
      <c r="D16" s="77">
        <v>5</v>
      </c>
      <c r="E16" s="77">
        <v>1173</v>
      </c>
      <c r="F16" s="61" t="str">
        <f>+VLOOKUP(E16,Participants!$A$1:$F$799,2,FALSE)</f>
        <v>Tiernan McCullough</v>
      </c>
      <c r="G16" s="61" t="str">
        <f>+VLOOKUP(E16,Participants!$A$1:$F$799,4,FALSE)</f>
        <v>JAM</v>
      </c>
      <c r="H16" s="61" t="str">
        <f>+VLOOKUP(E16,Participants!$A$1:$F$799,5,FALSE)</f>
        <v>M</v>
      </c>
      <c r="I16" s="61">
        <f>+VLOOKUP(E16,Participants!$A$1:$F$799,3,FALSE)</f>
        <v>7</v>
      </c>
      <c r="J16" s="61" t="str">
        <f>+VLOOKUP(E16,Participants!$A$1:$G$799,7,FALSE)</f>
        <v>VARSITY BOYS</v>
      </c>
      <c r="K16" s="61">
        <v>1</v>
      </c>
      <c r="L16" s="61">
        <v>10</v>
      </c>
    </row>
    <row r="17" spans="1:24" ht="14.25" customHeight="1">
      <c r="A17" s="72" t="s">
        <v>753</v>
      </c>
      <c r="B17" s="73">
        <v>5</v>
      </c>
      <c r="C17" s="73">
        <v>21.8</v>
      </c>
      <c r="D17" s="73">
        <v>7</v>
      </c>
      <c r="E17" s="75">
        <v>611</v>
      </c>
      <c r="F17" s="54" t="str">
        <f>+VLOOKUP(E17,Participants!$A$1:$F$799,2,FALSE)</f>
        <v>Anthony Farrah</v>
      </c>
      <c r="G17" s="54" t="str">
        <f>+VLOOKUP(E17,Participants!$A$1:$F$799,4,FALSE)</f>
        <v>BFS</v>
      </c>
      <c r="H17" s="54" t="str">
        <f>+VLOOKUP(E17,Participants!$A$1:$F$799,5,FALSE)</f>
        <v>M</v>
      </c>
      <c r="I17" s="54">
        <f>+VLOOKUP(E17,Participants!$A$1:$F$799,3,FALSE)</f>
        <v>7</v>
      </c>
      <c r="J17" s="54" t="str">
        <f>+VLOOKUP(E17,Participants!$A$1:$G$799,7,FALSE)</f>
        <v>VARSITY BOYS</v>
      </c>
      <c r="K17" s="54">
        <v>2</v>
      </c>
      <c r="L17" s="54">
        <v>8</v>
      </c>
    </row>
    <row r="18" spans="1:24" ht="14.25" customHeight="1">
      <c r="A18" s="72" t="s">
        <v>753</v>
      </c>
      <c r="B18" s="73">
        <v>5</v>
      </c>
      <c r="C18" s="73">
        <v>22.05</v>
      </c>
      <c r="D18" s="73">
        <v>1</v>
      </c>
      <c r="E18" s="74">
        <v>1086</v>
      </c>
      <c r="F18" s="54" t="str">
        <f>+VLOOKUP(E18,Participants!$A$1:$F$799,2,FALSE)</f>
        <v>Owen McKernan</v>
      </c>
      <c r="G18" s="54" t="str">
        <f>+VLOOKUP(E18,Participants!$A$1:$F$799,4,FALSE)</f>
        <v>KIL</v>
      </c>
      <c r="H18" s="54" t="str">
        <f>+VLOOKUP(E18,Participants!$A$1:$F$799,5,FALSE)</f>
        <v>M</v>
      </c>
      <c r="I18" s="54">
        <f>+VLOOKUP(E18,Participants!$A$1:$F$799,3,FALSE)</f>
        <v>8</v>
      </c>
      <c r="J18" s="54" t="str">
        <f>+VLOOKUP(E18,Participants!$A$1:$G$799,7,FALSE)</f>
        <v>VARSITY BOYS</v>
      </c>
      <c r="K18" s="54">
        <v>3</v>
      </c>
      <c r="L18" s="54">
        <v>6</v>
      </c>
    </row>
    <row r="19" spans="1:24" ht="14.25" customHeight="1">
      <c r="A19" s="72" t="s">
        <v>753</v>
      </c>
      <c r="B19" s="73">
        <v>5</v>
      </c>
      <c r="C19" s="77">
        <v>22.6</v>
      </c>
      <c r="D19" s="77">
        <v>1</v>
      </c>
      <c r="E19" s="77">
        <v>1176</v>
      </c>
      <c r="F19" s="61" t="str">
        <f>+VLOOKUP(E19,Participants!$A$1:$F$799,2,FALSE)</f>
        <v>Henrik Wright</v>
      </c>
      <c r="G19" s="61" t="str">
        <f>+VLOOKUP(E19,Participants!$A$1:$F$799,4,FALSE)</f>
        <v>JAM</v>
      </c>
      <c r="H19" s="61" t="str">
        <f>+VLOOKUP(E19,Participants!$A$1:$F$799,5,FALSE)</f>
        <v>M</v>
      </c>
      <c r="I19" s="61">
        <f>+VLOOKUP(E19,Participants!$A$1:$F$799,3,FALSE)</f>
        <v>7</v>
      </c>
      <c r="J19" s="61" t="str">
        <f>+VLOOKUP(E19,Participants!$A$1:$G$799,7,FALSE)</f>
        <v>VARSITY BOYS</v>
      </c>
      <c r="K19" s="61">
        <v>4</v>
      </c>
      <c r="L19" s="61">
        <v>5</v>
      </c>
    </row>
    <row r="20" spans="1:24" ht="14.25" customHeight="1">
      <c r="A20" s="72" t="s">
        <v>753</v>
      </c>
      <c r="B20" s="73">
        <v>5</v>
      </c>
      <c r="C20" s="73">
        <v>22.78</v>
      </c>
      <c r="D20" s="73">
        <v>5</v>
      </c>
      <c r="E20" s="75">
        <v>1174</v>
      </c>
      <c r="F20" s="54" t="str">
        <f>+VLOOKUP(E20,Participants!$A$1:$F$799,2,FALSE)</f>
        <v>Killian O'Halloran</v>
      </c>
      <c r="G20" s="54" t="str">
        <f>+VLOOKUP(E20,Participants!$A$1:$F$799,4,FALSE)</f>
        <v>JAM</v>
      </c>
      <c r="H20" s="54" t="str">
        <f>+VLOOKUP(E20,Participants!$A$1:$F$799,5,FALSE)</f>
        <v>M</v>
      </c>
      <c r="I20" s="54">
        <f>+VLOOKUP(E20,Participants!$A$1:$F$799,3,FALSE)</f>
        <v>7</v>
      </c>
      <c r="J20" s="54" t="str">
        <f>+VLOOKUP(E20,Participants!$A$1:$G$799,7,FALSE)</f>
        <v>VARSITY BOYS</v>
      </c>
      <c r="K20" s="54">
        <v>5</v>
      </c>
      <c r="L20" s="54">
        <v>4</v>
      </c>
    </row>
    <row r="21" spans="1:24" ht="14.25" customHeight="1">
      <c r="A21" s="72" t="s">
        <v>753</v>
      </c>
      <c r="B21" s="73">
        <v>5</v>
      </c>
      <c r="C21" s="77">
        <v>22.96</v>
      </c>
      <c r="D21" s="77">
        <v>7</v>
      </c>
      <c r="E21" s="77">
        <v>1175</v>
      </c>
      <c r="F21" s="61" t="str">
        <f>+VLOOKUP(E21,Participants!$A$1:$F$799,2,FALSE)</f>
        <v>Isaac Tarbuk</v>
      </c>
      <c r="G21" s="61" t="str">
        <f>+VLOOKUP(E21,Participants!$A$1:$F$799,4,FALSE)</f>
        <v>JAM</v>
      </c>
      <c r="H21" s="61" t="str">
        <f>+VLOOKUP(E21,Participants!$A$1:$F$799,5,FALSE)</f>
        <v>M</v>
      </c>
      <c r="I21" s="61">
        <f>+VLOOKUP(E21,Participants!$A$1:$F$799,3,FALSE)</f>
        <v>7</v>
      </c>
      <c r="J21" s="61" t="str">
        <f>+VLOOKUP(E21,Participants!$A$1:$G$799,7,FALSE)</f>
        <v>VARSITY BOYS</v>
      </c>
      <c r="K21" s="61">
        <v>6</v>
      </c>
      <c r="L21" s="61">
        <v>3</v>
      </c>
    </row>
    <row r="22" spans="1:24" ht="14.25" customHeight="1">
      <c r="A22" s="72" t="s">
        <v>753</v>
      </c>
      <c r="B22" s="73">
        <v>5</v>
      </c>
      <c r="C22" s="77">
        <v>23.75</v>
      </c>
      <c r="D22" s="77">
        <v>3</v>
      </c>
      <c r="E22" s="77">
        <v>1083</v>
      </c>
      <c r="F22" s="61" t="str">
        <f>+VLOOKUP(E22,Participants!$A$1:$F$799,2,FALSE)</f>
        <v>Alex Weber</v>
      </c>
      <c r="G22" s="61" t="str">
        <f>+VLOOKUP(E22,Participants!$A$1:$F$799,4,FALSE)</f>
        <v>KIL</v>
      </c>
      <c r="H22" s="61" t="str">
        <f>+VLOOKUP(E22,Participants!$A$1:$F$799,5,FALSE)</f>
        <v>M</v>
      </c>
      <c r="I22" s="61">
        <f>+VLOOKUP(E22,Participants!$A$1:$F$799,3,FALSE)</f>
        <v>8</v>
      </c>
      <c r="J22" s="61" t="str">
        <f>+VLOOKUP(E22,Participants!$A$1:$G$799,7,FALSE)</f>
        <v>VARSITY BOYS</v>
      </c>
      <c r="K22" s="61">
        <v>7</v>
      </c>
      <c r="L22" s="61">
        <v>2</v>
      </c>
    </row>
    <row r="23" spans="1:24" ht="14.25" customHeight="1">
      <c r="A23" s="72" t="s">
        <v>753</v>
      </c>
      <c r="B23" s="73">
        <v>5</v>
      </c>
      <c r="C23" s="73">
        <v>25.3</v>
      </c>
      <c r="D23" s="73">
        <v>3</v>
      </c>
      <c r="E23" s="74">
        <v>1465</v>
      </c>
      <c r="F23" s="54" t="str">
        <f>+VLOOKUP(E23,Participants!$A$1:$F$799,2,FALSE)</f>
        <v>Jacob Hauser</v>
      </c>
      <c r="G23" s="54" t="str">
        <f>+VLOOKUP(E23,Participants!$A$1:$F$799,4,FALSE)</f>
        <v>BCS</v>
      </c>
      <c r="H23" s="54" t="str">
        <f>+VLOOKUP(E23,Participants!$A$1:$F$799,5,FALSE)</f>
        <v>M</v>
      </c>
      <c r="I23" s="54">
        <f>+VLOOKUP(E23,Participants!$A$1:$F$799,3,FALSE)</f>
        <v>8</v>
      </c>
      <c r="J23" s="54" t="str">
        <f>+VLOOKUP(E23,Participants!$A$1:$G$799,7,FALSE)</f>
        <v>VARSITY BOYS</v>
      </c>
      <c r="K23" s="54">
        <v>8</v>
      </c>
      <c r="L23" s="54">
        <v>1</v>
      </c>
    </row>
    <row r="24" spans="1:24" ht="14.25" customHeight="1">
      <c r="A24" s="72" t="s">
        <v>753</v>
      </c>
      <c r="B24" s="76">
        <v>20</v>
      </c>
      <c r="C24" s="76"/>
      <c r="D24" s="76">
        <v>8</v>
      </c>
      <c r="E24" s="76"/>
      <c r="F24" s="61" t="e">
        <f>+VLOOKUP(E24,Participants!$A$1:$F$799,2,FALSE)</f>
        <v>#N/A</v>
      </c>
      <c r="G24" s="61" t="e">
        <f>+VLOOKUP(E24,Participants!$A$1:$F$799,4,FALSE)</f>
        <v>#N/A</v>
      </c>
      <c r="H24" s="61" t="e">
        <f>+VLOOKUP(E24,Participants!$A$1:$F$799,5,FALSE)</f>
        <v>#N/A</v>
      </c>
      <c r="I24" s="61" t="e">
        <f>+VLOOKUP(E24,Participants!$A$1:$F$799,3,FALSE)</f>
        <v>#N/A</v>
      </c>
      <c r="J24" s="61" t="e">
        <f>+VLOOKUP(E24,Participants!$A$1:$G$799,7,FALSE)</f>
        <v>#N/A</v>
      </c>
      <c r="K24" s="61"/>
      <c r="L24" s="61"/>
    </row>
    <row r="25" spans="1:24" ht="14.25" customHeight="1">
      <c r="A25" s="78"/>
      <c r="B25" s="66"/>
      <c r="C25" s="79"/>
      <c r="E25" s="80"/>
    </row>
    <row r="26" spans="1:24" ht="14.25" customHeight="1">
      <c r="A26" s="78"/>
      <c r="B26" s="66"/>
      <c r="C26" s="79"/>
      <c r="E26" s="80"/>
    </row>
    <row r="27" spans="1:24" ht="14.25" customHeight="1">
      <c r="A27" s="78"/>
      <c r="B27" s="66"/>
      <c r="C27" s="79"/>
      <c r="E27" s="80"/>
    </row>
    <row r="28" spans="1:24" ht="14.25" customHeight="1">
      <c r="B28" s="67" t="s">
        <v>8</v>
      </c>
      <c r="C28" s="67" t="s">
        <v>16</v>
      </c>
      <c r="D28" s="67" t="s">
        <v>19</v>
      </c>
      <c r="E28" s="68" t="s">
        <v>25</v>
      </c>
      <c r="F28" s="67" t="s">
        <v>29</v>
      </c>
      <c r="G28" s="67" t="s">
        <v>33</v>
      </c>
      <c r="H28" s="67" t="s">
        <v>36</v>
      </c>
      <c r="I28" s="67" t="s">
        <v>39</v>
      </c>
      <c r="J28" s="67" t="s">
        <v>45</v>
      </c>
      <c r="K28" s="67" t="s">
        <v>48</v>
      </c>
      <c r="L28" s="67" t="s">
        <v>51</v>
      </c>
      <c r="M28" s="67" t="s">
        <v>54</v>
      </c>
      <c r="N28" s="67" t="s">
        <v>57</v>
      </c>
      <c r="O28" s="67" t="s">
        <v>60</v>
      </c>
      <c r="P28" s="67" t="s">
        <v>66</v>
      </c>
      <c r="Q28" s="67" t="s">
        <v>69</v>
      </c>
      <c r="R28" s="67" t="s">
        <v>11</v>
      </c>
      <c r="S28" s="67" t="s">
        <v>77</v>
      </c>
      <c r="T28" s="67" t="s">
        <v>81</v>
      </c>
      <c r="U28" s="67" t="s">
        <v>84</v>
      </c>
      <c r="V28" s="67" t="s">
        <v>87</v>
      </c>
      <c r="W28" s="67" t="s">
        <v>90</v>
      </c>
      <c r="X28" s="67" t="s">
        <v>752</v>
      </c>
    </row>
    <row r="29" spans="1:24" ht="14.25" customHeight="1">
      <c r="A29" s="58" t="s">
        <v>43</v>
      </c>
      <c r="B29" s="58">
        <f t="shared" ref="B29:K30" si="1">+SUMIFS($L$2:$L$24,$J$2:$J$24,$A29,$G$2:$G$24,B$28)</f>
        <v>1</v>
      </c>
      <c r="C29" s="58">
        <f t="shared" si="1"/>
        <v>0</v>
      </c>
      <c r="D29" s="58">
        <f t="shared" si="1"/>
        <v>0</v>
      </c>
      <c r="E29" s="58">
        <f t="shared" si="1"/>
        <v>0</v>
      </c>
      <c r="F29" s="58">
        <f t="shared" si="1"/>
        <v>0</v>
      </c>
      <c r="G29" s="58">
        <f t="shared" si="1"/>
        <v>10</v>
      </c>
      <c r="H29" s="58">
        <f t="shared" si="1"/>
        <v>0</v>
      </c>
      <c r="I29" s="58">
        <f t="shared" si="1"/>
        <v>22</v>
      </c>
      <c r="J29" s="58">
        <f t="shared" si="1"/>
        <v>0</v>
      </c>
      <c r="K29" s="58">
        <f t="shared" si="1"/>
        <v>0</v>
      </c>
      <c r="L29" s="58">
        <f t="shared" ref="L29:W30" si="2">+SUMIFS($L$2:$L$24,$J$2:$J$24,$A29,$G$2:$G$24,L$28)</f>
        <v>0</v>
      </c>
      <c r="M29" s="58">
        <f t="shared" si="2"/>
        <v>0</v>
      </c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2"/>
        <v>6</v>
      </c>
      <c r="V29" s="58">
        <f t="shared" si="2"/>
        <v>0</v>
      </c>
      <c r="W29" s="58">
        <f t="shared" si="2"/>
        <v>0</v>
      </c>
      <c r="X29" s="58">
        <f t="shared" ref="X29:X30" si="3">SUM(B29:W29)</f>
        <v>39</v>
      </c>
    </row>
    <row r="30" spans="1:24" ht="14.25" customHeight="1">
      <c r="A30" s="58" t="s">
        <v>79</v>
      </c>
      <c r="B30" s="58">
        <f t="shared" si="1"/>
        <v>22</v>
      </c>
      <c r="C30" s="58">
        <f t="shared" si="1"/>
        <v>0</v>
      </c>
      <c r="D30" s="58">
        <f t="shared" si="1"/>
        <v>0</v>
      </c>
      <c r="E30" s="58">
        <f t="shared" si="1"/>
        <v>0</v>
      </c>
      <c r="F30" s="58">
        <f t="shared" si="1"/>
        <v>0</v>
      </c>
      <c r="G30" s="58">
        <f t="shared" si="1"/>
        <v>8</v>
      </c>
      <c r="H30" s="58">
        <f t="shared" si="1"/>
        <v>0</v>
      </c>
      <c r="I30" s="58">
        <f t="shared" si="1"/>
        <v>8</v>
      </c>
      <c r="J30" s="58">
        <f t="shared" si="1"/>
        <v>0</v>
      </c>
      <c r="K30" s="58">
        <f t="shared" si="1"/>
        <v>0</v>
      </c>
      <c r="L30" s="58">
        <f t="shared" si="2"/>
        <v>0</v>
      </c>
      <c r="M30" s="58">
        <f t="shared" si="2"/>
        <v>0</v>
      </c>
      <c r="N30" s="58">
        <f t="shared" si="2"/>
        <v>0</v>
      </c>
      <c r="O30" s="58">
        <f t="shared" si="2"/>
        <v>0</v>
      </c>
      <c r="P30" s="58">
        <f t="shared" si="2"/>
        <v>0</v>
      </c>
      <c r="Q30" s="58">
        <f t="shared" si="2"/>
        <v>0</v>
      </c>
      <c r="R30" s="58">
        <f t="shared" si="2"/>
        <v>0</v>
      </c>
      <c r="S30" s="58">
        <f t="shared" si="2"/>
        <v>0</v>
      </c>
      <c r="T30" s="58">
        <f t="shared" si="2"/>
        <v>0</v>
      </c>
      <c r="U30" s="58">
        <f t="shared" si="2"/>
        <v>1</v>
      </c>
      <c r="V30" s="58">
        <f t="shared" si="2"/>
        <v>0</v>
      </c>
      <c r="W30" s="58">
        <f t="shared" si="2"/>
        <v>0</v>
      </c>
      <c r="X30" s="58">
        <f t="shared" si="3"/>
        <v>39</v>
      </c>
    </row>
    <row r="31" spans="1:24" ht="14.25" customHeight="1">
      <c r="B31" s="66"/>
      <c r="C31" s="79"/>
      <c r="E31" s="80"/>
    </row>
    <row r="32" spans="1:24" ht="14.25" customHeight="1">
      <c r="B32" s="66"/>
      <c r="C32" s="81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2:23" ht="14.25" customHeight="1">
      <c r="B33" s="66"/>
      <c r="C33" s="81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2:23" ht="14.25" customHeight="1">
      <c r="B34" s="66"/>
      <c r="C34" s="81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2:23" ht="14.25" customHeight="1">
      <c r="B35" s="66"/>
      <c r="C35" s="79"/>
      <c r="E35" s="80"/>
    </row>
    <row r="36" spans="2:23" ht="14.25" customHeight="1">
      <c r="B36" s="66"/>
      <c r="C36" s="79"/>
      <c r="E36" s="80"/>
    </row>
    <row r="37" spans="2:23" ht="14.25" customHeight="1">
      <c r="B37" s="66"/>
      <c r="C37" s="79"/>
      <c r="E37" s="80"/>
    </row>
    <row r="38" spans="2:23" ht="14.25" customHeight="1">
      <c r="B38" s="66"/>
      <c r="C38" s="79"/>
      <c r="E38" s="80"/>
    </row>
    <row r="39" spans="2:23" ht="14.25" customHeight="1">
      <c r="B39" s="66"/>
      <c r="C39" s="79"/>
      <c r="E39" s="80"/>
    </row>
    <row r="40" spans="2:23" ht="14.25" customHeight="1">
      <c r="B40" s="66"/>
      <c r="C40" s="79"/>
      <c r="E40" s="80"/>
    </row>
    <row r="41" spans="2:23" ht="14.25" customHeight="1">
      <c r="B41" s="66"/>
      <c r="C41" s="79"/>
      <c r="E41" s="80"/>
    </row>
    <row r="42" spans="2:23" ht="14.25" customHeight="1">
      <c r="B42" s="66"/>
      <c r="C42" s="79"/>
      <c r="E42" s="80"/>
    </row>
    <row r="43" spans="2:23" ht="14.25" customHeight="1">
      <c r="B43" s="66"/>
      <c r="C43" s="79"/>
      <c r="E43" s="80"/>
    </row>
    <row r="44" spans="2:23" ht="14.25" customHeight="1">
      <c r="B44" s="66"/>
      <c r="C44" s="79"/>
      <c r="E44" s="80"/>
    </row>
    <row r="45" spans="2:23" ht="14.25" customHeight="1">
      <c r="B45" s="66"/>
      <c r="C45" s="79"/>
      <c r="E45" s="80"/>
    </row>
    <row r="46" spans="2:23" ht="14.25" customHeight="1">
      <c r="B46" s="66"/>
      <c r="C46" s="79"/>
      <c r="E46" s="80"/>
    </row>
    <row r="47" spans="2:23" ht="14.25" customHeight="1">
      <c r="B47" s="66"/>
      <c r="C47" s="79"/>
      <c r="E47" s="80"/>
    </row>
    <row r="48" spans="2:23" ht="14.25" customHeight="1">
      <c r="B48" s="66"/>
      <c r="C48" s="79"/>
      <c r="E48" s="80"/>
    </row>
    <row r="49" spans="2:5" ht="14.25" customHeight="1">
      <c r="B49" s="66"/>
      <c r="C49" s="79"/>
      <c r="E49" s="80"/>
    </row>
    <row r="50" spans="2:5" ht="14.25" customHeight="1">
      <c r="B50" s="66"/>
      <c r="C50" s="79"/>
      <c r="E50" s="80"/>
    </row>
    <row r="51" spans="2:5" ht="14.25" customHeight="1">
      <c r="B51" s="66"/>
      <c r="C51" s="79"/>
      <c r="E51" s="80"/>
    </row>
    <row r="52" spans="2:5" ht="14.25" customHeight="1">
      <c r="B52" s="66"/>
      <c r="C52" s="79"/>
      <c r="E52" s="80"/>
    </row>
    <row r="53" spans="2:5" ht="14.25" customHeight="1">
      <c r="B53" s="66"/>
      <c r="C53" s="79"/>
      <c r="E53" s="80"/>
    </row>
    <row r="54" spans="2:5" ht="14.25" customHeight="1">
      <c r="B54" s="66"/>
      <c r="C54" s="79"/>
      <c r="E54" s="80"/>
    </row>
    <row r="55" spans="2:5" ht="14.25" customHeight="1">
      <c r="B55" s="66"/>
      <c r="C55" s="79"/>
      <c r="E55" s="80"/>
    </row>
    <row r="56" spans="2:5" ht="14.25" customHeight="1">
      <c r="B56" s="66"/>
      <c r="C56" s="79"/>
      <c r="E56" s="80"/>
    </row>
    <row r="57" spans="2:5" ht="14.25" customHeight="1">
      <c r="B57" s="66"/>
      <c r="C57" s="79"/>
      <c r="E57" s="80"/>
    </row>
    <row r="58" spans="2:5" ht="14.25" customHeight="1">
      <c r="B58" s="66"/>
      <c r="C58" s="79"/>
      <c r="E58" s="80"/>
    </row>
    <row r="59" spans="2:5" ht="14.25" customHeight="1">
      <c r="B59" s="66"/>
      <c r="C59" s="79"/>
      <c r="E59" s="80"/>
    </row>
    <row r="60" spans="2:5" ht="14.25" customHeight="1">
      <c r="B60" s="66"/>
      <c r="C60" s="79"/>
      <c r="E60" s="80"/>
    </row>
    <row r="61" spans="2:5" ht="14.25" customHeight="1">
      <c r="B61" s="66"/>
      <c r="C61" s="79"/>
      <c r="E61" s="80"/>
    </row>
    <row r="62" spans="2:5" ht="14.25" customHeight="1">
      <c r="B62" s="66"/>
      <c r="C62" s="79"/>
      <c r="E62" s="80"/>
    </row>
    <row r="63" spans="2:5" ht="14.25" customHeight="1">
      <c r="B63" s="66"/>
      <c r="C63" s="79"/>
      <c r="E63" s="80"/>
    </row>
    <row r="64" spans="2:5" ht="14.25" customHeight="1">
      <c r="B64" s="66"/>
      <c r="C64" s="79"/>
      <c r="E64" s="80"/>
    </row>
    <row r="65" spans="2:5" ht="14.25" customHeight="1">
      <c r="B65" s="66"/>
      <c r="C65" s="79"/>
      <c r="E65" s="80"/>
    </row>
    <row r="66" spans="2:5" ht="14.25" customHeight="1">
      <c r="B66" s="66"/>
      <c r="C66" s="79"/>
      <c r="E66" s="80"/>
    </row>
    <row r="67" spans="2:5" ht="14.25" customHeight="1">
      <c r="B67" s="66"/>
      <c r="C67" s="79"/>
      <c r="E67" s="80"/>
    </row>
    <row r="68" spans="2:5" ht="14.25" customHeight="1">
      <c r="B68" s="66"/>
      <c r="C68" s="79"/>
      <c r="E68" s="80"/>
    </row>
    <row r="69" spans="2:5" ht="14.25" customHeight="1">
      <c r="B69" s="66"/>
      <c r="C69" s="79"/>
      <c r="E69" s="80"/>
    </row>
    <row r="70" spans="2:5" ht="14.25" customHeight="1">
      <c r="B70" s="66"/>
      <c r="C70" s="79"/>
      <c r="E70" s="80"/>
    </row>
    <row r="71" spans="2:5" ht="14.25" customHeight="1">
      <c r="B71" s="66"/>
      <c r="C71" s="79"/>
      <c r="E71" s="80"/>
    </row>
    <row r="72" spans="2:5" ht="14.25" customHeight="1">
      <c r="B72" s="66"/>
      <c r="C72" s="79"/>
      <c r="E72" s="80"/>
    </row>
    <row r="73" spans="2:5" ht="14.25" customHeight="1">
      <c r="B73" s="66"/>
      <c r="C73" s="79"/>
      <c r="E73" s="80"/>
    </row>
    <row r="74" spans="2:5" ht="14.25" customHeight="1">
      <c r="B74" s="66"/>
      <c r="C74" s="79"/>
      <c r="E74" s="80"/>
    </row>
    <row r="75" spans="2:5" ht="14.25" customHeight="1">
      <c r="B75" s="66"/>
      <c r="C75" s="79"/>
      <c r="E75" s="80"/>
    </row>
    <row r="76" spans="2:5" ht="14.25" customHeight="1">
      <c r="B76" s="66"/>
      <c r="C76" s="79"/>
      <c r="E76" s="80"/>
    </row>
    <row r="77" spans="2:5" ht="14.25" customHeight="1">
      <c r="B77" s="66"/>
      <c r="C77" s="79"/>
      <c r="E77" s="80"/>
    </row>
    <row r="78" spans="2:5" ht="14.25" customHeight="1">
      <c r="B78" s="66"/>
      <c r="C78" s="79"/>
      <c r="E78" s="80"/>
    </row>
    <row r="79" spans="2:5" ht="14.25" customHeight="1">
      <c r="B79" s="66"/>
      <c r="C79" s="79"/>
      <c r="E79" s="80"/>
    </row>
    <row r="80" spans="2:5" ht="14.25" customHeight="1">
      <c r="B80" s="66"/>
      <c r="C80" s="79"/>
      <c r="E80" s="80"/>
    </row>
    <row r="81" spans="2:5" ht="14.25" customHeight="1">
      <c r="B81" s="66"/>
      <c r="C81" s="79"/>
      <c r="E81" s="80"/>
    </row>
    <row r="82" spans="2:5" ht="14.25" customHeight="1">
      <c r="B82" s="66"/>
      <c r="C82" s="79"/>
      <c r="E82" s="80"/>
    </row>
    <row r="83" spans="2:5" ht="14.25" customHeight="1">
      <c r="B83" s="66"/>
      <c r="C83" s="79"/>
      <c r="E83" s="80"/>
    </row>
    <row r="84" spans="2:5" ht="14.25" customHeight="1">
      <c r="B84" s="66"/>
      <c r="C84" s="79"/>
      <c r="E84" s="80"/>
    </row>
    <row r="85" spans="2:5" ht="14.25" customHeight="1">
      <c r="B85" s="66"/>
      <c r="C85" s="79"/>
      <c r="E85" s="80"/>
    </row>
    <row r="86" spans="2:5" ht="14.25" customHeight="1">
      <c r="B86" s="66"/>
      <c r="C86" s="79"/>
      <c r="E86" s="80"/>
    </row>
    <row r="87" spans="2:5" ht="14.25" customHeight="1">
      <c r="B87" s="66"/>
      <c r="C87" s="79"/>
      <c r="E87" s="80"/>
    </row>
    <row r="88" spans="2:5" ht="14.25" customHeight="1">
      <c r="B88" s="66"/>
      <c r="C88" s="79"/>
      <c r="E88" s="80"/>
    </row>
    <row r="89" spans="2:5" ht="14.25" customHeight="1">
      <c r="B89" s="66"/>
      <c r="C89" s="79"/>
      <c r="E89" s="80"/>
    </row>
    <row r="90" spans="2:5" ht="14.25" customHeight="1">
      <c r="B90" s="66"/>
      <c r="C90" s="79"/>
      <c r="E90" s="80"/>
    </row>
    <row r="91" spans="2:5" ht="14.25" customHeight="1">
      <c r="B91" s="66"/>
      <c r="C91" s="79"/>
      <c r="E91" s="80"/>
    </row>
    <row r="92" spans="2:5" ht="14.25" customHeight="1">
      <c r="B92" s="66"/>
      <c r="C92" s="79"/>
      <c r="E92" s="80"/>
    </row>
    <row r="93" spans="2:5" ht="14.25" customHeight="1">
      <c r="B93" s="66"/>
      <c r="C93" s="79"/>
      <c r="E93" s="80"/>
    </row>
    <row r="94" spans="2:5" ht="14.25" customHeight="1">
      <c r="B94" s="66"/>
      <c r="C94" s="79"/>
      <c r="E94" s="80"/>
    </row>
    <row r="95" spans="2:5" ht="14.25" customHeight="1">
      <c r="B95" s="66"/>
      <c r="C95" s="79"/>
      <c r="E95" s="80"/>
    </row>
    <row r="96" spans="2:5" ht="14.25" customHeight="1">
      <c r="B96" s="66"/>
      <c r="C96" s="79"/>
      <c r="E96" s="80"/>
    </row>
    <row r="97" spans="2:5" ht="14.25" customHeight="1">
      <c r="B97" s="66"/>
      <c r="C97" s="79"/>
      <c r="E97" s="80"/>
    </row>
    <row r="98" spans="2:5" ht="14.25" customHeight="1">
      <c r="B98" s="66"/>
      <c r="C98" s="79"/>
      <c r="E98" s="80"/>
    </row>
    <row r="99" spans="2:5" ht="14.25" customHeight="1">
      <c r="B99" s="66"/>
      <c r="C99" s="79"/>
      <c r="E99" s="80"/>
    </row>
    <row r="100" spans="2:5" ht="14.25" customHeight="1">
      <c r="B100" s="66"/>
      <c r="C100" s="79"/>
      <c r="E100" s="80"/>
    </row>
    <row r="101" spans="2:5" ht="14.25" customHeight="1">
      <c r="B101" s="66"/>
      <c r="C101" s="79"/>
      <c r="E101" s="80"/>
    </row>
    <row r="102" spans="2:5" ht="14.25" customHeight="1">
      <c r="B102" s="66"/>
      <c r="C102" s="79"/>
      <c r="E102" s="80"/>
    </row>
    <row r="103" spans="2:5" ht="14.25" customHeight="1">
      <c r="B103" s="66"/>
      <c r="C103" s="79"/>
      <c r="E103" s="80"/>
    </row>
    <row r="104" spans="2:5" ht="14.25" customHeight="1">
      <c r="B104" s="66"/>
      <c r="C104" s="79"/>
      <c r="E104" s="80"/>
    </row>
    <row r="105" spans="2:5" ht="14.25" customHeight="1">
      <c r="B105" s="66"/>
      <c r="C105" s="79"/>
      <c r="E105" s="80"/>
    </row>
    <row r="106" spans="2:5" ht="14.25" customHeight="1">
      <c r="B106" s="66"/>
      <c r="C106" s="79"/>
      <c r="E106" s="80"/>
    </row>
    <row r="107" spans="2:5" ht="14.25" customHeight="1">
      <c r="B107" s="66"/>
      <c r="C107" s="79"/>
      <c r="E107" s="80"/>
    </row>
    <row r="108" spans="2:5" ht="14.25" customHeight="1">
      <c r="B108" s="66"/>
      <c r="C108" s="79"/>
      <c r="E108" s="80"/>
    </row>
    <row r="109" spans="2:5" ht="14.25" customHeight="1">
      <c r="B109" s="66"/>
      <c r="C109" s="79"/>
      <c r="E109" s="80"/>
    </row>
    <row r="110" spans="2:5" ht="14.25" customHeight="1">
      <c r="B110" s="66"/>
      <c r="C110" s="79"/>
      <c r="E110" s="80"/>
    </row>
    <row r="111" spans="2:5" ht="14.25" customHeight="1">
      <c r="B111" s="66"/>
      <c r="C111" s="79"/>
      <c r="E111" s="80"/>
    </row>
    <row r="112" spans="2:5" ht="14.25" customHeight="1">
      <c r="B112" s="66"/>
      <c r="C112" s="79"/>
      <c r="E112" s="80"/>
    </row>
    <row r="113" spans="2:5" ht="14.25" customHeight="1">
      <c r="B113" s="66"/>
      <c r="C113" s="79"/>
      <c r="E113" s="80"/>
    </row>
    <row r="114" spans="2:5" ht="14.25" customHeight="1">
      <c r="B114" s="66"/>
      <c r="C114" s="79"/>
      <c r="E114" s="80"/>
    </row>
    <row r="115" spans="2:5" ht="14.25" customHeight="1">
      <c r="B115" s="66"/>
      <c r="C115" s="79"/>
      <c r="E115" s="80"/>
    </row>
    <row r="116" spans="2:5" ht="14.25" customHeight="1">
      <c r="B116" s="66"/>
      <c r="C116" s="79"/>
      <c r="E116" s="80"/>
    </row>
    <row r="117" spans="2:5" ht="14.25" customHeight="1">
      <c r="B117" s="66"/>
      <c r="C117" s="79"/>
      <c r="E117" s="80"/>
    </row>
    <row r="118" spans="2:5" ht="14.25" customHeight="1">
      <c r="B118" s="66"/>
      <c r="C118" s="79"/>
      <c r="E118" s="80"/>
    </row>
    <row r="119" spans="2:5" ht="14.25" customHeight="1">
      <c r="B119" s="66"/>
      <c r="C119" s="79"/>
      <c r="E119" s="80"/>
    </row>
    <row r="120" spans="2:5" ht="14.25" customHeight="1">
      <c r="B120" s="66"/>
      <c r="C120" s="79"/>
      <c r="E120" s="80"/>
    </row>
    <row r="121" spans="2:5" ht="14.25" customHeight="1">
      <c r="B121" s="66"/>
      <c r="C121" s="79"/>
      <c r="E121" s="80"/>
    </row>
    <row r="122" spans="2:5" ht="14.25" customHeight="1">
      <c r="B122" s="66"/>
      <c r="C122" s="79"/>
      <c r="E122" s="80"/>
    </row>
    <row r="123" spans="2:5" ht="14.25" customHeight="1">
      <c r="B123" s="66"/>
      <c r="C123" s="79"/>
      <c r="E123" s="80"/>
    </row>
    <row r="124" spans="2:5" ht="14.25" customHeight="1">
      <c r="B124" s="66"/>
      <c r="C124" s="79"/>
      <c r="E124" s="80"/>
    </row>
    <row r="125" spans="2:5" ht="14.25" customHeight="1">
      <c r="B125" s="66"/>
      <c r="C125" s="79"/>
      <c r="E125" s="80"/>
    </row>
    <row r="126" spans="2:5" ht="14.25" customHeight="1">
      <c r="B126" s="66"/>
      <c r="C126" s="79"/>
      <c r="E126" s="80"/>
    </row>
    <row r="127" spans="2:5" ht="14.25" customHeight="1">
      <c r="B127" s="66"/>
      <c r="C127" s="79"/>
      <c r="E127" s="80"/>
    </row>
    <row r="128" spans="2:5" ht="14.25" customHeight="1">
      <c r="B128" s="66"/>
      <c r="C128" s="79"/>
      <c r="E128" s="80"/>
    </row>
    <row r="129" spans="2:5" ht="14.25" customHeight="1">
      <c r="B129" s="66"/>
      <c r="C129" s="79"/>
      <c r="E129" s="80"/>
    </row>
    <row r="130" spans="2:5" ht="14.25" customHeight="1">
      <c r="B130" s="66"/>
      <c r="C130" s="79"/>
      <c r="E130" s="80"/>
    </row>
    <row r="131" spans="2:5" ht="14.25" customHeight="1">
      <c r="B131" s="66"/>
      <c r="C131" s="79"/>
      <c r="E131" s="80"/>
    </row>
    <row r="132" spans="2:5" ht="14.25" customHeight="1">
      <c r="B132" s="66"/>
      <c r="C132" s="79"/>
      <c r="E132" s="80"/>
    </row>
    <row r="133" spans="2:5" ht="14.25" customHeight="1">
      <c r="B133" s="66"/>
      <c r="C133" s="79"/>
      <c r="E133" s="80"/>
    </row>
    <row r="134" spans="2:5" ht="14.25" customHeight="1">
      <c r="B134" s="66"/>
      <c r="C134" s="79"/>
      <c r="E134" s="80"/>
    </row>
    <row r="135" spans="2:5" ht="14.25" customHeight="1">
      <c r="B135" s="66"/>
      <c r="C135" s="79"/>
      <c r="E135" s="80"/>
    </row>
    <row r="136" spans="2:5" ht="14.25" customHeight="1">
      <c r="B136" s="66"/>
      <c r="C136" s="79"/>
      <c r="E136" s="80"/>
    </row>
    <row r="137" spans="2:5" ht="14.25" customHeight="1">
      <c r="B137" s="66"/>
      <c r="C137" s="79"/>
      <c r="E137" s="80"/>
    </row>
    <row r="138" spans="2:5" ht="14.25" customHeight="1">
      <c r="B138" s="66"/>
      <c r="C138" s="79"/>
      <c r="E138" s="80"/>
    </row>
    <row r="139" spans="2:5" ht="14.25" customHeight="1">
      <c r="B139" s="66"/>
      <c r="C139" s="79"/>
      <c r="E139" s="80"/>
    </row>
    <row r="140" spans="2:5" ht="14.25" customHeight="1">
      <c r="B140" s="66"/>
      <c r="C140" s="79"/>
      <c r="E140" s="80"/>
    </row>
    <row r="141" spans="2:5" ht="14.25" customHeight="1">
      <c r="B141" s="66"/>
      <c r="C141" s="79"/>
      <c r="E141" s="80"/>
    </row>
    <row r="142" spans="2:5" ht="14.25" customHeight="1">
      <c r="B142" s="66"/>
      <c r="C142" s="79"/>
      <c r="E142" s="80"/>
    </row>
    <row r="143" spans="2:5" ht="14.25" customHeight="1">
      <c r="B143" s="66"/>
      <c r="C143" s="79"/>
      <c r="E143" s="80"/>
    </row>
    <row r="144" spans="2:5" ht="14.25" customHeight="1">
      <c r="B144" s="66"/>
      <c r="C144" s="79"/>
      <c r="E144" s="80"/>
    </row>
    <row r="145" spans="2:5" ht="14.25" customHeight="1">
      <c r="B145" s="66"/>
      <c r="C145" s="79"/>
      <c r="E145" s="80"/>
    </row>
    <row r="146" spans="2:5" ht="14.25" customHeight="1">
      <c r="B146" s="66"/>
      <c r="C146" s="79"/>
      <c r="E146" s="80"/>
    </row>
    <row r="147" spans="2:5" ht="14.25" customHeight="1">
      <c r="B147" s="66"/>
      <c r="C147" s="79"/>
      <c r="E147" s="80"/>
    </row>
    <row r="148" spans="2:5" ht="14.25" customHeight="1">
      <c r="B148" s="66"/>
      <c r="C148" s="79"/>
      <c r="E148" s="80"/>
    </row>
    <row r="149" spans="2:5" ht="14.25" customHeight="1">
      <c r="B149" s="66"/>
      <c r="C149" s="79"/>
      <c r="E149" s="80"/>
    </row>
    <row r="150" spans="2:5" ht="14.25" customHeight="1">
      <c r="B150" s="66"/>
      <c r="C150" s="79"/>
      <c r="E150" s="80"/>
    </row>
    <row r="151" spans="2:5" ht="14.25" customHeight="1">
      <c r="B151" s="66"/>
      <c r="C151" s="79"/>
      <c r="E151" s="80"/>
    </row>
    <row r="152" spans="2:5" ht="14.25" customHeight="1">
      <c r="B152" s="66"/>
      <c r="C152" s="79"/>
      <c r="E152" s="80"/>
    </row>
    <row r="153" spans="2:5" ht="14.25" customHeight="1">
      <c r="B153" s="66"/>
      <c r="C153" s="79"/>
      <c r="E153" s="80"/>
    </row>
    <row r="154" spans="2:5" ht="14.25" customHeight="1">
      <c r="B154" s="66"/>
      <c r="C154" s="79"/>
      <c r="E154" s="80"/>
    </row>
    <row r="155" spans="2:5" ht="14.25" customHeight="1">
      <c r="B155" s="66"/>
      <c r="C155" s="79"/>
      <c r="E155" s="80"/>
    </row>
    <row r="156" spans="2:5" ht="14.25" customHeight="1">
      <c r="B156" s="66"/>
      <c r="C156" s="79"/>
      <c r="E156" s="80"/>
    </row>
    <row r="157" spans="2:5" ht="14.25" customHeight="1">
      <c r="B157" s="66"/>
      <c r="C157" s="79"/>
      <c r="E157" s="80"/>
    </row>
    <row r="158" spans="2:5" ht="14.25" customHeight="1">
      <c r="B158" s="66"/>
      <c r="C158" s="79"/>
      <c r="E158" s="80"/>
    </row>
    <row r="159" spans="2:5" ht="14.25" customHeight="1">
      <c r="B159" s="66"/>
      <c r="C159" s="79"/>
      <c r="E159" s="80"/>
    </row>
    <row r="160" spans="2:5" ht="14.25" customHeight="1">
      <c r="B160" s="66"/>
      <c r="C160" s="79"/>
      <c r="E160" s="80"/>
    </row>
    <row r="161" spans="2:5" ht="14.25" customHeight="1">
      <c r="B161" s="66"/>
      <c r="C161" s="79"/>
      <c r="E161" s="80"/>
    </row>
    <row r="162" spans="2:5" ht="14.25" customHeight="1">
      <c r="B162" s="66"/>
      <c r="C162" s="79"/>
      <c r="E162" s="80"/>
    </row>
    <row r="163" spans="2:5" ht="14.25" customHeight="1">
      <c r="B163" s="66"/>
      <c r="C163" s="79"/>
      <c r="E163" s="80"/>
    </row>
    <row r="164" spans="2:5" ht="14.25" customHeight="1">
      <c r="B164" s="66"/>
      <c r="C164" s="79"/>
      <c r="E164" s="80"/>
    </row>
    <row r="165" spans="2:5" ht="14.25" customHeight="1">
      <c r="B165" s="66"/>
      <c r="C165" s="79"/>
      <c r="E165" s="80"/>
    </row>
    <row r="166" spans="2:5" ht="14.25" customHeight="1">
      <c r="B166" s="66"/>
      <c r="C166" s="79"/>
      <c r="E166" s="80"/>
    </row>
    <row r="167" spans="2:5" ht="14.25" customHeight="1">
      <c r="B167" s="66"/>
      <c r="C167" s="79"/>
      <c r="E167" s="80"/>
    </row>
    <row r="168" spans="2:5" ht="14.25" customHeight="1">
      <c r="B168" s="66"/>
      <c r="C168" s="79"/>
      <c r="E168" s="80"/>
    </row>
    <row r="169" spans="2:5" ht="14.25" customHeight="1">
      <c r="B169" s="66"/>
      <c r="C169" s="79"/>
      <c r="E169" s="80"/>
    </row>
    <row r="170" spans="2:5" ht="14.25" customHeight="1">
      <c r="B170" s="66"/>
      <c r="C170" s="79"/>
      <c r="E170" s="80"/>
    </row>
    <row r="171" spans="2:5" ht="14.25" customHeight="1">
      <c r="B171" s="66"/>
      <c r="C171" s="79"/>
      <c r="E171" s="80"/>
    </row>
    <row r="172" spans="2:5" ht="14.25" customHeight="1">
      <c r="B172" s="66"/>
      <c r="C172" s="79"/>
      <c r="E172" s="80"/>
    </row>
    <row r="173" spans="2:5" ht="14.25" customHeight="1">
      <c r="B173" s="66"/>
      <c r="C173" s="79"/>
      <c r="E173" s="80"/>
    </row>
    <row r="174" spans="2:5" ht="14.25" customHeight="1">
      <c r="B174" s="66"/>
      <c r="C174" s="79"/>
      <c r="E174" s="80"/>
    </row>
    <row r="175" spans="2:5" ht="14.25" customHeight="1">
      <c r="B175" s="66"/>
      <c r="C175" s="79"/>
      <c r="E175" s="80"/>
    </row>
    <row r="176" spans="2:5" ht="14.25" customHeight="1">
      <c r="B176" s="66"/>
      <c r="C176" s="79"/>
      <c r="E176" s="80"/>
    </row>
    <row r="177" spans="2:5" ht="14.25" customHeight="1">
      <c r="B177" s="66"/>
      <c r="C177" s="79"/>
      <c r="E177" s="80"/>
    </row>
    <row r="178" spans="2:5" ht="14.25" customHeight="1">
      <c r="B178" s="66"/>
      <c r="C178" s="79"/>
      <c r="E178" s="80"/>
    </row>
    <row r="179" spans="2:5" ht="14.25" customHeight="1">
      <c r="B179" s="66"/>
      <c r="C179" s="79"/>
      <c r="E179" s="80"/>
    </row>
    <row r="180" spans="2:5" ht="14.25" customHeight="1">
      <c r="B180" s="66"/>
      <c r="C180" s="79"/>
      <c r="E180" s="80"/>
    </row>
    <row r="181" spans="2:5" ht="14.25" customHeight="1">
      <c r="B181" s="66"/>
      <c r="C181" s="79"/>
      <c r="E181" s="80"/>
    </row>
    <row r="182" spans="2:5" ht="14.25" customHeight="1">
      <c r="B182" s="66"/>
      <c r="C182" s="79"/>
      <c r="E182" s="80"/>
    </row>
    <row r="183" spans="2:5" ht="14.25" customHeight="1">
      <c r="B183" s="66"/>
      <c r="C183" s="79"/>
      <c r="E183" s="80"/>
    </row>
    <row r="184" spans="2:5" ht="14.25" customHeight="1">
      <c r="B184" s="66"/>
      <c r="C184" s="79"/>
      <c r="E184" s="80"/>
    </row>
    <row r="185" spans="2:5" ht="14.25" customHeight="1">
      <c r="B185" s="66"/>
      <c r="C185" s="79"/>
      <c r="E185" s="80"/>
    </row>
    <row r="186" spans="2:5" ht="14.25" customHeight="1">
      <c r="B186" s="66"/>
      <c r="C186" s="79"/>
      <c r="E186" s="80"/>
    </row>
    <row r="187" spans="2:5" ht="14.25" customHeight="1">
      <c r="B187" s="66"/>
      <c r="C187" s="79"/>
      <c r="E187" s="80"/>
    </row>
    <row r="188" spans="2:5" ht="14.25" customHeight="1">
      <c r="B188" s="66"/>
      <c r="C188" s="79"/>
      <c r="E188" s="80"/>
    </row>
    <row r="189" spans="2:5" ht="14.25" customHeight="1">
      <c r="B189" s="66"/>
      <c r="C189" s="79"/>
      <c r="E189" s="80"/>
    </row>
    <row r="190" spans="2:5" ht="14.25" customHeight="1">
      <c r="B190" s="66"/>
      <c r="C190" s="79"/>
      <c r="E190" s="80"/>
    </row>
    <row r="191" spans="2:5" ht="14.25" customHeight="1">
      <c r="B191" s="66"/>
      <c r="C191" s="79"/>
      <c r="E191" s="80"/>
    </row>
    <row r="192" spans="2:5" ht="14.25" customHeight="1">
      <c r="B192" s="66"/>
      <c r="C192" s="79"/>
      <c r="E192" s="80"/>
    </row>
    <row r="193" spans="2:5" ht="14.25" customHeight="1">
      <c r="B193" s="66"/>
      <c r="C193" s="79"/>
      <c r="E193" s="80"/>
    </row>
    <row r="194" spans="2:5" ht="14.25" customHeight="1">
      <c r="B194" s="66"/>
      <c r="C194" s="79"/>
      <c r="E194" s="80"/>
    </row>
    <row r="195" spans="2:5" ht="14.25" customHeight="1">
      <c r="B195" s="66"/>
      <c r="C195" s="79"/>
      <c r="E195" s="80"/>
    </row>
    <row r="196" spans="2:5" ht="14.25" customHeight="1">
      <c r="B196" s="66"/>
      <c r="C196" s="79"/>
      <c r="E196" s="80"/>
    </row>
    <row r="197" spans="2:5" ht="14.25" customHeight="1">
      <c r="B197" s="66"/>
      <c r="C197" s="79"/>
      <c r="E197" s="80"/>
    </row>
    <row r="198" spans="2:5" ht="14.25" customHeight="1">
      <c r="B198" s="66"/>
      <c r="C198" s="79"/>
      <c r="E198" s="80"/>
    </row>
    <row r="199" spans="2:5" ht="14.25" customHeight="1">
      <c r="B199" s="66"/>
      <c r="C199" s="79"/>
      <c r="E199" s="80"/>
    </row>
    <row r="200" spans="2:5" ht="14.25" customHeight="1">
      <c r="B200" s="66"/>
      <c r="C200" s="79"/>
      <c r="E200" s="80"/>
    </row>
    <row r="201" spans="2:5" ht="14.25" customHeight="1">
      <c r="B201" s="66"/>
      <c r="C201" s="79"/>
      <c r="E201" s="80"/>
    </row>
    <row r="202" spans="2:5" ht="14.25" customHeight="1">
      <c r="B202" s="66"/>
      <c r="C202" s="79"/>
      <c r="E202" s="80"/>
    </row>
    <row r="203" spans="2:5" ht="14.25" customHeight="1">
      <c r="B203" s="66"/>
      <c r="C203" s="79"/>
      <c r="E203" s="80"/>
    </row>
    <row r="204" spans="2:5" ht="14.25" customHeight="1">
      <c r="B204" s="66"/>
      <c r="C204" s="79"/>
      <c r="E204" s="80"/>
    </row>
    <row r="205" spans="2:5" ht="14.25" customHeight="1">
      <c r="B205" s="66"/>
      <c r="C205" s="79"/>
      <c r="E205" s="80"/>
    </row>
    <row r="206" spans="2:5" ht="14.25" customHeight="1">
      <c r="B206" s="66"/>
      <c r="C206" s="79"/>
      <c r="E206" s="80"/>
    </row>
    <row r="207" spans="2:5" ht="14.25" customHeight="1">
      <c r="B207" s="66"/>
      <c r="C207" s="79"/>
      <c r="E207" s="80"/>
    </row>
    <row r="208" spans="2:5" ht="14.25" customHeight="1">
      <c r="B208" s="66"/>
      <c r="C208" s="79"/>
      <c r="E208" s="80"/>
    </row>
    <row r="209" spans="2:5" ht="14.25" customHeight="1">
      <c r="B209" s="66"/>
      <c r="C209" s="79"/>
      <c r="E209" s="80"/>
    </row>
    <row r="210" spans="2:5" ht="14.25" customHeight="1">
      <c r="B210" s="66"/>
      <c r="C210" s="79"/>
      <c r="E210" s="80"/>
    </row>
    <row r="211" spans="2:5" ht="14.25" customHeight="1">
      <c r="B211" s="66"/>
      <c r="C211" s="79"/>
      <c r="E211" s="80"/>
    </row>
    <row r="212" spans="2:5" ht="14.25" customHeight="1">
      <c r="B212" s="66"/>
      <c r="C212" s="79"/>
      <c r="E212" s="80"/>
    </row>
    <row r="213" spans="2:5" ht="14.25" customHeight="1">
      <c r="B213" s="66"/>
      <c r="C213" s="79"/>
      <c r="E213" s="80"/>
    </row>
    <row r="214" spans="2:5" ht="14.25" customHeight="1">
      <c r="B214" s="66"/>
      <c r="C214" s="79"/>
      <c r="E214" s="80"/>
    </row>
    <row r="215" spans="2:5" ht="14.25" customHeight="1">
      <c r="B215" s="66"/>
      <c r="C215" s="79"/>
      <c r="E215" s="80"/>
    </row>
    <row r="216" spans="2:5" ht="14.25" customHeight="1">
      <c r="B216" s="66"/>
      <c r="C216" s="79"/>
      <c r="E216" s="80"/>
    </row>
    <row r="217" spans="2:5" ht="14.25" customHeight="1">
      <c r="B217" s="66"/>
      <c r="C217" s="79"/>
      <c r="E217" s="80"/>
    </row>
    <row r="218" spans="2:5" ht="14.25" customHeight="1">
      <c r="B218" s="66"/>
      <c r="C218" s="79"/>
      <c r="E218" s="80"/>
    </row>
    <row r="219" spans="2:5" ht="14.25" customHeight="1">
      <c r="B219" s="66"/>
      <c r="C219" s="79"/>
      <c r="E219" s="80"/>
    </row>
    <row r="220" spans="2:5" ht="14.25" customHeight="1">
      <c r="B220" s="66"/>
      <c r="C220" s="79"/>
      <c r="E220" s="80"/>
    </row>
    <row r="221" spans="2:5" ht="14.25" customHeight="1">
      <c r="B221" s="66"/>
      <c r="C221" s="79"/>
      <c r="E221" s="80"/>
    </row>
    <row r="222" spans="2:5" ht="14.25" customHeight="1">
      <c r="B222" s="66"/>
      <c r="C222" s="79"/>
      <c r="E222" s="80"/>
    </row>
    <row r="223" spans="2:5" ht="14.25" customHeight="1">
      <c r="B223" s="66"/>
      <c r="C223" s="79"/>
      <c r="E223" s="80"/>
    </row>
    <row r="224" spans="2:5" ht="14.25" customHeight="1">
      <c r="B224" s="66"/>
      <c r="C224" s="79"/>
      <c r="E224" s="80"/>
    </row>
    <row r="225" spans="2:5" ht="14.25" customHeight="1">
      <c r="B225" s="66"/>
      <c r="C225" s="79"/>
      <c r="E225" s="80"/>
    </row>
    <row r="226" spans="2:5" ht="14.25" customHeight="1">
      <c r="B226" s="66"/>
      <c r="C226" s="79"/>
      <c r="E226" s="80"/>
    </row>
    <row r="227" spans="2:5" ht="14.25" customHeight="1">
      <c r="B227" s="66"/>
      <c r="C227" s="79"/>
      <c r="E227" s="80"/>
    </row>
    <row r="228" spans="2:5" ht="14.25" customHeight="1">
      <c r="B228" s="66"/>
      <c r="C228" s="79"/>
      <c r="E228" s="80"/>
    </row>
    <row r="229" spans="2:5" ht="14.25" customHeight="1">
      <c r="B229" s="66"/>
      <c r="C229" s="79"/>
      <c r="E229" s="80"/>
    </row>
    <row r="230" spans="2:5" ht="14.25" customHeight="1">
      <c r="B230" s="66"/>
      <c r="C230" s="79"/>
      <c r="E230" s="80"/>
    </row>
    <row r="231" spans="2:5" ht="15.75" customHeight="1"/>
    <row r="232" spans="2:5" ht="15.75" customHeight="1"/>
    <row r="233" spans="2:5" ht="15.75" customHeight="1"/>
    <row r="234" spans="2:5" ht="15.75" customHeight="1"/>
    <row r="235" spans="2:5" ht="15.75" customHeight="1"/>
    <row r="236" spans="2:5" ht="15.75" customHeight="1"/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</sheetData>
  <sortState xmlns:xlrd2="http://schemas.microsoft.com/office/spreadsheetml/2017/richdata2" ref="C16:L23">
    <sortCondition ref="C16:C23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20"/>
  <sheetViews>
    <sheetView workbookViewId="0">
      <pane ySplit="1" topLeftCell="A44" activePane="bottomLeft" state="frozen"/>
      <selection pane="bottomLeft" activeCell="F22" sqref="F2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69" t="s">
        <v>755</v>
      </c>
      <c r="B1" s="70" t="s">
        <v>739</v>
      </c>
      <c r="C1" s="71" t="s">
        <v>743</v>
      </c>
      <c r="D1" s="69" t="s">
        <v>754</v>
      </c>
      <c r="E1" s="69" t="s">
        <v>740</v>
      </c>
      <c r="F1" s="69" t="s">
        <v>1</v>
      </c>
      <c r="G1" s="69" t="s">
        <v>3</v>
      </c>
      <c r="H1" s="69" t="s">
        <v>742</v>
      </c>
      <c r="I1" s="69" t="s">
        <v>2</v>
      </c>
      <c r="J1" s="69" t="s">
        <v>5</v>
      </c>
      <c r="K1" s="69" t="s">
        <v>744</v>
      </c>
      <c r="L1" s="69" t="s">
        <v>745</v>
      </c>
    </row>
    <row r="2" spans="1:12" ht="14.25" customHeight="1">
      <c r="A2" s="72" t="s">
        <v>755</v>
      </c>
      <c r="B2" s="73">
        <v>1</v>
      </c>
      <c r="C2" s="73">
        <v>13.84</v>
      </c>
      <c r="D2" s="73">
        <v>6</v>
      </c>
      <c r="E2" s="75">
        <v>1038</v>
      </c>
      <c r="F2" s="54" t="str">
        <f>+VLOOKUP(E2,Participants!$A$1:$F$799,2,FALSE)</f>
        <v>Chloe Summerville</v>
      </c>
      <c r="G2" s="54" t="str">
        <f>+VLOOKUP(E2,Participants!$A$1:$F$799,4,FALSE)</f>
        <v>KIL</v>
      </c>
      <c r="H2" s="54" t="str">
        <f>+VLOOKUP(E2,Participants!$A$1:$F$799,5,FALSE)</f>
        <v>F</v>
      </c>
      <c r="I2" s="54">
        <f>+VLOOKUP(E2,Participants!$A$1:$F$799,3,FALSE)</f>
        <v>6</v>
      </c>
      <c r="J2" s="54" t="str">
        <f>+VLOOKUP(E2,Participants!$A$1:$G$799,7,FALSE)</f>
        <v>JV GIRLS</v>
      </c>
      <c r="K2" s="54">
        <v>1</v>
      </c>
      <c r="L2" s="54">
        <v>10</v>
      </c>
    </row>
    <row r="3" spans="1:12" ht="14.25" customHeight="1">
      <c r="A3" s="72" t="s">
        <v>755</v>
      </c>
      <c r="B3" s="73">
        <v>1</v>
      </c>
      <c r="C3" s="77">
        <v>14.71</v>
      </c>
      <c r="D3" s="77">
        <v>2</v>
      </c>
      <c r="E3" s="77">
        <v>1035</v>
      </c>
      <c r="F3" s="61" t="str">
        <f>+VLOOKUP(E3,Participants!$A$1:$F$799,2,FALSE)</f>
        <v>Gigi Colafella</v>
      </c>
      <c r="G3" s="61" t="str">
        <f>+VLOOKUP(E3,Participants!$A$1:$F$799,4,FALSE)</f>
        <v>KIL</v>
      </c>
      <c r="H3" s="61" t="str">
        <f>+VLOOKUP(E3,Participants!$A$1:$F$799,5,FALSE)</f>
        <v>F</v>
      </c>
      <c r="I3" s="61">
        <f>+VLOOKUP(E3,Participants!$A$1:$F$799,3,FALSE)</f>
        <v>6</v>
      </c>
      <c r="J3" s="61" t="str">
        <f>+VLOOKUP(E3,Participants!$A$1:$G$799,7,FALSE)</f>
        <v>JV GIRLS</v>
      </c>
      <c r="K3" s="61">
        <f>K2+1</f>
        <v>2</v>
      </c>
      <c r="L3" s="61">
        <v>8</v>
      </c>
    </row>
    <row r="4" spans="1:12" ht="14.25" customHeight="1">
      <c r="A4" s="72" t="s">
        <v>755</v>
      </c>
      <c r="B4" s="73">
        <v>1</v>
      </c>
      <c r="C4" s="73">
        <v>14.93</v>
      </c>
      <c r="D4" s="73">
        <v>5</v>
      </c>
      <c r="E4" s="75">
        <v>1116</v>
      </c>
      <c r="F4" s="54" t="str">
        <f>+VLOOKUP(E4,Participants!$A$1:$F$799,2,FALSE)</f>
        <v>Tessa Liberati</v>
      </c>
      <c r="G4" s="54" t="str">
        <f>+VLOOKUP(E4,Participants!$A$1:$F$799,4,FALSE)</f>
        <v>PHA</v>
      </c>
      <c r="H4" s="54" t="str">
        <f>+VLOOKUP(E4,Participants!$A$1:$F$799,5,FALSE)</f>
        <v>F</v>
      </c>
      <c r="I4" s="54">
        <f>+VLOOKUP(E4,Participants!$A$1:$F$799,3,FALSE)</f>
        <v>5</v>
      </c>
      <c r="J4" s="54" t="str">
        <f>+VLOOKUP(E4,Participants!$A$1:$G$799,7,FALSE)</f>
        <v>JV GIRLS</v>
      </c>
      <c r="K4" s="61">
        <f t="shared" ref="K4:K48" si="0">K3+1</f>
        <v>3</v>
      </c>
      <c r="L4" s="54">
        <v>6</v>
      </c>
    </row>
    <row r="5" spans="1:12" ht="14.25" customHeight="1">
      <c r="A5" s="72" t="s">
        <v>755</v>
      </c>
      <c r="B5" s="73">
        <v>1</v>
      </c>
      <c r="C5" s="77">
        <v>15</v>
      </c>
      <c r="D5" s="77">
        <v>3</v>
      </c>
      <c r="E5" s="77">
        <v>1584</v>
      </c>
      <c r="F5" s="61" t="str">
        <f>+VLOOKUP(E5,Participants!$A$1:$F$799,2,FALSE)</f>
        <v>Lydia Pierce</v>
      </c>
      <c r="G5" s="61" t="str">
        <f>+VLOOKUP(E5,Participants!$A$1:$F$799,4,FALSE)</f>
        <v>GRE</v>
      </c>
      <c r="H5" s="61" t="str">
        <f>+VLOOKUP(E5,Participants!$A$1:$F$799,5,FALSE)</f>
        <v>F</v>
      </c>
      <c r="I5" s="61">
        <f>+VLOOKUP(E5,Participants!$A$1:$F$799,3,FALSE)</f>
        <v>6</v>
      </c>
      <c r="J5" s="61" t="str">
        <f>+VLOOKUP(E5,Participants!$A$1:$G$799,7,FALSE)</f>
        <v>JV GIRLS</v>
      </c>
      <c r="K5" s="61">
        <f t="shared" si="0"/>
        <v>4</v>
      </c>
      <c r="L5" s="61">
        <v>5</v>
      </c>
    </row>
    <row r="6" spans="1:12" ht="14.25" customHeight="1">
      <c r="A6" s="72" t="s">
        <v>755</v>
      </c>
      <c r="B6" s="73">
        <v>1</v>
      </c>
      <c r="C6" s="73">
        <v>15.04</v>
      </c>
      <c r="D6" s="73">
        <v>4</v>
      </c>
      <c r="E6" s="75">
        <v>1252</v>
      </c>
      <c r="F6" s="54" t="str">
        <f>+VLOOKUP(E6,Participants!$A$1:$F$799,2,FALSE)</f>
        <v>Eva Crofford</v>
      </c>
      <c r="G6" s="54" t="str">
        <f>+VLOOKUP(E6,Participants!$A$1:$F$799,4,FALSE)</f>
        <v>AGS</v>
      </c>
      <c r="H6" s="54" t="str">
        <f>+VLOOKUP(E6,Participants!$A$1:$F$799,5,FALSE)</f>
        <v>F</v>
      </c>
      <c r="I6" s="54">
        <f>+VLOOKUP(E6,Participants!$A$1:$F$799,3,FALSE)</f>
        <v>6</v>
      </c>
      <c r="J6" s="54" t="str">
        <f>+VLOOKUP(E6,Participants!$A$1:$G$799,7,FALSE)</f>
        <v>JV GIRLS</v>
      </c>
      <c r="K6" s="61">
        <f t="shared" si="0"/>
        <v>5</v>
      </c>
      <c r="L6" s="54">
        <v>4</v>
      </c>
    </row>
    <row r="7" spans="1:12" ht="14.25" customHeight="1">
      <c r="A7" s="72" t="s">
        <v>755</v>
      </c>
      <c r="B7" s="73">
        <v>1</v>
      </c>
      <c r="C7" s="73">
        <v>15.04</v>
      </c>
      <c r="D7" s="73">
        <v>5</v>
      </c>
      <c r="E7" s="75">
        <v>1031</v>
      </c>
      <c r="F7" s="54" t="str">
        <f>+VLOOKUP(E7,Participants!$A$1:$F$799,2,FALSE)</f>
        <v>Evangeline Offi</v>
      </c>
      <c r="G7" s="54" t="str">
        <f>+VLOOKUP(E7,Participants!$A$1:$F$799,4,FALSE)</f>
        <v>KIL</v>
      </c>
      <c r="H7" s="54" t="str">
        <f>+VLOOKUP(E7,Participants!$A$1:$F$799,5,FALSE)</f>
        <v>F</v>
      </c>
      <c r="I7" s="54">
        <f>+VLOOKUP(E7,Participants!$A$1:$F$799,3,FALSE)</f>
        <v>5</v>
      </c>
      <c r="J7" s="54" t="str">
        <f>+VLOOKUP(E7,Participants!$A$1:$G$799,7,FALSE)</f>
        <v>JV GIRLS</v>
      </c>
      <c r="K7" s="61">
        <f t="shared" si="0"/>
        <v>6</v>
      </c>
      <c r="L7" s="54">
        <v>3</v>
      </c>
    </row>
    <row r="8" spans="1:12" ht="14.25" customHeight="1">
      <c r="A8" s="72" t="s">
        <v>755</v>
      </c>
      <c r="B8" s="73">
        <v>1</v>
      </c>
      <c r="C8" s="77">
        <v>15.15</v>
      </c>
      <c r="D8" s="77">
        <v>5</v>
      </c>
      <c r="E8" s="77">
        <v>1118</v>
      </c>
      <c r="F8" s="61" t="str">
        <f>+VLOOKUP(E8,Participants!$A$1:$F$799,2,FALSE)</f>
        <v>Kate Mulzet</v>
      </c>
      <c r="G8" s="61" t="str">
        <f>+VLOOKUP(E8,Participants!$A$1:$F$799,4,FALSE)</f>
        <v>PHA</v>
      </c>
      <c r="H8" s="61" t="str">
        <f>+VLOOKUP(E8,Participants!$A$1:$F$799,5,FALSE)</f>
        <v>F</v>
      </c>
      <c r="I8" s="61">
        <f>+VLOOKUP(E8,Participants!$A$1:$F$799,3,FALSE)</f>
        <v>5</v>
      </c>
      <c r="J8" s="61" t="str">
        <f>+VLOOKUP(E8,Participants!$A$1:$G$799,7,FALSE)</f>
        <v>JV GIRLS</v>
      </c>
      <c r="K8" s="61">
        <f t="shared" si="0"/>
        <v>7</v>
      </c>
      <c r="L8" s="61">
        <v>2</v>
      </c>
    </row>
    <row r="9" spans="1:12" ht="14.25" customHeight="1">
      <c r="A9" s="72" t="s">
        <v>755</v>
      </c>
      <c r="B9" s="73">
        <v>1</v>
      </c>
      <c r="C9" s="73">
        <v>15.34</v>
      </c>
      <c r="D9" s="73">
        <v>4</v>
      </c>
      <c r="E9" s="73">
        <v>588</v>
      </c>
      <c r="F9" s="54" t="str">
        <f>+VLOOKUP(E9,Participants!$A$1:$F$799,2,FALSE)</f>
        <v>Madeline Sell</v>
      </c>
      <c r="G9" s="54" t="str">
        <f>+VLOOKUP(E9,Participants!$A$1:$F$799,4,FALSE)</f>
        <v>BFS</v>
      </c>
      <c r="H9" s="54" t="str">
        <f>+VLOOKUP(E9,Participants!$A$1:$F$799,5,FALSE)</f>
        <v>F</v>
      </c>
      <c r="I9" s="54">
        <f>+VLOOKUP(E9,Participants!$A$1:$F$799,3,FALSE)</f>
        <v>6</v>
      </c>
      <c r="J9" s="54" t="str">
        <f>+VLOOKUP(E9,Participants!$A$1:$G$799,7,FALSE)</f>
        <v>JV GIRLS</v>
      </c>
      <c r="K9" s="61">
        <f t="shared" si="0"/>
        <v>8</v>
      </c>
      <c r="L9" s="54">
        <v>1</v>
      </c>
    </row>
    <row r="10" spans="1:12" ht="14.25" customHeight="1">
      <c r="A10" s="72" t="s">
        <v>755</v>
      </c>
      <c r="B10" s="76">
        <v>2</v>
      </c>
      <c r="C10" s="76">
        <v>15.38</v>
      </c>
      <c r="D10" s="76">
        <v>6</v>
      </c>
      <c r="E10" s="77">
        <v>1253</v>
      </c>
      <c r="F10" s="61" t="str">
        <f>+VLOOKUP(E10,Participants!$A$1:$F$799,2,FALSE)</f>
        <v>Scarlett McGovern</v>
      </c>
      <c r="G10" s="61" t="str">
        <f>+VLOOKUP(E10,Participants!$A$1:$F$799,4,FALSE)</f>
        <v>AGS</v>
      </c>
      <c r="H10" s="61" t="str">
        <f>+VLOOKUP(E10,Participants!$A$1:$F$799,5,FALSE)</f>
        <v>F</v>
      </c>
      <c r="I10" s="61">
        <f>+VLOOKUP(E10,Participants!$A$1:$F$799,3,FALSE)</f>
        <v>6</v>
      </c>
      <c r="J10" s="61" t="str">
        <f>+VLOOKUP(E10,Participants!$A$1:$G$799,7,FALSE)</f>
        <v>JV GIRLS</v>
      </c>
      <c r="K10" s="61">
        <f t="shared" si="0"/>
        <v>9</v>
      </c>
      <c r="L10" s="61"/>
    </row>
    <row r="11" spans="1:12" ht="14.25" customHeight="1">
      <c r="A11" s="72" t="s">
        <v>755</v>
      </c>
      <c r="B11" s="76">
        <v>2</v>
      </c>
      <c r="C11" s="76">
        <v>15.547000000000001</v>
      </c>
      <c r="D11" s="76">
        <v>1</v>
      </c>
      <c r="E11" s="77">
        <v>591</v>
      </c>
      <c r="F11" s="61" t="str">
        <f>+VLOOKUP(E11,Participants!$A$1:$F$799,2,FALSE)</f>
        <v>Alexandra Wagner</v>
      </c>
      <c r="G11" s="61" t="str">
        <f>+VLOOKUP(E11,Participants!$A$1:$F$799,4,FALSE)</f>
        <v>BFS</v>
      </c>
      <c r="H11" s="61" t="str">
        <f>+VLOOKUP(E11,Participants!$A$1:$F$799,5,FALSE)</f>
        <v>F</v>
      </c>
      <c r="I11" s="61">
        <f>+VLOOKUP(E11,Participants!$A$1:$F$799,3,FALSE)</f>
        <v>5</v>
      </c>
      <c r="J11" s="61" t="str">
        <f>+VLOOKUP(E11,Participants!$A$1:$G$799,7,FALSE)</f>
        <v>JV GIRLS</v>
      </c>
      <c r="K11" s="61">
        <f t="shared" si="0"/>
        <v>10</v>
      </c>
      <c r="L11" s="61"/>
    </row>
    <row r="12" spans="1:12" ht="14.25" customHeight="1">
      <c r="A12" s="72" t="s">
        <v>755</v>
      </c>
      <c r="B12" s="76">
        <v>2</v>
      </c>
      <c r="C12" s="75">
        <v>15.61</v>
      </c>
      <c r="D12" s="75">
        <v>5</v>
      </c>
      <c r="E12" s="75">
        <v>1033</v>
      </c>
      <c r="F12" s="54" t="str">
        <f>+VLOOKUP(E12,Participants!$A$1:$F$799,2,FALSE)</f>
        <v>Mia Liscinsky</v>
      </c>
      <c r="G12" s="54" t="str">
        <f>+VLOOKUP(E12,Participants!$A$1:$F$799,4,FALSE)</f>
        <v>KIL</v>
      </c>
      <c r="H12" s="54" t="str">
        <f>+VLOOKUP(E12,Participants!$A$1:$F$799,5,FALSE)</f>
        <v>F</v>
      </c>
      <c r="I12" s="54">
        <f>+VLOOKUP(E12,Participants!$A$1:$F$799,3,FALSE)</f>
        <v>6</v>
      </c>
      <c r="J12" s="54" t="str">
        <f>+VLOOKUP(E12,Participants!$A$1:$G$799,7,FALSE)</f>
        <v>JV GIRLS</v>
      </c>
      <c r="K12" s="61">
        <f t="shared" si="0"/>
        <v>11</v>
      </c>
      <c r="L12" s="54"/>
    </row>
    <row r="13" spans="1:12" ht="14.25" customHeight="1">
      <c r="A13" s="72" t="s">
        <v>755</v>
      </c>
      <c r="B13" s="76">
        <v>2</v>
      </c>
      <c r="C13" s="75">
        <v>15.71</v>
      </c>
      <c r="D13" s="75">
        <v>7</v>
      </c>
      <c r="E13" s="75">
        <v>1119</v>
      </c>
      <c r="F13" s="54" t="str">
        <f>+VLOOKUP(E13,Participants!$A$1:$F$799,2,FALSE)</f>
        <v>Morgan Kane</v>
      </c>
      <c r="G13" s="54" t="str">
        <f>+VLOOKUP(E13,Participants!$A$1:$F$799,4,FALSE)</f>
        <v>PHA</v>
      </c>
      <c r="H13" s="54" t="str">
        <f>+VLOOKUP(E13,Participants!$A$1:$F$799,5,FALSE)</f>
        <v>F</v>
      </c>
      <c r="I13" s="54">
        <f>+VLOOKUP(E13,Participants!$A$1:$F$799,3,FALSE)</f>
        <v>5</v>
      </c>
      <c r="J13" s="54" t="str">
        <f>+VLOOKUP(E13,Participants!$A$1:$G$799,7,FALSE)</f>
        <v>JV GIRLS</v>
      </c>
      <c r="K13" s="61">
        <f t="shared" si="0"/>
        <v>12</v>
      </c>
      <c r="L13" s="54"/>
    </row>
    <row r="14" spans="1:12" ht="14.25" customHeight="1">
      <c r="A14" s="72" t="s">
        <v>755</v>
      </c>
      <c r="B14" s="76">
        <v>2</v>
      </c>
      <c r="C14" s="75">
        <v>15.77</v>
      </c>
      <c r="D14" s="75">
        <v>4</v>
      </c>
      <c r="E14" s="74">
        <v>785</v>
      </c>
      <c r="F14" s="54" t="str">
        <f>+VLOOKUP(E14,Participants!$A$1:$F$799,2,FALSE)</f>
        <v>Keverline Gabby</v>
      </c>
      <c r="G14" s="54" t="str">
        <f>+VLOOKUP(E14,Participants!$A$1:$F$799,4,FALSE)</f>
        <v>AAC</v>
      </c>
      <c r="H14" s="54" t="str">
        <f>+VLOOKUP(E14,Participants!$A$1:$F$799,5,FALSE)</f>
        <v>F</v>
      </c>
      <c r="I14" s="54">
        <f>+VLOOKUP(E14,Participants!$A$1:$F$799,3,FALSE)</f>
        <v>5</v>
      </c>
      <c r="J14" s="54" t="str">
        <f>+VLOOKUP(E14,Participants!$A$1:$G$799,7,FALSE)</f>
        <v>JV GIRLS</v>
      </c>
      <c r="K14" s="61">
        <f t="shared" si="0"/>
        <v>13</v>
      </c>
      <c r="L14" s="54"/>
    </row>
    <row r="15" spans="1:12" ht="14.25" customHeight="1">
      <c r="A15" s="72" t="s">
        <v>755</v>
      </c>
      <c r="B15" s="76">
        <v>2</v>
      </c>
      <c r="C15" s="75">
        <v>15.77</v>
      </c>
      <c r="D15" s="75">
        <v>6</v>
      </c>
      <c r="E15" s="75">
        <v>1257</v>
      </c>
      <c r="F15" s="54" t="str">
        <f>+VLOOKUP(E15,Participants!$A$1:$F$799,2,FALSE)</f>
        <v>Ava Ziemniak</v>
      </c>
      <c r="G15" s="54" t="str">
        <f>+VLOOKUP(E15,Participants!$A$1:$F$799,4,FALSE)</f>
        <v>AGS</v>
      </c>
      <c r="H15" s="54" t="str">
        <f>+VLOOKUP(E15,Participants!$A$1:$F$799,5,FALSE)</f>
        <v>F</v>
      </c>
      <c r="I15" s="54">
        <f>+VLOOKUP(E15,Participants!$A$1:$F$799,3,FALSE)</f>
        <v>6</v>
      </c>
      <c r="J15" s="54" t="str">
        <f>+VLOOKUP(E15,Participants!$A$1:$G$799,7,FALSE)</f>
        <v>JV GIRLS</v>
      </c>
      <c r="K15" s="61">
        <f t="shared" si="0"/>
        <v>14</v>
      </c>
      <c r="L15" s="54"/>
    </row>
    <row r="16" spans="1:12" ht="14.25" customHeight="1">
      <c r="A16" s="72" t="s">
        <v>755</v>
      </c>
      <c r="B16" s="76">
        <v>2</v>
      </c>
      <c r="C16" s="76">
        <v>15.84</v>
      </c>
      <c r="D16" s="76">
        <v>1</v>
      </c>
      <c r="E16" s="77">
        <v>791</v>
      </c>
      <c r="F16" s="61" t="str">
        <f>+VLOOKUP(E16,Participants!$A$1:$F$799,2,FALSE)</f>
        <v>Whitsel Jacqui</v>
      </c>
      <c r="G16" s="61" t="str">
        <f>+VLOOKUP(E16,Participants!$A$1:$F$799,4,FALSE)</f>
        <v>AAC</v>
      </c>
      <c r="H16" s="61" t="str">
        <f>+VLOOKUP(E16,Participants!$A$1:$F$799,5,FALSE)</f>
        <v>F</v>
      </c>
      <c r="I16" s="61">
        <f>+VLOOKUP(E16,Participants!$A$1:$F$799,3,FALSE)</f>
        <v>5</v>
      </c>
      <c r="J16" s="61" t="str">
        <f>+VLOOKUP(E16,Participants!$A$1:$G$799,7,FALSE)</f>
        <v>JV GIRLS</v>
      </c>
      <c r="K16" s="61">
        <f t="shared" si="0"/>
        <v>15</v>
      </c>
      <c r="L16" s="61"/>
    </row>
    <row r="17" spans="1:12" ht="14.25" customHeight="1">
      <c r="A17" s="72" t="s">
        <v>755</v>
      </c>
      <c r="B17" s="76">
        <v>2</v>
      </c>
      <c r="C17" s="75">
        <v>15.86</v>
      </c>
      <c r="D17" s="75">
        <v>2</v>
      </c>
      <c r="E17" s="75">
        <v>1155</v>
      </c>
      <c r="F17" s="54" t="str">
        <f>+VLOOKUP(E17,Participants!$A$1:$F$799,2,FALSE)</f>
        <v>Emery Feczko</v>
      </c>
      <c r="G17" s="54" t="str">
        <f>+VLOOKUP(E17,Participants!$A$1:$F$799,4,FALSE)</f>
        <v>JAM</v>
      </c>
      <c r="H17" s="54" t="str">
        <f>+VLOOKUP(E17,Participants!$A$1:$F$799,5,FALSE)</f>
        <v>F</v>
      </c>
      <c r="I17" s="54">
        <f>+VLOOKUP(E17,Participants!$A$1:$F$799,3,FALSE)</f>
        <v>6</v>
      </c>
      <c r="J17" s="54" t="str">
        <f>+VLOOKUP(E17,Participants!$A$1:$G$799,7,FALSE)</f>
        <v>JV GIRLS</v>
      </c>
      <c r="K17" s="61">
        <f t="shared" si="0"/>
        <v>16</v>
      </c>
      <c r="L17" s="54"/>
    </row>
    <row r="18" spans="1:12" ht="14.25" customHeight="1">
      <c r="A18" s="72" t="s">
        <v>755</v>
      </c>
      <c r="B18" s="73">
        <v>3</v>
      </c>
      <c r="C18" s="77">
        <v>15.95</v>
      </c>
      <c r="D18" s="77">
        <v>5</v>
      </c>
      <c r="E18" s="77">
        <v>1250</v>
      </c>
      <c r="F18" s="61" t="str">
        <f>+VLOOKUP(E18,Participants!$A$1:$F$799,2,FALSE)</f>
        <v>Anna Cicchino</v>
      </c>
      <c r="G18" s="61" t="str">
        <f>+VLOOKUP(E18,Participants!$A$1:$F$799,4,FALSE)</f>
        <v>AGS</v>
      </c>
      <c r="H18" s="61" t="str">
        <f>+VLOOKUP(E18,Participants!$A$1:$F$799,5,FALSE)</f>
        <v>F</v>
      </c>
      <c r="I18" s="61">
        <f>+VLOOKUP(E18,Participants!$A$1:$F$799,3,FALSE)</f>
        <v>6</v>
      </c>
      <c r="J18" s="61" t="str">
        <f>+VLOOKUP(E18,Participants!$A$1:$G$799,7,FALSE)</f>
        <v>JV GIRLS</v>
      </c>
      <c r="K18" s="61">
        <f t="shared" si="0"/>
        <v>17</v>
      </c>
      <c r="L18" s="61"/>
    </row>
    <row r="19" spans="1:12" ht="14.25" customHeight="1">
      <c r="A19" s="72" t="s">
        <v>755</v>
      </c>
      <c r="B19" s="73">
        <v>3</v>
      </c>
      <c r="C19" s="73">
        <v>15.96</v>
      </c>
      <c r="D19" s="73">
        <v>7</v>
      </c>
      <c r="E19" s="75">
        <v>1114</v>
      </c>
      <c r="F19" s="54" t="str">
        <f>+VLOOKUP(E19,Participants!$A$1:$F$799,2,FALSE)</f>
        <v>Eve Wrabley</v>
      </c>
      <c r="G19" s="54" t="str">
        <f>+VLOOKUP(E19,Participants!$A$1:$F$799,4,FALSE)</f>
        <v>PHA</v>
      </c>
      <c r="H19" s="54" t="str">
        <f>+VLOOKUP(E19,Participants!$A$1:$F$799,5,FALSE)</f>
        <v>F</v>
      </c>
      <c r="I19" s="54">
        <f>+VLOOKUP(E19,Participants!$A$1:$F$799,3,FALSE)</f>
        <v>5</v>
      </c>
      <c r="J19" s="54" t="str">
        <f>+VLOOKUP(E19,Participants!$A$1:$G$799,7,FALSE)</f>
        <v>JV GIRLS</v>
      </c>
      <c r="K19" s="61">
        <f t="shared" si="0"/>
        <v>18</v>
      </c>
      <c r="L19" s="54"/>
    </row>
    <row r="20" spans="1:12" ht="14.25" customHeight="1">
      <c r="A20" s="72" t="s">
        <v>755</v>
      </c>
      <c r="B20" s="73">
        <v>3</v>
      </c>
      <c r="C20" s="77">
        <v>16.02</v>
      </c>
      <c r="D20" s="77">
        <v>7</v>
      </c>
      <c r="E20" s="77">
        <v>1124</v>
      </c>
      <c r="F20" s="61" t="str">
        <f>+VLOOKUP(E20,Participants!$A$1:$F$799,2,FALSE)</f>
        <v>Claire Anthony</v>
      </c>
      <c r="G20" s="61" t="str">
        <f>+VLOOKUP(E20,Participants!$A$1:$F$799,4,FALSE)</f>
        <v>PHA</v>
      </c>
      <c r="H20" s="61" t="str">
        <f>+VLOOKUP(E20,Participants!$A$1:$F$799,5,FALSE)</f>
        <v>F</v>
      </c>
      <c r="I20" s="61">
        <f>+VLOOKUP(E20,Participants!$A$1:$F$799,3,FALSE)</f>
        <v>6</v>
      </c>
      <c r="J20" s="61" t="str">
        <f>+VLOOKUP(E20,Participants!$A$1:$G$799,7,FALSE)</f>
        <v>JV GIRLS</v>
      </c>
      <c r="K20" s="61">
        <f t="shared" si="0"/>
        <v>19</v>
      </c>
      <c r="L20" s="61"/>
    </row>
    <row r="21" spans="1:12" ht="14.25" customHeight="1">
      <c r="A21" s="72" t="s">
        <v>755</v>
      </c>
      <c r="B21" s="73">
        <v>3</v>
      </c>
      <c r="C21" s="73">
        <v>16.18</v>
      </c>
      <c r="D21" s="73">
        <v>3</v>
      </c>
      <c r="E21" s="75">
        <v>1157</v>
      </c>
      <c r="F21" s="54" t="str">
        <f>+VLOOKUP(E21,Participants!$A$1:$F$799,2,FALSE)</f>
        <v>Margaret Killian</v>
      </c>
      <c r="G21" s="54" t="str">
        <f>+VLOOKUP(E21,Participants!$A$1:$F$799,4,FALSE)</f>
        <v>JAM</v>
      </c>
      <c r="H21" s="54" t="str">
        <f>+VLOOKUP(E21,Participants!$A$1:$F$799,5,FALSE)</f>
        <v>F</v>
      </c>
      <c r="I21" s="54">
        <f>+VLOOKUP(E21,Participants!$A$1:$F$799,3,FALSE)</f>
        <v>6</v>
      </c>
      <c r="J21" s="54" t="str">
        <f>+VLOOKUP(E21,Participants!$A$1:$G$799,7,FALSE)</f>
        <v>JV GIRLS</v>
      </c>
      <c r="K21" s="61">
        <f t="shared" si="0"/>
        <v>20</v>
      </c>
      <c r="L21" s="54"/>
    </row>
    <row r="22" spans="1:12" ht="14.25" customHeight="1">
      <c r="A22" s="72" t="s">
        <v>755</v>
      </c>
      <c r="B22" s="73">
        <v>3</v>
      </c>
      <c r="C22" s="73">
        <v>16.23</v>
      </c>
      <c r="D22" s="73">
        <v>1</v>
      </c>
      <c r="E22" s="75">
        <v>941</v>
      </c>
      <c r="F22" s="54" t="str">
        <f>+VLOOKUP(E22,Participants!$A$1:$F$799,2,FALSE)</f>
        <v>Kennedey Chambers</v>
      </c>
      <c r="G22" s="54" t="str">
        <f>+VLOOKUP(E22,Participants!$A$1:$F$799,4,FALSE)</f>
        <v>NCA</v>
      </c>
      <c r="H22" s="54" t="str">
        <f>+VLOOKUP(E22,Participants!$A$1:$F$799,5,FALSE)</f>
        <v>F</v>
      </c>
      <c r="I22" s="54">
        <f>+VLOOKUP(E22,Participants!$A$1:$F$799,3,FALSE)</f>
        <v>6</v>
      </c>
      <c r="J22" s="54" t="str">
        <f>+VLOOKUP(E22,Participants!$A$1:$G$799,7,FALSE)</f>
        <v>JV GIRLS</v>
      </c>
      <c r="K22" s="61">
        <f t="shared" si="0"/>
        <v>21</v>
      </c>
      <c r="L22" s="54"/>
    </row>
    <row r="23" spans="1:12" ht="14.25" customHeight="1">
      <c r="A23" s="72" t="s">
        <v>755</v>
      </c>
      <c r="B23" s="73">
        <v>3</v>
      </c>
      <c r="C23" s="77">
        <v>16.25</v>
      </c>
      <c r="D23" s="77">
        <v>5</v>
      </c>
      <c r="E23" s="77">
        <v>580</v>
      </c>
      <c r="F23" s="61" t="str">
        <f>+VLOOKUP(E23,Participants!$A$1:$F$799,2,FALSE)</f>
        <v>Mary Kennedy</v>
      </c>
      <c r="G23" s="61" t="str">
        <f>+VLOOKUP(E23,Participants!$A$1:$F$799,4,FALSE)</f>
        <v>BFS</v>
      </c>
      <c r="H23" s="61" t="str">
        <f>+VLOOKUP(E23,Participants!$A$1:$F$799,5,FALSE)</f>
        <v>F</v>
      </c>
      <c r="I23" s="61">
        <f>+VLOOKUP(E23,Participants!$A$1:$F$799,3,FALSE)</f>
        <v>6</v>
      </c>
      <c r="J23" s="61" t="str">
        <f>+VLOOKUP(E23,Participants!$A$1:$G$799,7,FALSE)</f>
        <v>JV GIRLS</v>
      </c>
      <c r="K23" s="61">
        <f t="shared" si="0"/>
        <v>22</v>
      </c>
      <c r="L23" s="61"/>
    </row>
    <row r="24" spans="1:12" ht="14.25" customHeight="1">
      <c r="A24" s="72" t="s">
        <v>755</v>
      </c>
      <c r="B24" s="73">
        <v>3</v>
      </c>
      <c r="C24" s="77">
        <v>16.5</v>
      </c>
      <c r="D24" s="77">
        <v>4</v>
      </c>
      <c r="E24" s="77">
        <v>1156</v>
      </c>
      <c r="F24" s="61" t="str">
        <f>+VLOOKUP(E24,Participants!$A$1:$F$799,2,FALSE)</f>
        <v>Molly Gauntner</v>
      </c>
      <c r="G24" s="61" t="str">
        <f>+VLOOKUP(E24,Participants!$A$1:$F$799,4,FALSE)</f>
        <v>JAM</v>
      </c>
      <c r="H24" s="61" t="str">
        <f>+VLOOKUP(E24,Participants!$A$1:$F$799,5,FALSE)</f>
        <v>F</v>
      </c>
      <c r="I24" s="61">
        <f>+VLOOKUP(E24,Participants!$A$1:$F$799,3,FALSE)</f>
        <v>6</v>
      </c>
      <c r="J24" s="61" t="str">
        <f>+VLOOKUP(E24,Participants!$A$1:$G$799,7,FALSE)</f>
        <v>JV GIRLS</v>
      </c>
      <c r="K24" s="61">
        <f t="shared" si="0"/>
        <v>23</v>
      </c>
      <c r="L24" s="61"/>
    </row>
    <row r="25" spans="1:12" ht="14.25" customHeight="1">
      <c r="A25" s="72" t="s">
        <v>755</v>
      </c>
      <c r="B25" s="73">
        <v>3</v>
      </c>
      <c r="C25" s="77">
        <v>16.95</v>
      </c>
      <c r="D25" s="77">
        <v>7</v>
      </c>
      <c r="E25" s="77">
        <v>1122</v>
      </c>
      <c r="F25" s="61" t="str">
        <f>+VLOOKUP(E25,Participants!$A$1:$F$799,2,FALSE)</f>
        <v>Sylvie Day</v>
      </c>
      <c r="G25" s="61" t="str">
        <f>+VLOOKUP(E25,Participants!$A$1:$F$799,4,FALSE)</f>
        <v>PHA</v>
      </c>
      <c r="H25" s="61" t="str">
        <f>+VLOOKUP(E25,Participants!$A$1:$F$799,5,FALSE)</f>
        <v>F</v>
      </c>
      <c r="I25" s="61">
        <f>+VLOOKUP(E25,Participants!$A$1:$F$799,3,FALSE)</f>
        <v>6</v>
      </c>
      <c r="J25" s="61" t="str">
        <f>+VLOOKUP(E25,Participants!$A$1:$G$799,7,FALSE)</f>
        <v>JV GIRLS</v>
      </c>
      <c r="K25" s="61">
        <f t="shared" si="0"/>
        <v>24</v>
      </c>
      <c r="L25" s="61"/>
    </row>
    <row r="26" spans="1:12" ht="14.25" customHeight="1">
      <c r="A26" s="72" t="s">
        <v>755</v>
      </c>
      <c r="B26" s="76">
        <v>4</v>
      </c>
      <c r="C26" s="75">
        <v>17</v>
      </c>
      <c r="D26" s="75">
        <v>2</v>
      </c>
      <c r="E26" s="75">
        <v>1152</v>
      </c>
      <c r="F26" s="54" t="str">
        <f>+VLOOKUP(E26,Participants!$A$1:$F$799,2,FALSE)</f>
        <v>Gabriella Marino</v>
      </c>
      <c r="G26" s="54" t="str">
        <f>+VLOOKUP(E26,Participants!$A$1:$F$799,4,FALSE)</f>
        <v>JAM</v>
      </c>
      <c r="H26" s="54" t="str">
        <f>+VLOOKUP(E26,Participants!$A$1:$F$799,5,FALSE)</f>
        <v>F</v>
      </c>
      <c r="I26" s="54">
        <f>+VLOOKUP(E26,Participants!$A$1:$F$799,3,FALSE)</f>
        <v>5</v>
      </c>
      <c r="J26" s="54" t="str">
        <f>+VLOOKUP(E26,Participants!$A$1:$G$799,7,FALSE)</f>
        <v>JV GIRLS</v>
      </c>
      <c r="K26" s="61">
        <f t="shared" si="0"/>
        <v>25</v>
      </c>
      <c r="L26" s="54"/>
    </row>
    <row r="27" spans="1:12" ht="14.25" customHeight="1">
      <c r="A27" s="72" t="s">
        <v>755</v>
      </c>
      <c r="B27" s="76">
        <v>4</v>
      </c>
      <c r="C27" s="75">
        <v>17.16</v>
      </c>
      <c r="D27" s="75">
        <v>3</v>
      </c>
      <c r="E27" s="75">
        <v>1159</v>
      </c>
      <c r="F27" s="54" t="str">
        <f>+VLOOKUP(E27,Participants!$A$1:$F$799,2,FALSE)</f>
        <v>Gabby Vilcheck</v>
      </c>
      <c r="G27" s="54" t="str">
        <f>+VLOOKUP(E27,Participants!$A$1:$F$799,4,FALSE)</f>
        <v>JAM</v>
      </c>
      <c r="H27" s="54" t="str">
        <f>+VLOOKUP(E27,Participants!$A$1:$F$799,5,FALSE)</f>
        <v>F</v>
      </c>
      <c r="I27" s="54">
        <f>+VLOOKUP(E27,Participants!$A$1:$F$799,3,FALSE)</f>
        <v>6</v>
      </c>
      <c r="J27" s="54" t="str">
        <f>+VLOOKUP(E27,Participants!$A$1:$G$799,7,FALSE)</f>
        <v>JV GIRLS</v>
      </c>
      <c r="K27" s="61">
        <f t="shared" si="0"/>
        <v>26</v>
      </c>
      <c r="L27" s="54"/>
    </row>
    <row r="28" spans="1:12" ht="14.25" customHeight="1">
      <c r="A28" s="72" t="s">
        <v>755</v>
      </c>
      <c r="B28" s="76">
        <v>4</v>
      </c>
      <c r="C28" s="76">
        <v>17.23</v>
      </c>
      <c r="D28" s="76">
        <v>4</v>
      </c>
      <c r="E28" s="77">
        <v>590</v>
      </c>
      <c r="F28" s="61" t="str">
        <f>+VLOOKUP(E28,Participants!$A$1:$F$799,2,FALSE)</f>
        <v>Gina Talarico</v>
      </c>
      <c r="G28" s="61" t="str">
        <f>+VLOOKUP(E28,Participants!$A$1:$F$799,4,FALSE)</f>
        <v>BFS</v>
      </c>
      <c r="H28" s="61" t="str">
        <f>+VLOOKUP(E28,Participants!$A$1:$F$799,5,FALSE)</f>
        <v>F</v>
      </c>
      <c r="I28" s="61">
        <f>+VLOOKUP(E28,Participants!$A$1:$F$799,3,FALSE)</f>
        <v>6</v>
      </c>
      <c r="J28" s="61" t="str">
        <f>+VLOOKUP(E28,Participants!$A$1:$G$799,7,FALSE)</f>
        <v>JV GIRLS</v>
      </c>
      <c r="K28" s="61">
        <f t="shared" si="0"/>
        <v>27</v>
      </c>
      <c r="L28" s="61"/>
    </row>
    <row r="29" spans="1:12" ht="14.25" customHeight="1">
      <c r="A29" s="72" t="s">
        <v>755</v>
      </c>
      <c r="B29" s="76">
        <v>4</v>
      </c>
      <c r="C29" s="76">
        <v>17.27</v>
      </c>
      <c r="D29" s="76">
        <v>1</v>
      </c>
      <c r="E29" s="77">
        <v>789</v>
      </c>
      <c r="F29" s="61" t="str">
        <f>+VLOOKUP(E29,Participants!$A$1:$F$799,2,FALSE)</f>
        <v>Rugh Annie</v>
      </c>
      <c r="G29" s="61" t="str">
        <f>+VLOOKUP(E29,Participants!$A$1:$F$799,4,FALSE)</f>
        <v>AAC</v>
      </c>
      <c r="H29" s="61" t="str">
        <f>+VLOOKUP(E29,Participants!$A$1:$F$799,5,FALSE)</f>
        <v>F</v>
      </c>
      <c r="I29" s="61">
        <f>+VLOOKUP(E29,Participants!$A$1:$F$799,3,FALSE)</f>
        <v>5</v>
      </c>
      <c r="J29" s="61" t="str">
        <f>+VLOOKUP(E29,Participants!$A$1:$G$799,7,FALSE)</f>
        <v>JV GIRLS</v>
      </c>
      <c r="K29" s="61">
        <f t="shared" si="0"/>
        <v>28</v>
      </c>
      <c r="L29" s="61"/>
    </row>
    <row r="30" spans="1:12" ht="14.25" customHeight="1">
      <c r="A30" s="72" t="s">
        <v>755</v>
      </c>
      <c r="B30" s="76">
        <v>4</v>
      </c>
      <c r="C30" s="75">
        <v>17.28</v>
      </c>
      <c r="D30" s="75">
        <v>7</v>
      </c>
      <c r="E30" s="75">
        <v>1455</v>
      </c>
      <c r="F30" s="54" t="str">
        <f>+VLOOKUP(E30,Participants!$A$1:$F$799,2,FALSE)</f>
        <v>Grace Wolfrum</v>
      </c>
      <c r="G30" s="54" t="str">
        <f>+VLOOKUP(E30,Participants!$A$1:$F$799,4,FALSE)</f>
        <v>BCS</v>
      </c>
      <c r="H30" s="54" t="str">
        <f>+VLOOKUP(E30,Participants!$A$1:$F$799,5,FALSE)</f>
        <v>F</v>
      </c>
      <c r="I30" s="54">
        <f>+VLOOKUP(E30,Participants!$A$1:$F$799,3,FALSE)</f>
        <v>6</v>
      </c>
      <c r="J30" s="54" t="str">
        <f>+VLOOKUP(E30,Participants!$A$1:$G$799,7,FALSE)</f>
        <v>JV GIRLS</v>
      </c>
      <c r="K30" s="61">
        <f t="shared" si="0"/>
        <v>29</v>
      </c>
      <c r="L30" s="54"/>
    </row>
    <row r="31" spans="1:12" ht="14.25" customHeight="1">
      <c r="A31" s="72" t="s">
        <v>755</v>
      </c>
      <c r="B31" s="76">
        <v>4</v>
      </c>
      <c r="C31" s="76">
        <v>17.32</v>
      </c>
      <c r="D31" s="76">
        <v>6</v>
      </c>
      <c r="E31" s="77">
        <v>1450</v>
      </c>
      <c r="F31" s="61" t="str">
        <f>+VLOOKUP(E31,Participants!$A$1:$F$799,2,FALSE)</f>
        <v>Megan Eicher</v>
      </c>
      <c r="G31" s="61" t="str">
        <f>+VLOOKUP(E31,Participants!$A$1:$F$799,4,FALSE)</f>
        <v>BCS</v>
      </c>
      <c r="H31" s="61" t="str">
        <f>+VLOOKUP(E31,Participants!$A$1:$F$799,5,FALSE)</f>
        <v>F</v>
      </c>
      <c r="I31" s="61">
        <f>+VLOOKUP(E31,Participants!$A$1:$F$799,3,FALSE)</f>
        <v>5</v>
      </c>
      <c r="J31" s="61" t="str">
        <f>+VLOOKUP(E31,Participants!$A$1:$G$799,7,FALSE)</f>
        <v>JV GIRLS</v>
      </c>
      <c r="K31" s="61">
        <f t="shared" si="0"/>
        <v>30</v>
      </c>
      <c r="L31" s="61"/>
    </row>
    <row r="32" spans="1:12" ht="14.25" customHeight="1">
      <c r="A32" s="72" t="s">
        <v>755</v>
      </c>
      <c r="B32" s="76">
        <v>4</v>
      </c>
      <c r="C32" s="76">
        <v>17.43</v>
      </c>
      <c r="D32" s="76">
        <v>6</v>
      </c>
      <c r="E32" s="77">
        <v>1457</v>
      </c>
      <c r="F32" s="61" t="str">
        <f>+VLOOKUP(E32,Participants!$A$1:$F$799,2,FALSE)</f>
        <v>Kendall Stewart</v>
      </c>
      <c r="G32" s="61" t="str">
        <f>+VLOOKUP(E32,Participants!$A$1:$F$799,4,FALSE)</f>
        <v>BCS</v>
      </c>
      <c r="H32" s="61" t="str">
        <f>+VLOOKUP(E32,Participants!$A$1:$F$799,5,FALSE)</f>
        <v>F</v>
      </c>
      <c r="I32" s="61">
        <f>+VLOOKUP(E32,Participants!$A$1:$F$799,3,FALSE)</f>
        <v>6</v>
      </c>
      <c r="J32" s="61" t="str">
        <f>+VLOOKUP(E32,Participants!$A$1:$G$799,7,FALSE)</f>
        <v>JV GIRLS</v>
      </c>
      <c r="K32" s="61">
        <f t="shared" si="0"/>
        <v>31</v>
      </c>
      <c r="L32" s="61"/>
    </row>
    <row r="33" spans="1:12" ht="14.25" customHeight="1">
      <c r="A33" s="72" t="s">
        <v>755</v>
      </c>
      <c r="B33" s="76">
        <v>4</v>
      </c>
      <c r="C33" s="76">
        <v>17.46</v>
      </c>
      <c r="D33" s="76">
        <v>3</v>
      </c>
      <c r="E33" s="76">
        <v>1154</v>
      </c>
      <c r="F33" s="61" t="str">
        <f>+VLOOKUP(E33,Participants!$A$1:$F$799,2,FALSE)</f>
        <v>Ashley Edwards</v>
      </c>
      <c r="G33" s="61" t="str">
        <f>+VLOOKUP(E33,Participants!$A$1:$F$799,4,FALSE)</f>
        <v>JAM</v>
      </c>
      <c r="H33" s="61" t="str">
        <f>+VLOOKUP(E33,Participants!$A$1:$F$799,5,FALSE)</f>
        <v>F</v>
      </c>
      <c r="I33" s="61">
        <f>+VLOOKUP(E33,Participants!$A$1:$F$799,3,FALSE)</f>
        <v>6</v>
      </c>
      <c r="J33" s="61" t="str">
        <f>+VLOOKUP(E33,Participants!$A$1:$G$799,7,FALSE)</f>
        <v>JV GIRLS</v>
      </c>
      <c r="K33" s="61">
        <f t="shared" si="0"/>
        <v>32</v>
      </c>
      <c r="L33" s="61"/>
    </row>
    <row r="34" spans="1:12" ht="14.25" customHeight="1">
      <c r="A34" s="72" t="s">
        <v>755</v>
      </c>
      <c r="B34" s="73">
        <v>5</v>
      </c>
      <c r="C34" s="73">
        <v>17.46</v>
      </c>
      <c r="D34" s="73">
        <v>3</v>
      </c>
      <c r="E34" s="75">
        <v>783</v>
      </c>
      <c r="F34" s="54" t="str">
        <f>+VLOOKUP(E34,Participants!$A$1:$F$799,2,FALSE)</f>
        <v>Gruber Juli</v>
      </c>
      <c r="G34" s="54" t="str">
        <f>+VLOOKUP(E34,Participants!$A$1:$F$799,4,FALSE)</f>
        <v>AAC</v>
      </c>
      <c r="H34" s="54" t="str">
        <f>+VLOOKUP(E34,Participants!$A$1:$F$799,5,FALSE)</f>
        <v>F</v>
      </c>
      <c r="I34" s="54">
        <f>+VLOOKUP(E34,Participants!$A$1:$F$799,3,FALSE)</f>
        <v>5</v>
      </c>
      <c r="J34" s="54" t="str">
        <f>+VLOOKUP(E34,Participants!$A$1:$G$799,7,FALSE)</f>
        <v>JV GIRLS</v>
      </c>
      <c r="K34" s="61">
        <f t="shared" si="0"/>
        <v>33</v>
      </c>
      <c r="L34" s="54"/>
    </row>
    <row r="35" spans="1:12" ht="14.25" customHeight="1">
      <c r="A35" s="72" t="s">
        <v>755</v>
      </c>
      <c r="B35" s="73">
        <v>5</v>
      </c>
      <c r="C35" s="73">
        <v>17.690000000000001</v>
      </c>
      <c r="D35" s="73">
        <v>6</v>
      </c>
      <c r="E35" s="75">
        <v>936</v>
      </c>
      <c r="F35" s="54" t="str">
        <f>+VLOOKUP(E35,Participants!$A$1:$F$799,2,FALSE)</f>
        <v>Noa Chambers</v>
      </c>
      <c r="G35" s="54" t="str">
        <f>+VLOOKUP(E35,Participants!$A$1:$F$799,4,FALSE)</f>
        <v>NCA</v>
      </c>
      <c r="H35" s="54" t="str">
        <f>+VLOOKUP(E35,Participants!$A$1:$F$799,5,FALSE)</f>
        <v>F</v>
      </c>
      <c r="I35" s="54">
        <f>+VLOOKUP(E35,Participants!$A$1:$F$799,3,FALSE)</f>
        <v>5</v>
      </c>
      <c r="J35" s="54" t="str">
        <f>+VLOOKUP(E35,Participants!$A$1:$G$799,7,FALSE)</f>
        <v>JV GIRLS</v>
      </c>
      <c r="K35" s="61">
        <f t="shared" si="0"/>
        <v>34</v>
      </c>
      <c r="L35" s="54"/>
    </row>
    <row r="36" spans="1:12" ht="14.25" customHeight="1">
      <c r="A36" s="72" t="s">
        <v>755</v>
      </c>
      <c r="B36" s="73">
        <v>5</v>
      </c>
      <c r="C36" s="73">
        <v>17.829999999999998</v>
      </c>
      <c r="D36" s="73">
        <v>4</v>
      </c>
      <c r="E36" s="75">
        <v>585</v>
      </c>
      <c r="F36" s="54" t="str">
        <f>+VLOOKUP(E36,Participants!$A$1:$F$799,2,FALSE)</f>
        <v>Catarina Perri</v>
      </c>
      <c r="G36" s="54" t="str">
        <f>+VLOOKUP(E36,Participants!$A$1:$F$799,4,FALSE)</f>
        <v>BFS</v>
      </c>
      <c r="H36" s="54" t="str">
        <f>+VLOOKUP(E36,Participants!$A$1:$F$799,5,FALSE)</f>
        <v>F</v>
      </c>
      <c r="I36" s="54">
        <f>+VLOOKUP(E36,Participants!$A$1:$F$799,3,FALSE)</f>
        <v>6</v>
      </c>
      <c r="J36" s="54" t="str">
        <f>+VLOOKUP(E36,Participants!$A$1:$G$799,7,FALSE)</f>
        <v>JV GIRLS</v>
      </c>
      <c r="K36" s="61">
        <f t="shared" si="0"/>
        <v>35</v>
      </c>
      <c r="L36" s="54"/>
    </row>
    <row r="37" spans="1:12" ht="14.25" customHeight="1">
      <c r="A37" s="72" t="s">
        <v>755</v>
      </c>
      <c r="B37" s="73">
        <v>5</v>
      </c>
      <c r="C37" s="73">
        <v>17.95</v>
      </c>
      <c r="D37" s="73">
        <v>5</v>
      </c>
      <c r="E37" s="75">
        <v>1129</v>
      </c>
      <c r="F37" s="54" t="str">
        <f>+VLOOKUP(E37,Participants!$A$1:$F$799,2,FALSE)</f>
        <v>Avery Evancho</v>
      </c>
      <c r="G37" s="54" t="str">
        <f>+VLOOKUP(E37,Participants!$A$1:$F$799,4,FALSE)</f>
        <v>PHA</v>
      </c>
      <c r="H37" s="54" t="str">
        <f>+VLOOKUP(E37,Participants!$A$1:$F$799,5,FALSE)</f>
        <v>F</v>
      </c>
      <c r="I37" s="54">
        <f>+VLOOKUP(E37,Participants!$A$1:$F$799,3,FALSE)</f>
        <v>5</v>
      </c>
      <c r="J37" s="54" t="str">
        <f>+VLOOKUP(E37,Participants!$A$1:$G$799,7,FALSE)</f>
        <v>JV GIRLS</v>
      </c>
      <c r="K37" s="61">
        <f t="shared" si="0"/>
        <v>36</v>
      </c>
      <c r="L37" s="54"/>
    </row>
    <row r="38" spans="1:12" ht="14.25" customHeight="1">
      <c r="A38" s="72" t="s">
        <v>755</v>
      </c>
      <c r="B38" s="73">
        <v>5</v>
      </c>
      <c r="C38" s="73">
        <v>17.98</v>
      </c>
      <c r="D38" s="73">
        <v>6</v>
      </c>
      <c r="E38" s="75">
        <v>1251</v>
      </c>
      <c r="F38" s="54" t="str">
        <f>+VLOOKUP(E38,Participants!$A$1:$F$799,2,FALSE)</f>
        <v>Gina Cicchino</v>
      </c>
      <c r="G38" s="54" t="str">
        <f>+VLOOKUP(E38,Participants!$A$1:$F$799,4,FALSE)</f>
        <v>AGS</v>
      </c>
      <c r="H38" s="54" t="str">
        <f>+VLOOKUP(E38,Participants!$A$1:$F$799,5,FALSE)</f>
        <v>F</v>
      </c>
      <c r="I38" s="54">
        <f>+VLOOKUP(E38,Participants!$A$1:$F$799,3,FALSE)</f>
        <v>6</v>
      </c>
      <c r="J38" s="54" t="str">
        <f>+VLOOKUP(E38,Participants!$A$1:$G$799,7,FALSE)</f>
        <v>JV GIRLS</v>
      </c>
      <c r="K38" s="61">
        <f t="shared" si="0"/>
        <v>37</v>
      </c>
      <c r="L38" s="54"/>
    </row>
    <row r="39" spans="1:12" ht="14.25" customHeight="1">
      <c r="A39" s="72" t="s">
        <v>755</v>
      </c>
      <c r="B39" s="73">
        <v>5</v>
      </c>
      <c r="C39" s="73">
        <v>18.010000000000002</v>
      </c>
      <c r="D39" s="73">
        <v>3</v>
      </c>
      <c r="E39" s="74">
        <v>1158</v>
      </c>
      <c r="F39" s="54" t="str">
        <f>+VLOOKUP(E39,Participants!$A$1:$F$799,2,FALSE)</f>
        <v>Isabell Rodgers</v>
      </c>
      <c r="G39" s="54" t="str">
        <f>+VLOOKUP(E39,Participants!$A$1:$F$799,4,FALSE)</f>
        <v>JAM</v>
      </c>
      <c r="H39" s="54" t="str">
        <f>+VLOOKUP(E39,Participants!$A$1:$F$799,5,FALSE)</f>
        <v>F</v>
      </c>
      <c r="I39" s="54">
        <f>+VLOOKUP(E39,Participants!$A$1:$F$799,3,FALSE)</f>
        <v>6</v>
      </c>
      <c r="J39" s="54" t="str">
        <f>+VLOOKUP(E39,Participants!$A$1:$G$799,7,FALSE)</f>
        <v>JV GIRLS</v>
      </c>
      <c r="K39" s="61">
        <f t="shared" si="0"/>
        <v>38</v>
      </c>
      <c r="L39" s="54"/>
    </row>
    <row r="40" spans="1:12" ht="14.25" customHeight="1">
      <c r="A40" s="72" t="s">
        <v>755</v>
      </c>
      <c r="B40" s="73">
        <v>5</v>
      </c>
      <c r="C40" s="77">
        <v>18.059999999999999</v>
      </c>
      <c r="D40" s="77">
        <v>2</v>
      </c>
      <c r="E40" s="77">
        <v>1579</v>
      </c>
      <c r="F40" s="61" t="str">
        <f>+VLOOKUP(E40,Participants!$A$1:$F$799,2,FALSE)</f>
        <v>Emily Birchok</v>
      </c>
      <c r="G40" s="61" t="str">
        <f>+VLOOKUP(E40,Participants!$A$1:$F$799,4,FALSE)</f>
        <v>GRE</v>
      </c>
      <c r="H40" s="61" t="str">
        <f>+VLOOKUP(E40,Participants!$A$1:$F$799,5,FALSE)</f>
        <v>F</v>
      </c>
      <c r="I40" s="61">
        <f>+VLOOKUP(E40,Participants!$A$1:$F$799,3,FALSE)</f>
        <v>5</v>
      </c>
      <c r="J40" s="61" t="str">
        <f>+VLOOKUP(E40,Participants!$A$1:$G$799,7,FALSE)</f>
        <v>JV GIRLS</v>
      </c>
      <c r="K40" s="61">
        <f t="shared" si="0"/>
        <v>39</v>
      </c>
      <c r="L40" s="61"/>
    </row>
    <row r="41" spans="1:12" ht="14.25" customHeight="1">
      <c r="A41" s="72" t="s">
        <v>755</v>
      </c>
      <c r="B41" s="73">
        <v>5</v>
      </c>
      <c r="C41" s="77">
        <v>18.09</v>
      </c>
      <c r="D41" s="77">
        <v>4</v>
      </c>
      <c r="E41" s="77">
        <v>1026</v>
      </c>
      <c r="F41" s="61" t="str">
        <f>+VLOOKUP(E41,Participants!$A$1:$F$799,2,FALSE)</f>
        <v>Noelle Ronnenberg</v>
      </c>
      <c r="G41" s="61" t="str">
        <f>+VLOOKUP(E41,Participants!$A$1:$F$799,4,FALSE)</f>
        <v>KIL</v>
      </c>
      <c r="H41" s="61" t="str">
        <f>+VLOOKUP(E41,Participants!$A$1:$F$799,5,FALSE)</f>
        <v>F</v>
      </c>
      <c r="I41" s="61">
        <f>+VLOOKUP(E41,Participants!$A$1:$F$799,3,FALSE)</f>
        <v>5</v>
      </c>
      <c r="J41" s="61" t="str">
        <f>+VLOOKUP(E41,Participants!$A$1:$G$799,7,FALSE)</f>
        <v>JV GIRLS</v>
      </c>
      <c r="K41" s="61">
        <f t="shared" si="0"/>
        <v>40</v>
      </c>
      <c r="L41" s="61"/>
    </row>
    <row r="42" spans="1:12" ht="14.25" customHeight="1">
      <c r="A42" s="72" t="s">
        <v>755</v>
      </c>
      <c r="B42" s="76">
        <v>6</v>
      </c>
      <c r="C42" s="75">
        <v>18.329999999999998</v>
      </c>
      <c r="D42" s="75">
        <v>2</v>
      </c>
      <c r="E42" s="75">
        <v>1585</v>
      </c>
      <c r="F42" s="54" t="str">
        <f>+VLOOKUP(E42,Participants!$A$1:$F$799,2,FALSE)</f>
        <v>Ava Sparacino</v>
      </c>
      <c r="G42" s="54" t="str">
        <f>+VLOOKUP(E42,Participants!$A$1:$F$799,4,FALSE)</f>
        <v>GRE</v>
      </c>
      <c r="H42" s="54" t="str">
        <f>+VLOOKUP(E42,Participants!$A$1:$F$799,5,FALSE)</f>
        <v>F</v>
      </c>
      <c r="I42" s="54">
        <f>+VLOOKUP(E42,Participants!$A$1:$F$799,3,FALSE)</f>
        <v>6</v>
      </c>
      <c r="J42" s="54" t="str">
        <f>+VLOOKUP(E42,Participants!$A$1:$G$799,7,FALSE)</f>
        <v>JV GIRLS</v>
      </c>
      <c r="K42" s="61">
        <f t="shared" si="0"/>
        <v>41</v>
      </c>
      <c r="L42" s="54"/>
    </row>
    <row r="43" spans="1:12" ht="14.25" customHeight="1">
      <c r="A43" s="72" t="s">
        <v>755</v>
      </c>
      <c r="B43" s="76">
        <v>6</v>
      </c>
      <c r="C43" s="76">
        <v>18.55</v>
      </c>
      <c r="D43" s="76">
        <v>2</v>
      </c>
      <c r="E43" s="77">
        <v>1153</v>
      </c>
      <c r="F43" s="61" t="str">
        <f>+VLOOKUP(E43,Participants!$A$1:$F$799,2,FALSE)</f>
        <v>Adelaide Delaney</v>
      </c>
      <c r="G43" s="61" t="str">
        <f>+VLOOKUP(E43,Participants!$A$1:$F$799,4,FALSE)</f>
        <v>JAM</v>
      </c>
      <c r="H43" s="61" t="str">
        <f>+VLOOKUP(E43,Participants!$A$1:$F$799,5,FALSE)</f>
        <v>F</v>
      </c>
      <c r="I43" s="61">
        <f>+VLOOKUP(E43,Participants!$A$1:$F$799,3,FALSE)</f>
        <v>6</v>
      </c>
      <c r="J43" s="61" t="str">
        <f>+VLOOKUP(E43,Participants!$A$1:$G$799,7,FALSE)</f>
        <v>JV GIRLS</v>
      </c>
      <c r="K43" s="61">
        <f t="shared" si="0"/>
        <v>42</v>
      </c>
      <c r="L43" s="61"/>
    </row>
    <row r="44" spans="1:12" ht="14.25" customHeight="1">
      <c r="A44" s="72" t="s">
        <v>755</v>
      </c>
      <c r="B44" s="76">
        <v>6</v>
      </c>
      <c r="C44" s="75">
        <v>18.600000000000001</v>
      </c>
      <c r="D44" s="75">
        <v>1</v>
      </c>
      <c r="E44" s="75">
        <v>778</v>
      </c>
      <c r="F44" s="54" t="str">
        <f>+VLOOKUP(E44,Participants!$A$1:$F$799,2,FALSE)</f>
        <v>Austin Lizzie</v>
      </c>
      <c r="G44" s="54" t="str">
        <f>+VLOOKUP(E44,Participants!$A$1:$F$799,4,FALSE)</f>
        <v>AAC</v>
      </c>
      <c r="H44" s="54" t="str">
        <f>+VLOOKUP(E44,Participants!$A$1:$F$799,5,FALSE)</f>
        <v>F</v>
      </c>
      <c r="I44" s="54">
        <f>+VLOOKUP(E44,Participants!$A$1:$F$799,3,FALSE)</f>
        <v>5</v>
      </c>
      <c r="J44" s="54" t="str">
        <f>+VLOOKUP(E44,Participants!$A$1:$G$799,7,FALSE)</f>
        <v>JV GIRLS</v>
      </c>
      <c r="K44" s="61">
        <f t="shared" si="0"/>
        <v>43</v>
      </c>
      <c r="L44" s="54"/>
    </row>
    <row r="45" spans="1:12" ht="14.25" customHeight="1">
      <c r="A45" s="72" t="s">
        <v>755</v>
      </c>
      <c r="B45" s="76">
        <v>6</v>
      </c>
      <c r="C45" s="76">
        <v>19.25</v>
      </c>
      <c r="D45" s="76">
        <v>7</v>
      </c>
      <c r="E45" s="77">
        <v>938</v>
      </c>
      <c r="F45" s="61" t="str">
        <f>+VLOOKUP(E45,Participants!$A$1:$F$799,2,FALSE)</f>
        <v>Quinn Jaworski</v>
      </c>
      <c r="G45" s="61" t="str">
        <f>+VLOOKUP(E45,Participants!$A$1:$F$799,4,FALSE)</f>
        <v>NCA</v>
      </c>
      <c r="H45" s="61" t="str">
        <f>+VLOOKUP(E45,Participants!$A$1:$F$799,5,FALSE)</f>
        <v>F</v>
      </c>
      <c r="I45" s="61">
        <f>+VLOOKUP(E45,Participants!$A$1:$F$799,3,FALSE)</f>
        <v>5</v>
      </c>
      <c r="J45" s="61" t="str">
        <f>+VLOOKUP(E45,Participants!$A$1:$G$799,7,FALSE)</f>
        <v>JV GIRLS</v>
      </c>
      <c r="K45" s="61">
        <f t="shared" si="0"/>
        <v>44</v>
      </c>
      <c r="L45" s="61"/>
    </row>
    <row r="46" spans="1:12" ht="14.25" customHeight="1">
      <c r="A46" s="72" t="s">
        <v>755</v>
      </c>
      <c r="B46" s="76">
        <v>6</v>
      </c>
      <c r="C46" s="75">
        <v>19.309999999999999</v>
      </c>
      <c r="D46" s="75">
        <v>1</v>
      </c>
      <c r="E46" s="74">
        <v>1005</v>
      </c>
      <c r="F46" s="54" t="str">
        <f>+VLOOKUP(E46,Participants!$A$1:$F$799,2,FALSE)</f>
        <v>Isabella Gamez</v>
      </c>
      <c r="G46" s="54" t="str">
        <f>+VLOOKUP(E46,Participants!$A$1:$F$799,4,FALSE)</f>
        <v>KIL</v>
      </c>
      <c r="H46" s="54" t="str">
        <f>+VLOOKUP(E46,Participants!$A$1:$F$799,5,FALSE)</f>
        <v>F</v>
      </c>
      <c r="I46" s="54">
        <f>+VLOOKUP(E46,Participants!$A$1:$F$799,3,FALSE)</f>
        <v>5</v>
      </c>
      <c r="J46" s="54" t="str">
        <f>+VLOOKUP(E46,Participants!$A$1:$G$799,7,FALSE)</f>
        <v>JV GIRLS</v>
      </c>
      <c r="K46" s="61">
        <f t="shared" si="0"/>
        <v>45</v>
      </c>
      <c r="L46" s="54"/>
    </row>
    <row r="47" spans="1:12" ht="14.25" customHeight="1">
      <c r="A47" s="72" t="s">
        <v>755</v>
      </c>
      <c r="B47" s="76">
        <v>6</v>
      </c>
      <c r="C47" s="76">
        <v>19.46</v>
      </c>
      <c r="D47" s="76">
        <v>3</v>
      </c>
      <c r="E47" s="77">
        <v>583</v>
      </c>
      <c r="F47" s="61" t="str">
        <f>+VLOOKUP(E47,Participants!$A$1:$F$799,2,FALSE)</f>
        <v>Sarah Mlecko</v>
      </c>
      <c r="G47" s="61" t="str">
        <f>+VLOOKUP(E47,Participants!$A$1:$F$799,4,FALSE)</f>
        <v>BFS</v>
      </c>
      <c r="H47" s="61" t="str">
        <f>+VLOOKUP(E47,Participants!$A$1:$F$799,5,FALSE)</f>
        <v>F</v>
      </c>
      <c r="I47" s="61">
        <f>+VLOOKUP(E47,Participants!$A$1:$F$799,3,FALSE)</f>
        <v>5</v>
      </c>
      <c r="J47" s="61" t="str">
        <f>+VLOOKUP(E47,Participants!$A$1:$G$799,7,FALSE)</f>
        <v>JV GIRLS</v>
      </c>
      <c r="K47" s="61">
        <f t="shared" si="0"/>
        <v>46</v>
      </c>
      <c r="L47" s="61"/>
    </row>
    <row r="48" spans="1:12" ht="14.25" customHeight="1">
      <c r="A48" s="72" t="s">
        <v>755</v>
      </c>
      <c r="B48" s="76">
        <v>6</v>
      </c>
      <c r="C48" s="75">
        <v>21.34</v>
      </c>
      <c r="D48" s="75">
        <v>2</v>
      </c>
      <c r="E48" s="74">
        <v>578</v>
      </c>
      <c r="F48" s="54" t="str">
        <f>+VLOOKUP(E48,Participants!$A$1:$F$799,2,FALSE)</f>
        <v>Giovanna Julian</v>
      </c>
      <c r="G48" s="54" t="str">
        <f>+VLOOKUP(E48,Participants!$A$1:$F$799,4,FALSE)</f>
        <v>BFS</v>
      </c>
      <c r="H48" s="54" t="str">
        <f>+VLOOKUP(E48,Participants!$A$1:$F$799,5,FALSE)</f>
        <v>F</v>
      </c>
      <c r="I48" s="54">
        <f>+VLOOKUP(E48,Participants!$A$1:$F$799,3,FALSE)</f>
        <v>6</v>
      </c>
      <c r="J48" s="54" t="str">
        <f>+VLOOKUP(E48,Participants!$A$1:$G$799,7,FALSE)</f>
        <v>JV GIRLS</v>
      </c>
      <c r="K48" s="61">
        <f t="shared" si="0"/>
        <v>47</v>
      </c>
      <c r="L48" s="54"/>
    </row>
    <row r="49" spans="1:12" ht="15" customHeight="1">
      <c r="A49" s="72" t="s">
        <v>755</v>
      </c>
      <c r="B49" s="76">
        <v>6</v>
      </c>
      <c r="C49" s="75" t="s">
        <v>866</v>
      </c>
      <c r="D49" s="75">
        <v>1</v>
      </c>
      <c r="E49" s="75">
        <v>577</v>
      </c>
      <c r="F49" s="54" t="str">
        <f>+VLOOKUP(E49,Participants!$A$1:$F$799,2,FALSE)</f>
        <v>Luciana Ganoza</v>
      </c>
      <c r="G49" s="54" t="str">
        <f>+VLOOKUP(E49,Participants!$A$1:$F$799,4,FALSE)</f>
        <v>BFS</v>
      </c>
      <c r="H49" s="54" t="str">
        <f>+VLOOKUP(E49,Participants!$A$1:$F$799,5,FALSE)</f>
        <v>F</v>
      </c>
      <c r="I49" s="54">
        <f>+VLOOKUP(E49,Participants!$A$1:$F$799,3,FALSE)</f>
        <v>5</v>
      </c>
      <c r="J49" s="54" t="str">
        <f>+VLOOKUP(E49,Participants!$A$1:$G$799,7,FALSE)</f>
        <v>JV GIRLS</v>
      </c>
      <c r="K49" s="54"/>
      <c r="L49" s="54"/>
    </row>
    <row r="50" spans="1:12" ht="14.25" customHeight="1">
      <c r="A50" s="72" t="s">
        <v>755</v>
      </c>
      <c r="B50" s="73">
        <v>7</v>
      </c>
      <c r="C50" s="73"/>
      <c r="D50" s="73">
        <v>7</v>
      </c>
      <c r="E50" s="73"/>
      <c r="F50" s="54" t="e">
        <f>+VLOOKUP(E50,Participants!$A$1:$F$799,2,FALSE)</f>
        <v>#N/A</v>
      </c>
      <c r="G50" s="54" t="e">
        <f>+VLOOKUP(E50,Participants!$A$1:$F$799,4,FALSE)</f>
        <v>#N/A</v>
      </c>
      <c r="H50" s="54" t="e">
        <f>+VLOOKUP(E50,Participants!$A$1:$F$799,5,FALSE)</f>
        <v>#N/A</v>
      </c>
      <c r="I50" s="54" t="e">
        <f>+VLOOKUP(E50,Participants!$A$1:$F$799,3,FALSE)</f>
        <v>#N/A</v>
      </c>
      <c r="J50" s="54" t="e">
        <f>+VLOOKUP(E50,Participants!$A$1:$G$799,7,FALSE)</f>
        <v>#N/A</v>
      </c>
      <c r="K50" s="54"/>
      <c r="L50" s="54"/>
    </row>
    <row r="51" spans="1:12" ht="14.25" customHeight="1">
      <c r="A51" s="72" t="s">
        <v>755</v>
      </c>
      <c r="B51" s="73">
        <v>7</v>
      </c>
      <c r="C51" s="73"/>
      <c r="D51" s="73">
        <v>8</v>
      </c>
      <c r="E51" s="73"/>
      <c r="F51" s="54" t="e">
        <f>+VLOOKUP(E51,Participants!$A$1:$F$799,2,FALSE)</f>
        <v>#N/A</v>
      </c>
      <c r="G51" s="54" t="e">
        <f>+VLOOKUP(E51,Participants!$A$1:$F$799,4,FALSE)</f>
        <v>#N/A</v>
      </c>
      <c r="H51" s="54" t="e">
        <f>+VLOOKUP(E51,Participants!$A$1:$F$799,5,FALSE)</f>
        <v>#N/A</v>
      </c>
      <c r="I51" s="54" t="e">
        <f>+VLOOKUP(E51,Participants!$A$1:$F$799,3,FALSE)</f>
        <v>#N/A</v>
      </c>
      <c r="J51" s="54" t="e">
        <f>+VLOOKUP(E51,Participants!$A$1:$G$799,7,FALSE)</f>
        <v>#N/A</v>
      </c>
      <c r="K51" s="54"/>
      <c r="L51" s="54"/>
    </row>
    <row r="52" spans="1:12" ht="14.25" customHeight="1">
      <c r="A52" s="72" t="s">
        <v>755</v>
      </c>
      <c r="B52" s="75">
        <v>11</v>
      </c>
      <c r="C52" s="75">
        <v>13.77</v>
      </c>
      <c r="D52" s="75">
        <v>2</v>
      </c>
      <c r="E52" s="75">
        <v>1048</v>
      </c>
      <c r="F52" s="54" t="str">
        <f>+VLOOKUP(E52,Participants!$A$1:$F$799,2,FALSE)</f>
        <v>Nicholas Gnandt</v>
      </c>
      <c r="G52" s="54" t="str">
        <f>+VLOOKUP(E52,Participants!$A$1:$F$799,4,FALSE)</f>
        <v>KIL</v>
      </c>
      <c r="H52" s="54" t="str">
        <f>+VLOOKUP(E52,Participants!$A$1:$F$799,5,FALSE)</f>
        <v>M</v>
      </c>
      <c r="I52" s="54">
        <f>+VLOOKUP(E52,Participants!$A$1:$F$799,3,FALSE)</f>
        <v>5</v>
      </c>
      <c r="J52" s="54" t="str">
        <f>+VLOOKUP(E52,Participants!$A$1:$G$799,7,FALSE)</f>
        <v>JV BOYS</v>
      </c>
      <c r="K52" s="54">
        <v>1</v>
      </c>
      <c r="L52" s="61">
        <v>10</v>
      </c>
    </row>
    <row r="53" spans="1:12" ht="14.25" customHeight="1">
      <c r="A53" s="72" t="s">
        <v>755</v>
      </c>
      <c r="B53" s="75">
        <v>11</v>
      </c>
      <c r="C53" s="75">
        <v>13.87</v>
      </c>
      <c r="D53" s="75">
        <v>1</v>
      </c>
      <c r="E53" s="75">
        <v>1588</v>
      </c>
      <c r="F53" s="54" t="str">
        <f>+VLOOKUP(E53,Participants!$A$1:$F$799,2,FALSE)</f>
        <v>Michael Pierro</v>
      </c>
      <c r="G53" s="54" t="str">
        <f>+VLOOKUP(E53,Participants!$A$1:$F$799,4,FALSE)</f>
        <v>GRE</v>
      </c>
      <c r="H53" s="54" t="str">
        <f>+VLOOKUP(E53,Participants!$A$1:$F$799,5,FALSE)</f>
        <v>M</v>
      </c>
      <c r="I53" s="54">
        <f>+VLOOKUP(E53,Participants!$A$1:$F$799,3,FALSE)</f>
        <v>6</v>
      </c>
      <c r="J53" s="54" t="str">
        <f>+VLOOKUP(E53,Participants!$A$1:$G$799,7,FALSE)</f>
        <v>JV BOYS</v>
      </c>
      <c r="K53" s="54">
        <f>K52+1</f>
        <v>2</v>
      </c>
      <c r="L53" s="61">
        <v>8</v>
      </c>
    </row>
    <row r="54" spans="1:12" ht="14.25" customHeight="1">
      <c r="A54" s="72" t="s">
        <v>755</v>
      </c>
      <c r="B54" s="76">
        <v>10</v>
      </c>
      <c r="C54" s="76">
        <v>14.37</v>
      </c>
      <c r="D54" s="76">
        <v>4</v>
      </c>
      <c r="E54" s="77">
        <v>940</v>
      </c>
      <c r="F54" s="61" t="str">
        <f>+VLOOKUP(E54,Participants!$A$1:$F$799,2,FALSE)</f>
        <v>Zachary Booz</v>
      </c>
      <c r="G54" s="61" t="str">
        <f>+VLOOKUP(E54,Participants!$A$1:$F$799,4,FALSE)</f>
        <v>NCA</v>
      </c>
      <c r="H54" s="61" t="str">
        <f>+VLOOKUP(E54,Participants!$A$1:$F$799,5,FALSE)</f>
        <v>M</v>
      </c>
      <c r="I54" s="61">
        <f>+VLOOKUP(E54,Participants!$A$1:$F$799,3,FALSE)</f>
        <v>6</v>
      </c>
      <c r="J54" s="61" t="str">
        <f>+VLOOKUP(E54,Participants!$A$1:$G$799,7,FALSE)</f>
        <v>JV BOYS</v>
      </c>
      <c r="K54" s="54">
        <f t="shared" ref="K54:K73" si="1">K53+1</f>
        <v>3</v>
      </c>
      <c r="L54" s="61">
        <v>6</v>
      </c>
    </row>
    <row r="55" spans="1:12" ht="14.25" customHeight="1">
      <c r="A55" s="72" t="s">
        <v>755</v>
      </c>
      <c r="B55" s="75">
        <v>9</v>
      </c>
      <c r="C55" s="75">
        <v>14.61</v>
      </c>
      <c r="D55" s="75">
        <v>2</v>
      </c>
      <c r="E55" s="75">
        <v>1160</v>
      </c>
      <c r="F55" s="54" t="str">
        <f>+VLOOKUP(E55,Participants!$A$1:$F$799,2,FALSE)</f>
        <v>Declan McCullough</v>
      </c>
      <c r="G55" s="54" t="str">
        <f>+VLOOKUP(E55,Participants!$A$1:$F$799,4,FALSE)</f>
        <v>JAM</v>
      </c>
      <c r="H55" s="54" t="str">
        <f>+VLOOKUP(E55,Participants!$A$1:$F$799,5,FALSE)</f>
        <v>M</v>
      </c>
      <c r="I55" s="54">
        <f>+VLOOKUP(E55,Participants!$A$1:$F$799,3,FALSE)</f>
        <v>5</v>
      </c>
      <c r="J55" s="54" t="str">
        <f>+VLOOKUP(E55,Participants!$A$1:$G$799,7,FALSE)</f>
        <v>JV BOYS</v>
      </c>
      <c r="K55" s="54">
        <f t="shared" si="1"/>
        <v>4</v>
      </c>
      <c r="L55" s="61">
        <v>5</v>
      </c>
    </row>
    <row r="56" spans="1:12" ht="14.25" customHeight="1">
      <c r="A56" s="72" t="s">
        <v>755</v>
      </c>
      <c r="B56" s="76">
        <v>10</v>
      </c>
      <c r="C56" s="76">
        <v>15.35</v>
      </c>
      <c r="D56" s="76">
        <v>5</v>
      </c>
      <c r="E56" s="77">
        <v>1454</v>
      </c>
      <c r="F56" s="61" t="str">
        <f>+VLOOKUP(E56,Participants!$A$1:$F$799,2,FALSE)</f>
        <v>Cameron Smith</v>
      </c>
      <c r="G56" s="61" t="str">
        <f>+VLOOKUP(E56,Participants!$A$1:$F$799,4,FALSE)</f>
        <v>BCS</v>
      </c>
      <c r="H56" s="61" t="str">
        <f>+VLOOKUP(E56,Participants!$A$1:$F$799,5,FALSE)</f>
        <v>M</v>
      </c>
      <c r="I56" s="61">
        <f>+VLOOKUP(E56,Participants!$A$1:$F$799,3,FALSE)</f>
        <v>6</v>
      </c>
      <c r="J56" s="61" t="str">
        <f>+VLOOKUP(E56,Participants!$A$1:$G$799,7,FALSE)</f>
        <v>JV BOYS</v>
      </c>
      <c r="K56" s="54">
        <f t="shared" si="1"/>
        <v>5</v>
      </c>
      <c r="L56" s="61">
        <v>4</v>
      </c>
    </row>
    <row r="57" spans="1:12" ht="14.25" customHeight="1">
      <c r="A57" s="72" t="s">
        <v>755</v>
      </c>
      <c r="B57" s="76">
        <v>10</v>
      </c>
      <c r="C57" s="76">
        <v>15.62</v>
      </c>
      <c r="D57" s="76">
        <v>2</v>
      </c>
      <c r="E57" s="77">
        <v>1053</v>
      </c>
      <c r="F57" s="61" t="str">
        <f>+VLOOKUP(E57,Participants!$A$1:$F$799,2,FALSE)</f>
        <v>Dominic Verdi</v>
      </c>
      <c r="G57" s="61" t="str">
        <f>+VLOOKUP(E57,Participants!$A$1:$F$799,4,FALSE)</f>
        <v>KIL</v>
      </c>
      <c r="H57" s="61" t="str">
        <f>+VLOOKUP(E57,Participants!$A$1:$F$799,5,FALSE)</f>
        <v>M</v>
      </c>
      <c r="I57" s="61">
        <f>+VLOOKUP(E57,Participants!$A$1:$F$799,3,FALSE)</f>
        <v>6</v>
      </c>
      <c r="J57" s="61" t="str">
        <f>+VLOOKUP(E57,Participants!$A$1:$G$799,7,FALSE)</f>
        <v>JV BOYS</v>
      </c>
      <c r="K57" s="54">
        <f t="shared" si="1"/>
        <v>6</v>
      </c>
      <c r="L57" s="61">
        <v>3</v>
      </c>
    </row>
    <row r="58" spans="1:12" ht="14.25" customHeight="1">
      <c r="A58" s="72" t="s">
        <v>755</v>
      </c>
      <c r="B58" s="75">
        <v>9</v>
      </c>
      <c r="C58" s="75">
        <v>15.66</v>
      </c>
      <c r="D58" s="75">
        <v>1</v>
      </c>
      <c r="E58" s="75">
        <v>592</v>
      </c>
      <c r="F58" s="54" t="str">
        <f>+VLOOKUP(E58,Participants!$A$1:$F$799,2,FALSE)</f>
        <v>Enzo Pecoraro</v>
      </c>
      <c r="G58" s="54" t="str">
        <f>+VLOOKUP(E58,Participants!$A$1:$F$799,4,FALSE)</f>
        <v>BFS</v>
      </c>
      <c r="H58" s="54" t="str">
        <f>+VLOOKUP(E58,Participants!$A$1:$F$799,5,FALSE)</f>
        <v>M</v>
      </c>
      <c r="I58" s="54">
        <f>+VLOOKUP(E58,Participants!$A$1:$F$799,3,FALSE)</f>
        <v>5</v>
      </c>
      <c r="J58" s="54" t="str">
        <f>+VLOOKUP(E58,Participants!$A$1:$G$799,7,FALSE)</f>
        <v>JV BOYS</v>
      </c>
      <c r="K58" s="54">
        <f t="shared" si="1"/>
        <v>7</v>
      </c>
      <c r="L58" s="61">
        <v>2</v>
      </c>
    </row>
    <row r="59" spans="1:12" ht="14.25" customHeight="1">
      <c r="A59" s="72" t="s">
        <v>755</v>
      </c>
      <c r="B59" s="75">
        <v>9</v>
      </c>
      <c r="C59" s="75">
        <v>15.77</v>
      </c>
      <c r="D59" s="75">
        <v>4</v>
      </c>
      <c r="E59" s="75">
        <v>937</v>
      </c>
      <c r="F59" s="54" t="str">
        <f>+VLOOKUP(E59,Participants!$A$1:$F$799,2,FALSE)</f>
        <v>Edward Hosack</v>
      </c>
      <c r="G59" s="54" t="str">
        <f>+VLOOKUP(E59,Participants!$A$1:$F$799,4,FALSE)</f>
        <v>NCA</v>
      </c>
      <c r="H59" s="54" t="str">
        <f>+VLOOKUP(E59,Participants!$A$1:$F$799,5,FALSE)</f>
        <v>M</v>
      </c>
      <c r="I59" s="54">
        <f>+VLOOKUP(E59,Participants!$A$1:$F$799,3,FALSE)</f>
        <v>5</v>
      </c>
      <c r="J59" s="54" t="str">
        <f>+VLOOKUP(E59,Participants!$A$1:$G$799,7,FALSE)</f>
        <v>JV BOYS</v>
      </c>
      <c r="K59" s="54">
        <f t="shared" si="1"/>
        <v>8</v>
      </c>
      <c r="L59" s="61">
        <v>1</v>
      </c>
    </row>
    <row r="60" spans="1:12" ht="14.25" customHeight="1">
      <c r="A60" s="72" t="s">
        <v>755</v>
      </c>
      <c r="B60" s="73">
        <v>11</v>
      </c>
      <c r="C60" s="73">
        <v>15.91</v>
      </c>
      <c r="D60" s="73">
        <v>3</v>
      </c>
      <c r="E60" s="75">
        <v>1267</v>
      </c>
      <c r="F60" s="54" t="str">
        <f>+VLOOKUP(E60,Participants!$A$1:$F$799,2,FALSE)</f>
        <v>Jeremy Ye</v>
      </c>
      <c r="G60" s="54" t="str">
        <f>+VLOOKUP(E60,Participants!$A$1:$F$799,4,FALSE)</f>
        <v>AGS</v>
      </c>
      <c r="H60" s="54" t="str">
        <f>+VLOOKUP(E60,Participants!$A$1:$F$799,5,FALSE)</f>
        <v>M</v>
      </c>
      <c r="I60" s="54">
        <f>+VLOOKUP(E60,Participants!$A$1:$F$799,3,FALSE)</f>
        <v>6</v>
      </c>
      <c r="J60" s="54" t="str">
        <f>+VLOOKUP(E60,Participants!$A$1:$G$799,7,FALSE)</f>
        <v>JV BOYS</v>
      </c>
      <c r="K60" s="54">
        <f t="shared" si="1"/>
        <v>9</v>
      </c>
      <c r="L60" s="54"/>
    </row>
    <row r="61" spans="1:12" ht="14.25" customHeight="1">
      <c r="A61" s="72" t="s">
        <v>755</v>
      </c>
      <c r="B61" s="77">
        <v>8</v>
      </c>
      <c r="C61" s="77">
        <v>15.93</v>
      </c>
      <c r="D61" s="77">
        <v>1</v>
      </c>
      <c r="E61" s="77">
        <v>779</v>
      </c>
      <c r="F61" s="61" t="str">
        <f>+VLOOKUP(E61,Participants!$A$1:$F$799,2,FALSE)</f>
        <v xml:space="preserve">Burchill Linus </v>
      </c>
      <c r="G61" s="61" t="str">
        <f>+VLOOKUP(E61,Participants!$A$1:$F$799,4,FALSE)</f>
        <v>AAC</v>
      </c>
      <c r="H61" s="61" t="str">
        <f>+VLOOKUP(E61,Participants!$A$1:$F$799,5,FALSE)</f>
        <v>M</v>
      </c>
      <c r="I61" s="61">
        <f>+VLOOKUP(E61,Participants!$A$1:$F$799,3,FALSE)</f>
        <v>6</v>
      </c>
      <c r="J61" s="61" t="str">
        <f>+VLOOKUP(E61,Participants!$A$1:$G$799,7,FALSE)</f>
        <v>JV BOYS</v>
      </c>
      <c r="K61" s="54">
        <f t="shared" si="1"/>
        <v>10</v>
      </c>
      <c r="L61" s="54"/>
    </row>
    <row r="62" spans="1:12" ht="14.25" customHeight="1">
      <c r="A62" s="72" t="s">
        <v>755</v>
      </c>
      <c r="B62" s="77">
        <v>8</v>
      </c>
      <c r="C62" s="77">
        <v>16.350000000000001</v>
      </c>
      <c r="D62" s="77">
        <v>5</v>
      </c>
      <c r="E62" s="77">
        <v>1115</v>
      </c>
      <c r="F62" s="61" t="str">
        <f>+VLOOKUP(E62,Participants!$A$1:$F$799,2,FALSE)</f>
        <v>Eric Wheeler</v>
      </c>
      <c r="G62" s="61" t="str">
        <f>+VLOOKUP(E62,Participants!$A$1:$F$799,4,FALSE)</f>
        <v>PHA</v>
      </c>
      <c r="H62" s="61" t="str">
        <f>+VLOOKUP(E62,Participants!$A$1:$F$799,5,FALSE)</f>
        <v>M</v>
      </c>
      <c r="I62" s="61">
        <f>+VLOOKUP(E62,Participants!$A$1:$F$799,3,FALSE)</f>
        <v>5</v>
      </c>
      <c r="J62" s="61" t="str">
        <f>+VLOOKUP(E62,Participants!$A$1:$G$799,7,FALSE)</f>
        <v>JV BOYS</v>
      </c>
      <c r="K62" s="54">
        <f t="shared" si="1"/>
        <v>11</v>
      </c>
      <c r="L62" s="54"/>
    </row>
    <row r="63" spans="1:12" ht="14.25" customHeight="1">
      <c r="A63" s="72" t="s">
        <v>755</v>
      </c>
      <c r="B63" s="77">
        <v>8</v>
      </c>
      <c r="C63" s="77">
        <v>16.510000000000002</v>
      </c>
      <c r="D63" s="77">
        <v>6</v>
      </c>
      <c r="E63" s="77">
        <v>1043</v>
      </c>
      <c r="F63" s="61" t="str">
        <f>+VLOOKUP(E63,Participants!$A$1:$F$799,2,FALSE)</f>
        <v>Thomas Baier</v>
      </c>
      <c r="G63" s="61" t="str">
        <f>+VLOOKUP(E63,Participants!$A$1:$F$799,4,FALSE)</f>
        <v>KIL</v>
      </c>
      <c r="H63" s="61" t="str">
        <f>+VLOOKUP(E63,Participants!$A$1:$F$799,5,FALSE)</f>
        <v>M</v>
      </c>
      <c r="I63" s="61">
        <f>+VLOOKUP(E63,Participants!$A$1:$F$799,3,FALSE)</f>
        <v>5</v>
      </c>
      <c r="J63" s="61" t="str">
        <f>+VLOOKUP(E63,Participants!$A$1:$G$799,7,FALSE)</f>
        <v>JV BOYS</v>
      </c>
      <c r="K63" s="54">
        <f t="shared" si="1"/>
        <v>12</v>
      </c>
      <c r="L63" s="54"/>
    </row>
    <row r="64" spans="1:12" ht="14.25" customHeight="1">
      <c r="A64" s="72" t="s">
        <v>755</v>
      </c>
      <c r="B64" s="77">
        <v>10</v>
      </c>
      <c r="C64" s="77">
        <v>16.829999999999998</v>
      </c>
      <c r="D64" s="77">
        <v>1</v>
      </c>
      <c r="E64" s="77">
        <v>594</v>
      </c>
      <c r="F64" s="61" t="str">
        <f>+VLOOKUP(E64,Participants!$A$1:$F$799,2,FALSE)</f>
        <v>Isaiah Thomas</v>
      </c>
      <c r="G64" s="61" t="str">
        <f>+VLOOKUP(E64,Participants!$A$1:$F$799,4,FALSE)</f>
        <v>BFS</v>
      </c>
      <c r="H64" s="61" t="str">
        <f>+VLOOKUP(E64,Participants!$A$1:$F$799,5,FALSE)</f>
        <v>M</v>
      </c>
      <c r="I64" s="61">
        <f>+VLOOKUP(E64,Participants!$A$1:$F$799,3,FALSE)</f>
        <v>5</v>
      </c>
      <c r="J64" s="61" t="str">
        <f>+VLOOKUP(E64,Participants!$A$1:$G$799,7,FALSE)</f>
        <v>JV BOYS</v>
      </c>
      <c r="K64" s="54">
        <f t="shared" si="1"/>
        <v>13</v>
      </c>
      <c r="L64" s="54"/>
    </row>
    <row r="65" spans="1:12" ht="14.25" customHeight="1">
      <c r="A65" s="72" t="s">
        <v>755</v>
      </c>
      <c r="B65" s="73">
        <v>11</v>
      </c>
      <c r="C65" s="73">
        <v>16.98</v>
      </c>
      <c r="D65" s="73">
        <v>4</v>
      </c>
      <c r="E65" s="75">
        <v>935</v>
      </c>
      <c r="F65" s="54" t="str">
        <f>+VLOOKUP(E65,Participants!$A$1:$F$799,2,FALSE)</f>
        <v>Auviere Ruffin</v>
      </c>
      <c r="G65" s="54" t="str">
        <f>+VLOOKUP(E65,Participants!$A$1:$F$799,4,FALSE)</f>
        <v>NCA</v>
      </c>
      <c r="H65" s="54" t="str">
        <f>+VLOOKUP(E65,Participants!$A$1:$F$799,5,FALSE)</f>
        <v>M</v>
      </c>
      <c r="I65" s="54">
        <f>+VLOOKUP(E65,Participants!$A$1:$F$799,3,FALSE)</f>
        <v>5</v>
      </c>
      <c r="J65" s="54" t="str">
        <f>+VLOOKUP(E65,Participants!$A$1:$G$799,7,FALSE)</f>
        <v>JV BOYS</v>
      </c>
      <c r="K65" s="54">
        <f t="shared" si="1"/>
        <v>14</v>
      </c>
      <c r="L65" s="54"/>
    </row>
    <row r="66" spans="1:12" ht="14.25" customHeight="1">
      <c r="A66" s="72" t="s">
        <v>755</v>
      </c>
      <c r="B66" s="77">
        <v>10</v>
      </c>
      <c r="C66" s="77">
        <v>17</v>
      </c>
      <c r="D66" s="77">
        <v>3</v>
      </c>
      <c r="E66" s="77">
        <v>1264</v>
      </c>
      <c r="F66" s="61" t="str">
        <f>+VLOOKUP(E66,Participants!$A$1:$F$799,2,FALSE)</f>
        <v>Nolan Meyer</v>
      </c>
      <c r="G66" s="61" t="str">
        <f>+VLOOKUP(E66,Participants!$A$1:$F$799,4,FALSE)</f>
        <v>AGS</v>
      </c>
      <c r="H66" s="61" t="str">
        <f>+VLOOKUP(E66,Participants!$A$1:$F$799,5,FALSE)</f>
        <v>M</v>
      </c>
      <c r="I66" s="61">
        <f>+VLOOKUP(E66,Participants!$A$1:$F$799,3,FALSE)</f>
        <v>5</v>
      </c>
      <c r="J66" s="61" t="str">
        <f>+VLOOKUP(E66,Participants!$A$1:$G$799,7,FALSE)</f>
        <v>JV BOYS</v>
      </c>
      <c r="K66" s="54">
        <f t="shared" si="1"/>
        <v>15</v>
      </c>
      <c r="L66" s="54"/>
    </row>
    <row r="67" spans="1:12" ht="14.25" customHeight="1">
      <c r="A67" s="72" t="s">
        <v>755</v>
      </c>
      <c r="B67" s="73">
        <v>9</v>
      </c>
      <c r="C67" s="73">
        <v>17.11</v>
      </c>
      <c r="D67" s="73">
        <v>3</v>
      </c>
      <c r="E67" s="73">
        <v>1259</v>
      </c>
      <c r="F67" s="54" t="str">
        <f>+VLOOKUP(E67,Participants!$A$1:$F$799,2,FALSE)</f>
        <v>Luke Blatt</v>
      </c>
      <c r="G67" s="54" t="str">
        <f>+VLOOKUP(E67,Participants!$A$1:$F$799,4,FALSE)</f>
        <v>AGS</v>
      </c>
      <c r="H67" s="54" t="str">
        <f>+VLOOKUP(E67,Participants!$A$1:$F$799,5,FALSE)</f>
        <v>M</v>
      </c>
      <c r="I67" s="54">
        <f>+VLOOKUP(E67,Participants!$A$1:$F$799,3,FALSE)</f>
        <v>5</v>
      </c>
      <c r="J67" s="54" t="str">
        <f>+VLOOKUP(E67,Participants!$A$1:$G$799,7,FALSE)</f>
        <v>JV BOYS</v>
      </c>
      <c r="K67" s="54">
        <f t="shared" si="1"/>
        <v>16</v>
      </c>
      <c r="L67" s="54"/>
    </row>
    <row r="68" spans="1:12" ht="14.25" customHeight="1">
      <c r="A68" s="72" t="s">
        <v>755</v>
      </c>
      <c r="B68" s="75">
        <v>9</v>
      </c>
      <c r="C68" s="75">
        <v>17.149999999999999</v>
      </c>
      <c r="D68" s="75">
        <v>5</v>
      </c>
      <c r="E68" s="75">
        <v>939</v>
      </c>
      <c r="F68" s="54" t="str">
        <f>+VLOOKUP(E68,Participants!$A$1:$F$799,2,FALSE)</f>
        <v>Hezekiah Johnson</v>
      </c>
      <c r="G68" s="54" t="str">
        <f>+VLOOKUP(E68,Participants!$A$1:$F$799,4,FALSE)</f>
        <v>NCA</v>
      </c>
      <c r="H68" s="54" t="str">
        <f>+VLOOKUP(E68,Participants!$A$1:$F$799,5,FALSE)</f>
        <v>M</v>
      </c>
      <c r="I68" s="54">
        <f>+VLOOKUP(E68,Participants!$A$1:$F$799,3,FALSE)</f>
        <v>5</v>
      </c>
      <c r="J68" s="54" t="str">
        <f>+VLOOKUP(E68,Participants!$A$1:$G$799,7,FALSE)</f>
        <v>JV BOYS</v>
      </c>
      <c r="K68" s="54">
        <f t="shared" si="1"/>
        <v>17</v>
      </c>
      <c r="L68" s="61"/>
    </row>
    <row r="69" spans="1:12" ht="14.25" customHeight="1">
      <c r="A69" s="72" t="s">
        <v>755</v>
      </c>
      <c r="B69" s="75">
        <v>9</v>
      </c>
      <c r="C69" s="75">
        <v>17.399999999999999</v>
      </c>
      <c r="D69" s="75">
        <v>7</v>
      </c>
      <c r="E69" s="75">
        <v>1260</v>
      </c>
      <c r="F69" s="54" t="str">
        <f>+VLOOKUP(E69,Participants!$A$1:$F$799,2,FALSE)</f>
        <v>David DelFiandra</v>
      </c>
      <c r="G69" s="54" t="str">
        <f>+VLOOKUP(E69,Participants!$A$1:$F$799,4,FALSE)</f>
        <v>AGS</v>
      </c>
      <c r="H69" s="54" t="str">
        <f>+VLOOKUP(E69,Participants!$A$1:$F$799,5,FALSE)</f>
        <v>M</v>
      </c>
      <c r="I69" s="54">
        <f>+VLOOKUP(E69,Participants!$A$1:$F$799,3,FALSE)</f>
        <v>5</v>
      </c>
      <c r="J69" s="54" t="str">
        <f>+VLOOKUP(E69,Participants!$A$1:$G$799,7,FALSE)</f>
        <v>JV BOYS</v>
      </c>
      <c r="K69" s="54">
        <f t="shared" si="1"/>
        <v>18</v>
      </c>
      <c r="L69" s="61"/>
    </row>
    <row r="70" spans="1:12" ht="14.25" customHeight="1">
      <c r="A70" s="72" t="s">
        <v>755</v>
      </c>
      <c r="B70" s="75">
        <v>9</v>
      </c>
      <c r="C70" s="75">
        <v>17.739999999999998</v>
      </c>
      <c r="D70" s="75">
        <v>6</v>
      </c>
      <c r="E70" s="75">
        <v>934</v>
      </c>
      <c r="F70" s="54" t="str">
        <f>+VLOOKUP(E70,Participants!$A$1:$F$799,2,FALSE)</f>
        <v>Charlie Derkach</v>
      </c>
      <c r="G70" s="54" t="str">
        <f>+VLOOKUP(E70,Participants!$A$1:$F$799,4,FALSE)</f>
        <v>NCA</v>
      </c>
      <c r="H70" s="54" t="str">
        <f>+VLOOKUP(E70,Participants!$A$1:$F$799,5,FALSE)</f>
        <v>M</v>
      </c>
      <c r="I70" s="54">
        <f>+VLOOKUP(E70,Participants!$A$1:$F$799,3,FALSE)</f>
        <v>5</v>
      </c>
      <c r="J70" s="54" t="str">
        <f>+VLOOKUP(E70,Participants!$A$1:$G$799,7,FALSE)</f>
        <v>JV BOYS</v>
      </c>
      <c r="K70" s="54">
        <f t="shared" si="1"/>
        <v>19</v>
      </c>
      <c r="L70" s="61"/>
    </row>
    <row r="71" spans="1:12" ht="14.25" customHeight="1">
      <c r="A71" s="72" t="s">
        <v>755</v>
      </c>
      <c r="B71" s="76">
        <v>8</v>
      </c>
      <c r="C71" s="76">
        <v>18.09</v>
      </c>
      <c r="D71" s="76">
        <v>4</v>
      </c>
      <c r="E71" s="77">
        <v>1258</v>
      </c>
      <c r="F71" s="61" t="str">
        <f>+VLOOKUP(E71,Participants!$A$1:$F$799,2,FALSE)</f>
        <v>Leo Beadling</v>
      </c>
      <c r="G71" s="61" t="str">
        <f>+VLOOKUP(E71,Participants!$A$1:$F$799,4,FALSE)</f>
        <v>AGS</v>
      </c>
      <c r="H71" s="61" t="str">
        <f>+VLOOKUP(E71,Participants!$A$1:$F$799,5,FALSE)</f>
        <v>M</v>
      </c>
      <c r="I71" s="61">
        <f>+VLOOKUP(E71,Participants!$A$1:$F$799,3,FALSE)</f>
        <v>6</v>
      </c>
      <c r="J71" s="61" t="str">
        <f>+VLOOKUP(E71,Participants!$A$1:$G$799,7,FALSE)</f>
        <v>JV BOYS</v>
      </c>
      <c r="K71" s="54">
        <f t="shared" si="1"/>
        <v>20</v>
      </c>
      <c r="L71" s="61"/>
    </row>
    <row r="72" spans="1:12" ht="14.25" customHeight="1">
      <c r="A72" s="72" t="s">
        <v>755</v>
      </c>
      <c r="B72" s="76">
        <v>8</v>
      </c>
      <c r="C72" s="76">
        <v>18.329999999999998</v>
      </c>
      <c r="D72" s="76">
        <v>2</v>
      </c>
      <c r="E72" s="77">
        <v>598</v>
      </c>
      <c r="F72" s="61" t="str">
        <f>+VLOOKUP(E72,Participants!$A$1:$F$799,2,FALSE)</f>
        <v>Ty Ryan</v>
      </c>
      <c r="G72" s="61" t="str">
        <f>+VLOOKUP(E72,Participants!$A$1:$F$799,4,FALSE)</f>
        <v>BFS</v>
      </c>
      <c r="H72" s="61" t="str">
        <f>+VLOOKUP(E72,Participants!$A$1:$F$799,5,FALSE)</f>
        <v>M</v>
      </c>
      <c r="I72" s="61">
        <f>+VLOOKUP(E72,Participants!$A$1:$F$799,3,FALSE)</f>
        <v>5</v>
      </c>
      <c r="J72" s="61" t="str">
        <f>+VLOOKUP(E72,Participants!$A$1:$G$799,7,FALSE)</f>
        <v>JV BOYS</v>
      </c>
      <c r="K72" s="54">
        <f t="shared" si="1"/>
        <v>21</v>
      </c>
      <c r="L72" s="61"/>
    </row>
    <row r="73" spans="1:12" ht="14.25" customHeight="1">
      <c r="A73" s="72" t="s">
        <v>755</v>
      </c>
      <c r="B73" s="76">
        <v>8</v>
      </c>
      <c r="C73" s="76">
        <v>19.77</v>
      </c>
      <c r="D73" s="76">
        <v>3</v>
      </c>
      <c r="E73" s="76">
        <v>1044</v>
      </c>
      <c r="F73" s="61" t="str">
        <f>+VLOOKUP(E73,Participants!$A$1:$F$799,2,FALSE)</f>
        <v>Clint Elliott</v>
      </c>
      <c r="G73" s="61" t="str">
        <f>+VLOOKUP(E73,Participants!$A$1:$F$799,4,FALSE)</f>
        <v>KIL</v>
      </c>
      <c r="H73" s="61" t="str">
        <f>+VLOOKUP(E73,Participants!$A$1:$F$799,5,FALSE)</f>
        <v>M</v>
      </c>
      <c r="I73" s="61">
        <f>+VLOOKUP(E73,Participants!$A$1:$F$799,3,FALSE)</f>
        <v>5</v>
      </c>
      <c r="J73" s="61" t="str">
        <f>+VLOOKUP(E73,Participants!$A$1:$G$799,7,FALSE)</f>
        <v>JV BOYS</v>
      </c>
      <c r="K73" s="54">
        <f t="shared" si="1"/>
        <v>22</v>
      </c>
      <c r="L73" s="61"/>
    </row>
    <row r="74" spans="1:12" ht="14.25" customHeight="1">
      <c r="A74" s="72" t="s">
        <v>755</v>
      </c>
      <c r="B74" s="76">
        <v>8</v>
      </c>
      <c r="C74" s="76"/>
      <c r="D74" s="76">
        <v>7</v>
      </c>
      <c r="E74" s="76"/>
      <c r="F74" s="61" t="e">
        <f>+VLOOKUP(E74,Participants!$A$1:$F$799,2,FALSE)</f>
        <v>#N/A</v>
      </c>
      <c r="G74" s="61" t="e">
        <f>+VLOOKUP(E74,Participants!$A$1:$F$799,4,FALSE)</f>
        <v>#N/A</v>
      </c>
      <c r="H74" s="61" t="e">
        <f>+VLOOKUP(E74,Participants!$A$1:$F$799,5,FALSE)</f>
        <v>#N/A</v>
      </c>
      <c r="I74" s="61" t="e">
        <f>+VLOOKUP(E74,Participants!$A$1:$F$799,3,FALSE)</f>
        <v>#N/A</v>
      </c>
      <c r="J74" s="61" t="e">
        <f>+VLOOKUP(E74,Participants!$A$1:$G$799,7,FALSE)</f>
        <v>#N/A</v>
      </c>
      <c r="K74" s="61"/>
      <c r="L74" s="61"/>
    </row>
    <row r="75" spans="1:12" ht="14.25" customHeight="1">
      <c r="A75" s="72" t="s">
        <v>755</v>
      </c>
      <c r="B75" s="73">
        <v>11</v>
      </c>
      <c r="C75" s="73"/>
      <c r="D75" s="73">
        <v>8</v>
      </c>
      <c r="E75" s="73"/>
      <c r="F75" s="54" t="e">
        <f>+VLOOKUP(E75,Participants!$A$1:$F$799,2,FALSE)</f>
        <v>#N/A</v>
      </c>
      <c r="G75" s="54" t="e">
        <f>+VLOOKUP(E75,Participants!$A$1:$F$799,4,FALSE)</f>
        <v>#N/A</v>
      </c>
      <c r="H75" s="54" t="e">
        <f>+VLOOKUP(E75,Participants!$A$1:$F$799,5,FALSE)</f>
        <v>#N/A</v>
      </c>
      <c r="I75" s="54" t="e">
        <f>+VLOOKUP(E75,Participants!$A$1:$F$799,3,FALSE)</f>
        <v>#N/A</v>
      </c>
      <c r="J75" s="54" t="e">
        <f>+VLOOKUP(E75,Participants!$A$1:$G$799,7,FALSE)</f>
        <v>#N/A</v>
      </c>
      <c r="K75" s="54"/>
      <c r="L75" s="54"/>
    </row>
    <row r="76" spans="1:12" ht="14.25" customHeight="1">
      <c r="A76" s="72" t="s">
        <v>755</v>
      </c>
      <c r="B76" s="75">
        <v>17</v>
      </c>
      <c r="C76" s="75">
        <v>12.88</v>
      </c>
      <c r="D76" s="75">
        <v>4</v>
      </c>
      <c r="E76" s="75">
        <v>605</v>
      </c>
      <c r="F76" s="54" t="str">
        <f>+VLOOKUP(E76,Participants!$A$1:$F$799,2,FALSE)</f>
        <v>Anna Lazzara</v>
      </c>
      <c r="G76" s="54" t="str">
        <f>+VLOOKUP(E76,Participants!$A$1:$F$799,4,FALSE)</f>
        <v>BFS</v>
      </c>
      <c r="H76" s="54" t="str">
        <f>+VLOOKUP(E76,Participants!$A$1:$F$799,5,FALSE)</f>
        <v>F</v>
      </c>
      <c r="I76" s="54">
        <f>+VLOOKUP(E76,Participants!$A$1:$F$799,3,FALSE)</f>
        <v>7</v>
      </c>
      <c r="J76" s="54" t="str">
        <f>+VLOOKUP(E76,Participants!$A$1:$G$799,7,FALSE)</f>
        <v>VARSITY GIRLS</v>
      </c>
      <c r="K76" s="61">
        <v>1</v>
      </c>
      <c r="L76" s="61">
        <v>10</v>
      </c>
    </row>
    <row r="77" spans="1:12" ht="14.25" customHeight="1">
      <c r="A77" s="72" t="s">
        <v>755</v>
      </c>
      <c r="B77" s="75">
        <v>17</v>
      </c>
      <c r="C77" s="75">
        <v>13.64</v>
      </c>
      <c r="D77" s="75">
        <v>3</v>
      </c>
      <c r="E77" s="75">
        <v>606</v>
      </c>
      <c r="F77" s="54" t="str">
        <f>+VLOOKUP(E77,Participants!$A$1:$F$799,2,FALSE)</f>
        <v>Audra Lazzara</v>
      </c>
      <c r="G77" s="54" t="str">
        <f>+VLOOKUP(E77,Participants!$A$1:$F$799,4,FALSE)</f>
        <v>BFS</v>
      </c>
      <c r="H77" s="54" t="str">
        <f>+VLOOKUP(E77,Participants!$A$1:$F$799,5,FALSE)</f>
        <v>F</v>
      </c>
      <c r="I77" s="54">
        <f>+VLOOKUP(E77,Participants!$A$1:$F$799,3,FALSE)</f>
        <v>7</v>
      </c>
      <c r="J77" s="54" t="str">
        <f>+VLOOKUP(E77,Participants!$A$1:$G$799,7,FALSE)</f>
        <v>VARSITY GIRLS</v>
      </c>
      <c r="K77" s="61">
        <f>K76+1</f>
        <v>2</v>
      </c>
      <c r="L77" s="61">
        <v>8</v>
      </c>
    </row>
    <row r="78" spans="1:12" ht="14.25" customHeight="1">
      <c r="A78" s="72" t="s">
        <v>755</v>
      </c>
      <c r="B78" s="75">
        <v>17</v>
      </c>
      <c r="C78" s="75">
        <v>14.01</v>
      </c>
      <c r="D78" s="75">
        <v>1</v>
      </c>
      <c r="E78" s="75">
        <v>1165</v>
      </c>
      <c r="F78" s="54" t="str">
        <f>+VLOOKUP(E78,Participants!$A$1:$F$799,2,FALSE)</f>
        <v>Charlotte Gauntner</v>
      </c>
      <c r="G78" s="54" t="str">
        <f>+VLOOKUP(E78,Participants!$A$1:$F$799,4,FALSE)</f>
        <v>JAM</v>
      </c>
      <c r="H78" s="54" t="str">
        <f>+VLOOKUP(E78,Participants!$A$1:$F$799,5,FALSE)</f>
        <v xml:space="preserve">F </v>
      </c>
      <c r="I78" s="54">
        <f>+VLOOKUP(E78,Participants!$A$1:$F$799,3,FALSE)</f>
        <v>8</v>
      </c>
      <c r="J78" s="54" t="str">
        <f>+VLOOKUP(E78,Participants!$A$1:$G$799,7,FALSE)</f>
        <v>VARSITY GIRLS</v>
      </c>
      <c r="K78" s="61">
        <f t="shared" ref="K78:K113" si="2">K77+1</f>
        <v>3</v>
      </c>
      <c r="L78" s="61">
        <v>6</v>
      </c>
    </row>
    <row r="79" spans="1:12" ht="14.25" customHeight="1">
      <c r="A79" s="72" t="s">
        <v>755</v>
      </c>
      <c r="B79" s="75">
        <v>17</v>
      </c>
      <c r="C79" s="75">
        <v>14.17</v>
      </c>
      <c r="D79" s="75">
        <v>6</v>
      </c>
      <c r="E79" s="75">
        <v>1058</v>
      </c>
      <c r="F79" s="54" t="str">
        <f>+VLOOKUP(E79,Participants!$A$1:$F$799,2,FALSE)</f>
        <v>Alexa Stoltz</v>
      </c>
      <c r="G79" s="54" t="str">
        <f>+VLOOKUP(E79,Participants!$A$1:$F$799,4,FALSE)</f>
        <v>KIL</v>
      </c>
      <c r="H79" s="54" t="str">
        <f>+VLOOKUP(E79,Participants!$A$1:$F$799,5,FALSE)</f>
        <v xml:space="preserve">F </v>
      </c>
      <c r="I79" s="54">
        <f>+VLOOKUP(E79,Participants!$A$1:$F$799,3,FALSE)</f>
        <v>7</v>
      </c>
      <c r="J79" s="54" t="str">
        <f>+VLOOKUP(E79,Participants!$A$1:$G$799,7,FALSE)</f>
        <v>VARSITY GIRLS</v>
      </c>
      <c r="K79" s="61">
        <f t="shared" si="2"/>
        <v>4</v>
      </c>
      <c r="L79" s="61">
        <v>5</v>
      </c>
    </row>
    <row r="80" spans="1:12" ht="14.25" customHeight="1">
      <c r="A80" s="72" t="s">
        <v>755</v>
      </c>
      <c r="B80" s="75">
        <v>15</v>
      </c>
      <c r="C80" s="75">
        <v>14.24</v>
      </c>
      <c r="D80" s="75">
        <v>1</v>
      </c>
      <c r="E80" s="75">
        <v>1056</v>
      </c>
      <c r="F80" s="54" t="str">
        <f>+VLOOKUP(E80,Participants!$A$1:$F$799,2,FALSE)</f>
        <v>Kassidy Flynn</v>
      </c>
      <c r="G80" s="54" t="str">
        <f>+VLOOKUP(E80,Participants!$A$1:$F$799,4,FALSE)</f>
        <v>KIL</v>
      </c>
      <c r="H80" s="54" t="str">
        <f>+VLOOKUP(E80,Participants!$A$1:$F$799,5,FALSE)</f>
        <v xml:space="preserve">F </v>
      </c>
      <c r="I80" s="54">
        <f>+VLOOKUP(E80,Participants!$A$1:$F$799,3,FALSE)</f>
        <v>7</v>
      </c>
      <c r="J80" s="54" t="str">
        <f>+VLOOKUP(E80,Participants!$A$1:$G$799,7,FALSE)</f>
        <v>VARSITY GIRLS</v>
      </c>
      <c r="K80" s="61">
        <f t="shared" si="2"/>
        <v>5</v>
      </c>
      <c r="L80" s="61">
        <v>4</v>
      </c>
    </row>
    <row r="81" spans="1:12" ht="14.25" customHeight="1">
      <c r="A81" s="72" t="s">
        <v>755</v>
      </c>
      <c r="B81" s="75">
        <v>17</v>
      </c>
      <c r="C81" s="75">
        <v>14.3</v>
      </c>
      <c r="D81" s="75">
        <v>2</v>
      </c>
      <c r="E81" s="75">
        <v>1276</v>
      </c>
      <c r="F81" s="54" t="str">
        <f>+VLOOKUP(E81,Participants!$A$1:$F$799,2,FALSE)</f>
        <v>Leah Parker</v>
      </c>
      <c r="G81" s="54" t="str">
        <f>+VLOOKUP(E81,Participants!$A$1:$F$799,4,FALSE)</f>
        <v>AGS</v>
      </c>
      <c r="H81" s="54" t="str">
        <f>+VLOOKUP(E81,Participants!$A$1:$F$799,5,FALSE)</f>
        <v>F</v>
      </c>
      <c r="I81" s="54">
        <f>+VLOOKUP(E81,Participants!$A$1:$F$799,3,FALSE)</f>
        <v>8</v>
      </c>
      <c r="J81" s="54" t="str">
        <f>+VLOOKUP(E81,Participants!$A$1:$G$799,7,FALSE)</f>
        <v>VARSITY GIRLS</v>
      </c>
      <c r="K81" s="61">
        <f t="shared" si="2"/>
        <v>6</v>
      </c>
      <c r="L81" s="61">
        <v>3</v>
      </c>
    </row>
    <row r="82" spans="1:12" ht="14.25" customHeight="1">
      <c r="A82" s="72" t="s">
        <v>755</v>
      </c>
      <c r="B82" s="75">
        <v>15</v>
      </c>
      <c r="C82" s="75">
        <v>14.42</v>
      </c>
      <c r="D82" s="75">
        <v>6</v>
      </c>
      <c r="E82" s="75">
        <v>1060</v>
      </c>
      <c r="F82" s="54" t="str">
        <f>+VLOOKUP(E82,Participants!$A$1:$F$799,2,FALSE)</f>
        <v>Sheridan Cunningham</v>
      </c>
      <c r="G82" s="54" t="str">
        <f>+VLOOKUP(E82,Participants!$A$1:$F$799,4,FALSE)</f>
        <v>KIL</v>
      </c>
      <c r="H82" s="54" t="str">
        <f>+VLOOKUP(E82,Participants!$A$1:$F$799,5,FALSE)</f>
        <v xml:space="preserve">F </v>
      </c>
      <c r="I82" s="54">
        <f>+VLOOKUP(E82,Participants!$A$1:$F$799,3,FALSE)</f>
        <v>7</v>
      </c>
      <c r="J82" s="54" t="str">
        <f>+VLOOKUP(E82,Participants!$A$1:$G$799,7,FALSE)</f>
        <v>VARSITY GIRLS</v>
      </c>
      <c r="K82" s="61">
        <f t="shared" si="2"/>
        <v>7</v>
      </c>
      <c r="L82" s="61">
        <v>2</v>
      </c>
    </row>
    <row r="83" spans="1:12" ht="14.25" customHeight="1">
      <c r="A83" s="72" t="s">
        <v>755</v>
      </c>
      <c r="B83" s="76">
        <v>14</v>
      </c>
      <c r="C83" s="76">
        <v>14.46</v>
      </c>
      <c r="D83" s="76">
        <v>6</v>
      </c>
      <c r="E83" s="76">
        <v>1467</v>
      </c>
      <c r="F83" s="61" t="str">
        <f>+VLOOKUP(E83,Participants!$A$1:$F$799,2,FALSE)</f>
        <v>Gracyn Vardy</v>
      </c>
      <c r="G83" s="61" t="str">
        <f>+VLOOKUP(E83,Participants!$A$1:$F$799,4,FALSE)</f>
        <v>BCS</v>
      </c>
      <c r="H83" s="61" t="str">
        <f>+VLOOKUP(E83,Participants!$A$1:$F$799,5,FALSE)</f>
        <v>F</v>
      </c>
      <c r="I83" s="61">
        <f>+VLOOKUP(E83,Participants!$A$1:$F$799,3,FALSE)</f>
        <v>8</v>
      </c>
      <c r="J83" s="61" t="str">
        <f>+VLOOKUP(E83,Participants!$A$1:$G$799,7,FALSE)</f>
        <v>VARSITY GIRLS</v>
      </c>
      <c r="K83" s="61">
        <f t="shared" si="2"/>
        <v>8</v>
      </c>
      <c r="L83" s="61">
        <v>1</v>
      </c>
    </row>
    <row r="84" spans="1:12" ht="14.25" customHeight="1">
      <c r="A84" s="72" t="s">
        <v>755</v>
      </c>
      <c r="B84" s="77">
        <v>16</v>
      </c>
      <c r="C84" s="77">
        <v>14.69</v>
      </c>
      <c r="D84" s="77">
        <v>1</v>
      </c>
      <c r="E84" s="77">
        <v>800</v>
      </c>
      <c r="F84" s="61" t="str">
        <f>+VLOOKUP(E84,Participants!$A$1:$F$799,2,FALSE)</f>
        <v>Keverline Elliot</v>
      </c>
      <c r="G84" s="61" t="str">
        <f>+VLOOKUP(E84,Participants!$A$1:$F$799,4,FALSE)</f>
        <v>AAC</v>
      </c>
      <c r="H84" s="61" t="str">
        <f>+VLOOKUP(E84,Participants!$A$1:$F$799,5,FALSE)</f>
        <v>F</v>
      </c>
      <c r="I84" s="61">
        <f>+VLOOKUP(E84,Participants!$A$1:$F$799,3,FALSE)</f>
        <v>8</v>
      </c>
      <c r="J84" s="61" t="str">
        <f>+VLOOKUP(E84,Participants!$A$1:$G$799,7,FALSE)</f>
        <v>VARSITY GIRLS</v>
      </c>
      <c r="K84" s="61">
        <f t="shared" si="2"/>
        <v>9</v>
      </c>
      <c r="L84" s="54"/>
    </row>
    <row r="85" spans="1:12" ht="14.25" customHeight="1">
      <c r="A85" s="72" t="s">
        <v>755</v>
      </c>
      <c r="B85" s="77">
        <v>16</v>
      </c>
      <c r="C85" s="77">
        <v>14.9</v>
      </c>
      <c r="D85" s="77">
        <v>3</v>
      </c>
      <c r="E85" s="77">
        <v>884</v>
      </c>
      <c r="F85" s="61" t="str">
        <f>+VLOOKUP(E85,Participants!$A$1:$F$799,2,FALSE)</f>
        <v>Grace Kenney</v>
      </c>
      <c r="G85" s="61" t="str">
        <f>+VLOOKUP(E85,Participants!$A$1:$F$799,4,FALSE)</f>
        <v>SSPP</v>
      </c>
      <c r="H85" s="61" t="str">
        <f>+VLOOKUP(E85,Participants!$A$1:$F$799,5,FALSE)</f>
        <v>F</v>
      </c>
      <c r="I85" s="61">
        <f>+VLOOKUP(E85,Participants!$A$1:$F$799,3,FALSE)</f>
        <v>7</v>
      </c>
      <c r="J85" s="61" t="str">
        <f>+VLOOKUP(E85,Participants!$A$1:$G$799,7,FALSE)</f>
        <v>VARSITY GIRLS</v>
      </c>
      <c r="K85" s="61">
        <f t="shared" si="2"/>
        <v>10</v>
      </c>
      <c r="L85" s="54"/>
    </row>
    <row r="86" spans="1:12" ht="14.25" customHeight="1">
      <c r="A86" s="72" t="s">
        <v>755</v>
      </c>
      <c r="B86" s="77">
        <v>12</v>
      </c>
      <c r="C86" s="77">
        <v>15</v>
      </c>
      <c r="D86" s="77">
        <v>2</v>
      </c>
      <c r="E86" s="77">
        <v>1062</v>
      </c>
      <c r="F86" s="61" t="str">
        <f>+VLOOKUP(E86,Participants!$A$1:$F$799,2,FALSE)</f>
        <v>Gracie Plastino</v>
      </c>
      <c r="G86" s="61" t="str">
        <f>+VLOOKUP(E86,Participants!$A$1:$F$799,4,FALSE)</f>
        <v>KIL</v>
      </c>
      <c r="H86" s="61" t="str">
        <f>+VLOOKUP(E86,Participants!$A$1:$F$799,5,FALSE)</f>
        <v xml:space="preserve">F </v>
      </c>
      <c r="I86" s="61">
        <f>+VLOOKUP(E86,Participants!$A$1:$F$799,3,FALSE)</f>
        <v>7</v>
      </c>
      <c r="J86" s="61" t="str">
        <f>+VLOOKUP(E86,Participants!$A$1:$G$799,7,FALSE)</f>
        <v>VARSITY GIRLS</v>
      </c>
      <c r="K86" s="61">
        <f t="shared" si="2"/>
        <v>11</v>
      </c>
      <c r="L86" s="54"/>
    </row>
    <row r="87" spans="1:12" ht="14.25" customHeight="1">
      <c r="A87" s="72" t="s">
        <v>755</v>
      </c>
      <c r="B87" s="73">
        <v>15</v>
      </c>
      <c r="C87" s="73">
        <v>15.05</v>
      </c>
      <c r="D87" s="73">
        <v>3</v>
      </c>
      <c r="E87" s="75">
        <v>1270</v>
      </c>
      <c r="F87" s="54" t="str">
        <f>+VLOOKUP(E87,Participants!$A$1:$F$799,2,FALSE)</f>
        <v>Julia Davoli</v>
      </c>
      <c r="G87" s="54" t="str">
        <f>+VLOOKUP(E87,Participants!$A$1:$F$799,4,FALSE)</f>
        <v>AGS</v>
      </c>
      <c r="H87" s="54" t="str">
        <f>+VLOOKUP(E87,Participants!$A$1:$F$799,5,FALSE)</f>
        <v>F</v>
      </c>
      <c r="I87" s="54">
        <f>+VLOOKUP(E87,Participants!$A$1:$F$799,3,FALSE)</f>
        <v>8</v>
      </c>
      <c r="J87" s="54" t="str">
        <f>+VLOOKUP(E87,Participants!$A$1:$G$799,7,FALSE)</f>
        <v>VARSITY GIRLS</v>
      </c>
      <c r="K87" s="61">
        <f t="shared" si="2"/>
        <v>12</v>
      </c>
      <c r="L87" s="54"/>
    </row>
    <row r="88" spans="1:12" ht="14.25" customHeight="1">
      <c r="A88" s="72" t="s">
        <v>755</v>
      </c>
      <c r="B88" s="73">
        <v>13</v>
      </c>
      <c r="C88" s="73">
        <v>15.26</v>
      </c>
      <c r="D88" s="73">
        <v>4</v>
      </c>
      <c r="E88" s="75">
        <v>885</v>
      </c>
      <c r="F88" s="54" t="str">
        <f>+VLOOKUP(E88,Participants!$A$1:$F$799,2,FALSE)</f>
        <v>Abigail Getch</v>
      </c>
      <c r="G88" s="54" t="str">
        <f>+VLOOKUP(E88,Participants!$A$1:$F$799,4,FALSE)</f>
        <v>SSPP</v>
      </c>
      <c r="H88" s="54" t="str">
        <f>+VLOOKUP(E88,Participants!$A$1:$F$799,5,FALSE)</f>
        <v>F</v>
      </c>
      <c r="I88" s="54">
        <f>+VLOOKUP(E88,Participants!$A$1:$F$799,3,FALSE)</f>
        <v>7</v>
      </c>
      <c r="J88" s="54" t="str">
        <f>+VLOOKUP(E88,Participants!$A$1:$G$799,7,FALSE)</f>
        <v>VARSITY GIRLS</v>
      </c>
      <c r="K88" s="61">
        <f t="shared" si="2"/>
        <v>13</v>
      </c>
      <c r="L88" s="54"/>
    </row>
    <row r="89" spans="1:12" ht="14.25" customHeight="1">
      <c r="A89" s="72" t="s">
        <v>755</v>
      </c>
      <c r="B89" s="77">
        <v>14</v>
      </c>
      <c r="C89" s="77">
        <v>15.3</v>
      </c>
      <c r="D89" s="77">
        <v>7</v>
      </c>
      <c r="E89" s="77">
        <v>1125</v>
      </c>
      <c r="F89" s="61" t="str">
        <f>+VLOOKUP(E89,Participants!$A$1:$F$799,2,FALSE)</f>
        <v>Olivia Liberati</v>
      </c>
      <c r="G89" s="61" t="str">
        <f>+VLOOKUP(E89,Participants!$A$1:$F$799,4,FALSE)</f>
        <v>PHA</v>
      </c>
      <c r="H89" s="61" t="str">
        <f>+VLOOKUP(E89,Participants!$A$1:$F$799,5,FALSE)</f>
        <v xml:space="preserve">F </v>
      </c>
      <c r="I89" s="61">
        <f>+VLOOKUP(E89,Participants!$A$1:$F$799,3,FALSE)</f>
        <v>7</v>
      </c>
      <c r="J89" s="61" t="str">
        <f>+VLOOKUP(E89,Participants!$A$1:$G$799,7,FALSE)</f>
        <v>VARSITY GIRLS</v>
      </c>
      <c r="K89" s="61">
        <f t="shared" si="2"/>
        <v>14</v>
      </c>
      <c r="L89" s="54"/>
    </row>
    <row r="90" spans="1:12" ht="14.25" customHeight="1">
      <c r="A90" s="72" t="s">
        <v>755</v>
      </c>
      <c r="B90" s="77">
        <v>16</v>
      </c>
      <c r="C90" s="77">
        <v>15.33</v>
      </c>
      <c r="D90" s="77">
        <v>4</v>
      </c>
      <c r="E90" s="77">
        <v>1269</v>
      </c>
      <c r="F90" s="61" t="str">
        <f>+VLOOKUP(E90,Participants!$A$1:$F$799,2,FALSE)</f>
        <v>Lindsay Bressler</v>
      </c>
      <c r="G90" s="61" t="str">
        <f>+VLOOKUP(E90,Participants!$A$1:$F$799,4,FALSE)</f>
        <v>AGS</v>
      </c>
      <c r="H90" s="61" t="str">
        <f>+VLOOKUP(E90,Participants!$A$1:$F$799,5,FALSE)</f>
        <v>F</v>
      </c>
      <c r="I90" s="61">
        <f>+VLOOKUP(E90,Participants!$A$1:$F$799,3,FALSE)</f>
        <v>7</v>
      </c>
      <c r="J90" s="61" t="str">
        <f>+VLOOKUP(E90,Participants!$A$1:$G$799,7,FALSE)</f>
        <v>VARSITY GIRLS</v>
      </c>
      <c r="K90" s="61">
        <f t="shared" si="2"/>
        <v>15</v>
      </c>
      <c r="L90" s="54"/>
    </row>
    <row r="91" spans="1:12" ht="14.25" customHeight="1">
      <c r="A91" s="72" t="s">
        <v>755</v>
      </c>
      <c r="B91" s="73">
        <v>13</v>
      </c>
      <c r="C91" s="73">
        <v>15.4</v>
      </c>
      <c r="D91" s="73">
        <v>7</v>
      </c>
      <c r="E91" s="73">
        <v>1461</v>
      </c>
      <c r="F91" s="54" t="str">
        <f>+VLOOKUP(E91,Participants!$A$1:$F$799,2,FALSE)</f>
        <v>Katherine Short</v>
      </c>
      <c r="G91" s="54" t="str">
        <f>+VLOOKUP(E91,Participants!$A$1:$F$799,4,FALSE)</f>
        <v>BCS</v>
      </c>
      <c r="H91" s="54" t="str">
        <f>+VLOOKUP(E91,Participants!$A$1:$F$799,5,FALSE)</f>
        <v>F</v>
      </c>
      <c r="I91" s="54">
        <f>+VLOOKUP(E91,Participants!$A$1:$F$799,3,FALSE)</f>
        <v>7</v>
      </c>
      <c r="J91" s="54" t="str">
        <f>+VLOOKUP(E91,Participants!$A$1:$G$799,7,FALSE)</f>
        <v>VARSITY GIRLS</v>
      </c>
      <c r="K91" s="61">
        <f t="shared" si="2"/>
        <v>16</v>
      </c>
      <c r="L91" s="54"/>
    </row>
    <row r="92" spans="1:12" ht="14.25" customHeight="1">
      <c r="A92" s="72" t="s">
        <v>755</v>
      </c>
      <c r="B92" s="76">
        <v>14</v>
      </c>
      <c r="C92" s="76">
        <v>15.43</v>
      </c>
      <c r="D92" s="76">
        <v>4</v>
      </c>
      <c r="E92" s="77">
        <v>886</v>
      </c>
      <c r="F92" s="61" t="str">
        <f>+VLOOKUP(E92,Participants!$A$1:$F$799,2,FALSE)</f>
        <v>Jordyn Kunselman</v>
      </c>
      <c r="G92" s="61" t="str">
        <f>+VLOOKUP(E92,Participants!$A$1:$F$799,4,FALSE)</f>
        <v>SSPP</v>
      </c>
      <c r="H92" s="61" t="str">
        <f>+VLOOKUP(E92,Participants!$A$1:$F$799,5,FALSE)</f>
        <v>F</v>
      </c>
      <c r="I92" s="61">
        <f>+VLOOKUP(E92,Participants!$A$1:$F$799,3,FALSE)</f>
        <v>7</v>
      </c>
      <c r="J92" s="61" t="str">
        <f>+VLOOKUP(E92,Participants!$A$1:$G$799,7,FALSE)</f>
        <v>VARSITY GIRLS</v>
      </c>
      <c r="K92" s="61">
        <f t="shared" si="2"/>
        <v>17</v>
      </c>
      <c r="L92" s="61"/>
    </row>
    <row r="93" spans="1:12" ht="14.25" customHeight="1">
      <c r="A93" s="72" t="s">
        <v>755</v>
      </c>
      <c r="B93" s="76">
        <v>14</v>
      </c>
      <c r="C93" s="76">
        <v>15.47</v>
      </c>
      <c r="D93" s="76">
        <v>1</v>
      </c>
      <c r="E93" s="77">
        <v>1127</v>
      </c>
      <c r="F93" s="61" t="str">
        <f>+VLOOKUP(E93,Participants!$A$1:$F$799,2,FALSE)</f>
        <v>Agnes Bitz</v>
      </c>
      <c r="G93" s="61" t="str">
        <f>+VLOOKUP(E93,Participants!$A$1:$F$799,4,FALSE)</f>
        <v>PHA</v>
      </c>
      <c r="H93" s="61" t="str">
        <f>+VLOOKUP(E93,Participants!$A$1:$F$799,5,FALSE)</f>
        <v xml:space="preserve">F </v>
      </c>
      <c r="I93" s="61">
        <f>+VLOOKUP(E93,Participants!$A$1:$F$799,3,FALSE)</f>
        <v>8</v>
      </c>
      <c r="J93" s="61" t="str">
        <f>+VLOOKUP(E93,Participants!$A$1:$G$799,7,FALSE)</f>
        <v>VARSITY GIRLS</v>
      </c>
      <c r="K93" s="61">
        <f t="shared" si="2"/>
        <v>18</v>
      </c>
      <c r="L93" s="61"/>
    </row>
    <row r="94" spans="1:12" ht="14.25" customHeight="1">
      <c r="A94" s="72" t="s">
        <v>755</v>
      </c>
      <c r="B94" s="75">
        <v>15</v>
      </c>
      <c r="C94" s="75">
        <v>15.47</v>
      </c>
      <c r="D94" s="75">
        <v>4</v>
      </c>
      <c r="E94" s="75">
        <v>887</v>
      </c>
      <c r="F94" s="54" t="str">
        <f>+VLOOKUP(E94,Participants!$A$1:$F$799,2,FALSE)</f>
        <v>Malissa Martin</v>
      </c>
      <c r="G94" s="54" t="str">
        <f>+VLOOKUP(E94,Participants!$A$1:$F$799,4,FALSE)</f>
        <v>SSPP</v>
      </c>
      <c r="H94" s="54" t="str">
        <f>+VLOOKUP(E94,Participants!$A$1:$F$799,5,FALSE)</f>
        <v>F</v>
      </c>
      <c r="I94" s="54">
        <f>+VLOOKUP(E94,Participants!$A$1:$F$799,3,FALSE)</f>
        <v>7</v>
      </c>
      <c r="J94" s="54" t="str">
        <f>+VLOOKUP(E94,Participants!$A$1:$G$799,7,FALSE)</f>
        <v>VARSITY GIRLS</v>
      </c>
      <c r="K94" s="61">
        <f t="shared" si="2"/>
        <v>19</v>
      </c>
      <c r="L94" s="61"/>
    </row>
    <row r="95" spans="1:12" ht="14.25" customHeight="1">
      <c r="A95" s="72" t="s">
        <v>755</v>
      </c>
      <c r="B95" s="76">
        <v>14</v>
      </c>
      <c r="C95" s="76">
        <v>15.54</v>
      </c>
      <c r="D95" s="76">
        <v>2</v>
      </c>
      <c r="E95" s="77">
        <v>1063</v>
      </c>
      <c r="F95" s="61" t="str">
        <f>+VLOOKUP(E95,Participants!$A$1:$F$799,2,FALSE)</f>
        <v>Elizabeth Long</v>
      </c>
      <c r="G95" s="61" t="str">
        <f>+VLOOKUP(E95,Participants!$A$1:$F$799,4,FALSE)</f>
        <v>KIL</v>
      </c>
      <c r="H95" s="61" t="str">
        <f>+VLOOKUP(E95,Participants!$A$1:$F$799,5,FALSE)</f>
        <v xml:space="preserve">F </v>
      </c>
      <c r="I95" s="61">
        <f>+VLOOKUP(E95,Participants!$A$1:$F$799,3,FALSE)</f>
        <v>7</v>
      </c>
      <c r="J95" s="61" t="str">
        <f>+VLOOKUP(E95,Participants!$A$1:$G$799,7,FALSE)</f>
        <v>VARSITY GIRLS</v>
      </c>
      <c r="K95" s="61">
        <f t="shared" si="2"/>
        <v>20</v>
      </c>
      <c r="L95" s="61"/>
    </row>
    <row r="96" spans="1:12" ht="14.25" customHeight="1">
      <c r="A96" s="72" t="s">
        <v>755</v>
      </c>
      <c r="B96" s="76">
        <v>16</v>
      </c>
      <c r="C96" s="76">
        <v>15.65</v>
      </c>
      <c r="D96" s="76">
        <v>2</v>
      </c>
      <c r="E96" s="77">
        <v>1164</v>
      </c>
      <c r="F96" s="61" t="str">
        <f>+VLOOKUP(E96,Participants!$A$1:$F$799,2,FALSE)</f>
        <v>Elizabeth Fabian</v>
      </c>
      <c r="G96" s="61" t="str">
        <f>+VLOOKUP(E96,Participants!$A$1:$F$799,4,FALSE)</f>
        <v>JAM</v>
      </c>
      <c r="H96" s="61" t="str">
        <f>+VLOOKUP(E96,Participants!$A$1:$F$799,5,FALSE)</f>
        <v xml:space="preserve">F </v>
      </c>
      <c r="I96" s="61">
        <f>+VLOOKUP(E96,Participants!$A$1:$F$799,3,FALSE)</f>
        <v>8</v>
      </c>
      <c r="J96" s="61" t="str">
        <f>+VLOOKUP(E96,Participants!$A$1:$G$799,7,FALSE)</f>
        <v>VARSITY GIRLS</v>
      </c>
      <c r="K96" s="61">
        <f t="shared" si="2"/>
        <v>21</v>
      </c>
      <c r="L96" s="61"/>
    </row>
    <row r="97" spans="1:12" ht="14.25" customHeight="1">
      <c r="A97" s="72" t="s">
        <v>755</v>
      </c>
      <c r="B97" s="76">
        <v>12</v>
      </c>
      <c r="C97" s="76">
        <v>15.68</v>
      </c>
      <c r="D97" s="76">
        <v>4</v>
      </c>
      <c r="E97" s="77">
        <v>1274</v>
      </c>
      <c r="F97" s="61" t="str">
        <f>+VLOOKUP(E97,Participants!$A$1:$F$799,2,FALSE)</f>
        <v>Kate Lucas</v>
      </c>
      <c r="G97" s="61" t="str">
        <f>+VLOOKUP(E97,Participants!$A$1:$F$799,4,FALSE)</f>
        <v>AGS</v>
      </c>
      <c r="H97" s="61" t="str">
        <f>+VLOOKUP(E97,Participants!$A$1:$F$799,5,FALSE)</f>
        <v>F</v>
      </c>
      <c r="I97" s="61">
        <f>+VLOOKUP(E97,Participants!$A$1:$F$799,3,FALSE)</f>
        <v>7</v>
      </c>
      <c r="J97" s="61" t="str">
        <f>+VLOOKUP(E97,Participants!$A$1:$G$799,7,FALSE)</f>
        <v>VARSITY GIRLS</v>
      </c>
      <c r="K97" s="61">
        <f t="shared" si="2"/>
        <v>22</v>
      </c>
      <c r="L97" s="61"/>
    </row>
    <row r="98" spans="1:12" ht="14.25" customHeight="1">
      <c r="A98" s="72" t="s">
        <v>755</v>
      </c>
      <c r="B98" s="76">
        <v>12</v>
      </c>
      <c r="C98" s="76">
        <v>15.69</v>
      </c>
      <c r="D98" s="76">
        <v>7</v>
      </c>
      <c r="E98" s="77">
        <v>607</v>
      </c>
      <c r="F98" s="61" t="str">
        <f>+VLOOKUP(E98,Participants!$A$1:$F$799,2,FALSE)</f>
        <v>Alexa Risdon</v>
      </c>
      <c r="G98" s="61" t="str">
        <f>+VLOOKUP(E98,Participants!$A$1:$F$799,4,FALSE)</f>
        <v>BFS</v>
      </c>
      <c r="H98" s="61" t="str">
        <f>+VLOOKUP(E98,Participants!$A$1:$F$799,5,FALSE)</f>
        <v>F</v>
      </c>
      <c r="I98" s="61">
        <f>+VLOOKUP(E98,Participants!$A$1:$F$799,3,FALSE)</f>
        <v>8</v>
      </c>
      <c r="J98" s="61" t="str">
        <f>+VLOOKUP(E98,Participants!$A$1:$G$799,7,FALSE)</f>
        <v>VARSITY GIRLS</v>
      </c>
      <c r="K98" s="61">
        <f t="shared" si="2"/>
        <v>23</v>
      </c>
      <c r="L98" s="61"/>
    </row>
    <row r="99" spans="1:12" ht="14.25" customHeight="1">
      <c r="A99" s="72" t="s">
        <v>755</v>
      </c>
      <c r="B99" s="76">
        <v>12</v>
      </c>
      <c r="C99" s="76">
        <v>15.73</v>
      </c>
      <c r="D99" s="76">
        <v>6</v>
      </c>
      <c r="E99" s="76">
        <v>1128</v>
      </c>
      <c r="F99" s="61" t="str">
        <f>+VLOOKUP(E99,Participants!$A$1:$F$799,2,FALSE)</f>
        <v>Zoe Bitz</v>
      </c>
      <c r="G99" s="61" t="str">
        <f>+VLOOKUP(E99,Participants!$A$1:$F$799,4,FALSE)</f>
        <v>PHA</v>
      </c>
      <c r="H99" s="61" t="str">
        <f>+VLOOKUP(E99,Participants!$A$1:$F$799,5,FALSE)</f>
        <v xml:space="preserve">F </v>
      </c>
      <c r="I99" s="61">
        <f>+VLOOKUP(E99,Participants!$A$1:$F$799,3,FALSE)</f>
        <v>8</v>
      </c>
      <c r="J99" s="61" t="str">
        <f>+VLOOKUP(E99,Participants!$A$1:$G$799,7,FALSE)</f>
        <v>VARSITY GIRLS</v>
      </c>
      <c r="K99" s="61">
        <f t="shared" si="2"/>
        <v>24</v>
      </c>
      <c r="L99" s="61"/>
    </row>
    <row r="100" spans="1:12" ht="14.25" customHeight="1">
      <c r="A100" s="72" t="s">
        <v>755</v>
      </c>
      <c r="B100" s="73">
        <v>15</v>
      </c>
      <c r="C100" s="73">
        <v>15.75</v>
      </c>
      <c r="D100" s="73">
        <v>7</v>
      </c>
      <c r="E100" s="75">
        <v>1167</v>
      </c>
      <c r="F100" s="54" t="str">
        <f>+VLOOKUP(E100,Participants!$A$1:$F$799,2,FALSE)</f>
        <v>Lily Hunter</v>
      </c>
      <c r="G100" s="54" t="str">
        <f>+VLOOKUP(E100,Participants!$A$1:$F$799,4,FALSE)</f>
        <v>JAM</v>
      </c>
      <c r="H100" s="54" t="str">
        <f>+VLOOKUP(E100,Participants!$A$1:$F$799,5,FALSE)</f>
        <v xml:space="preserve">F </v>
      </c>
      <c r="I100" s="54">
        <f>+VLOOKUP(E100,Participants!$A$1:$F$799,3,FALSE)</f>
        <v>8</v>
      </c>
      <c r="J100" s="54" t="str">
        <f>+VLOOKUP(E100,Participants!$A$1:$G$799,7,FALSE)</f>
        <v>VARSITY GIRLS</v>
      </c>
      <c r="K100" s="61">
        <f t="shared" si="2"/>
        <v>25</v>
      </c>
      <c r="L100" s="54"/>
    </row>
    <row r="101" spans="1:12" ht="14.25" customHeight="1">
      <c r="A101" s="72" t="s">
        <v>755</v>
      </c>
      <c r="B101" s="73">
        <v>15</v>
      </c>
      <c r="C101" s="73">
        <v>15.81</v>
      </c>
      <c r="D101" s="73">
        <v>5</v>
      </c>
      <c r="E101" s="75">
        <v>1273</v>
      </c>
      <c r="F101" s="54" t="str">
        <f>+VLOOKUP(E101,Participants!$A$1:$F$799,2,FALSE)</f>
        <v>Sydney Ligashesky</v>
      </c>
      <c r="G101" s="54" t="str">
        <f>+VLOOKUP(E101,Participants!$A$1:$F$799,4,FALSE)</f>
        <v>AGS</v>
      </c>
      <c r="H101" s="54" t="str">
        <f>+VLOOKUP(E101,Participants!$A$1:$F$799,5,FALSE)</f>
        <v>F</v>
      </c>
      <c r="I101" s="54">
        <f>+VLOOKUP(E101,Participants!$A$1:$F$799,3,FALSE)</f>
        <v>7</v>
      </c>
      <c r="J101" s="54" t="str">
        <f>+VLOOKUP(E101,Participants!$A$1:$G$799,7,FALSE)</f>
        <v>VARSITY GIRLS</v>
      </c>
      <c r="K101" s="61">
        <f t="shared" si="2"/>
        <v>26</v>
      </c>
      <c r="L101" s="54"/>
    </row>
    <row r="102" spans="1:12" ht="14.25" customHeight="1">
      <c r="A102" s="72" t="s">
        <v>755</v>
      </c>
      <c r="B102" s="77">
        <v>14</v>
      </c>
      <c r="C102" s="77">
        <v>16.09</v>
      </c>
      <c r="D102" s="77">
        <v>5</v>
      </c>
      <c r="E102" s="77">
        <v>1279</v>
      </c>
      <c r="F102" s="61" t="str">
        <f>+VLOOKUP(E102,Participants!$A$1:$F$799,2,FALSE)</f>
        <v>Maddy Wolsko</v>
      </c>
      <c r="G102" s="61" t="str">
        <f>+VLOOKUP(E102,Participants!$A$1:$F$799,4,FALSE)</f>
        <v>AGS</v>
      </c>
      <c r="H102" s="61" t="str">
        <f>+VLOOKUP(E102,Participants!$A$1:$F$799,5,FALSE)</f>
        <v>F</v>
      </c>
      <c r="I102" s="61">
        <f>+VLOOKUP(E102,Participants!$A$1:$F$799,3,FALSE)</f>
        <v>7</v>
      </c>
      <c r="J102" s="61" t="str">
        <f>+VLOOKUP(E102,Participants!$A$1:$G$799,7,FALSE)</f>
        <v>VARSITY GIRLS</v>
      </c>
      <c r="K102" s="61">
        <f t="shared" si="2"/>
        <v>27</v>
      </c>
      <c r="L102" s="54"/>
    </row>
    <row r="103" spans="1:12" ht="14.25" customHeight="1">
      <c r="A103" s="72" t="s">
        <v>755</v>
      </c>
      <c r="B103" s="73">
        <v>13</v>
      </c>
      <c r="C103" s="73">
        <v>16.260000000000002</v>
      </c>
      <c r="D103" s="73">
        <v>6</v>
      </c>
      <c r="E103" s="75">
        <v>600</v>
      </c>
      <c r="F103" s="54" t="str">
        <f>+VLOOKUP(E103,Participants!$A$1:$F$799,2,FALSE)</f>
        <v>Lauren Becker</v>
      </c>
      <c r="G103" s="54" t="str">
        <f>+VLOOKUP(E103,Participants!$A$1:$F$799,4,FALSE)</f>
        <v>BFS</v>
      </c>
      <c r="H103" s="54" t="str">
        <f>+VLOOKUP(E103,Participants!$A$1:$F$799,5,FALSE)</f>
        <v>F</v>
      </c>
      <c r="I103" s="54">
        <f>+VLOOKUP(E103,Participants!$A$1:$F$799,3,FALSE)</f>
        <v>8</v>
      </c>
      <c r="J103" s="54" t="str">
        <f>+VLOOKUP(E103,Participants!$A$1:$G$799,7,FALSE)</f>
        <v>VARSITY GIRLS</v>
      </c>
      <c r="K103" s="61">
        <f t="shared" si="2"/>
        <v>28</v>
      </c>
      <c r="L103" s="54"/>
    </row>
    <row r="104" spans="1:12" ht="14.25" customHeight="1">
      <c r="A104" s="72" t="s">
        <v>755</v>
      </c>
      <c r="B104" s="73">
        <v>17</v>
      </c>
      <c r="C104" s="73">
        <v>16.28</v>
      </c>
      <c r="D104" s="73">
        <v>5</v>
      </c>
      <c r="E104" s="75">
        <v>1126</v>
      </c>
      <c r="F104" s="54" t="str">
        <f>+VLOOKUP(E104,Participants!$A$1:$F$799,2,FALSE)</f>
        <v>AnaBell Evancho</v>
      </c>
      <c r="G104" s="54" t="str">
        <f>+VLOOKUP(E104,Participants!$A$1:$F$799,4,FALSE)</f>
        <v>PHA</v>
      </c>
      <c r="H104" s="54" t="str">
        <f>+VLOOKUP(E104,Participants!$A$1:$F$799,5,FALSE)</f>
        <v xml:space="preserve">F </v>
      </c>
      <c r="I104" s="54">
        <f>+VLOOKUP(E104,Participants!$A$1:$F$799,3,FALSE)</f>
        <v>8</v>
      </c>
      <c r="J104" s="54" t="str">
        <f>+VLOOKUP(E104,Participants!$A$1:$G$799,7,FALSE)</f>
        <v>VARSITY GIRLS</v>
      </c>
      <c r="K104" s="61">
        <f t="shared" si="2"/>
        <v>29</v>
      </c>
      <c r="L104" s="54"/>
    </row>
    <row r="105" spans="1:12" ht="14.25" customHeight="1">
      <c r="A105" s="72" t="s">
        <v>755</v>
      </c>
      <c r="B105" s="77">
        <v>12</v>
      </c>
      <c r="C105" s="77">
        <v>16.48</v>
      </c>
      <c r="D105" s="77">
        <v>1</v>
      </c>
      <c r="E105" s="77">
        <v>792</v>
      </c>
      <c r="F105" s="61" t="str">
        <f>+VLOOKUP(E105,Participants!$A$1:$F$799,2,FALSE)</f>
        <v xml:space="preserve">Austin Tess </v>
      </c>
      <c r="G105" s="61" t="str">
        <f>+VLOOKUP(E105,Participants!$A$1:$F$799,4,FALSE)</f>
        <v>AAC</v>
      </c>
      <c r="H105" s="61" t="str">
        <f>+VLOOKUP(E105,Participants!$A$1:$F$799,5,FALSE)</f>
        <v xml:space="preserve">F </v>
      </c>
      <c r="I105" s="61">
        <f>+VLOOKUP(E105,Participants!$A$1:$F$799,3,FALSE)</f>
        <v>7</v>
      </c>
      <c r="J105" s="61" t="str">
        <f>+VLOOKUP(E105,Participants!$A$1:$G$799,7,FALSE)</f>
        <v>VARSITY GIRLS</v>
      </c>
      <c r="K105" s="61">
        <f t="shared" si="2"/>
        <v>30</v>
      </c>
      <c r="L105" s="54"/>
    </row>
    <row r="106" spans="1:12" ht="14.25" customHeight="1">
      <c r="A106" s="72" t="s">
        <v>755</v>
      </c>
      <c r="B106" s="73">
        <v>13</v>
      </c>
      <c r="C106" s="73">
        <v>16.61</v>
      </c>
      <c r="D106" s="73">
        <v>5</v>
      </c>
      <c r="E106" s="75">
        <v>1278</v>
      </c>
      <c r="F106" s="54" t="str">
        <f>+VLOOKUP(E106,Participants!$A$1:$F$799,2,FALSE)</f>
        <v>Olivia Schmitt</v>
      </c>
      <c r="G106" s="54" t="str">
        <f>+VLOOKUP(E106,Participants!$A$1:$F$799,4,FALSE)</f>
        <v>AGS</v>
      </c>
      <c r="H106" s="54" t="str">
        <f>+VLOOKUP(E106,Participants!$A$1:$F$799,5,FALSE)</f>
        <v>F</v>
      </c>
      <c r="I106" s="54">
        <f>+VLOOKUP(E106,Participants!$A$1:$F$799,3,FALSE)</f>
        <v>7</v>
      </c>
      <c r="J106" s="54" t="str">
        <f>+VLOOKUP(E106,Participants!$A$1:$G$799,7,FALSE)</f>
        <v>VARSITY GIRLS</v>
      </c>
      <c r="K106" s="61">
        <f t="shared" si="2"/>
        <v>31</v>
      </c>
      <c r="L106" s="54"/>
    </row>
    <row r="107" spans="1:12" ht="14.25" customHeight="1">
      <c r="A107" s="72" t="s">
        <v>755</v>
      </c>
      <c r="B107" s="77">
        <v>14</v>
      </c>
      <c r="C107" s="77">
        <v>16.690000000000001</v>
      </c>
      <c r="D107" s="77">
        <v>3</v>
      </c>
      <c r="E107" s="77">
        <v>1162</v>
      </c>
      <c r="F107" s="61" t="str">
        <f>+VLOOKUP(E107,Participants!$A$1:$F$799,2,FALSE)</f>
        <v>Faith  Williamson</v>
      </c>
      <c r="G107" s="61" t="str">
        <f>+VLOOKUP(E107,Participants!$A$1:$F$799,4,FALSE)</f>
        <v>JAM</v>
      </c>
      <c r="H107" s="61" t="str">
        <f>+VLOOKUP(E107,Participants!$A$1:$F$799,5,FALSE)</f>
        <v xml:space="preserve">F </v>
      </c>
      <c r="I107" s="61">
        <f>+VLOOKUP(E107,Participants!$A$1:$F$799,3,FALSE)</f>
        <v>7</v>
      </c>
      <c r="J107" s="61" t="str">
        <f>+VLOOKUP(E107,Participants!$A$1:$G$799,7,FALSE)</f>
        <v>VARSITY GIRLS</v>
      </c>
      <c r="K107" s="61">
        <f t="shared" si="2"/>
        <v>32</v>
      </c>
      <c r="L107" s="54"/>
    </row>
    <row r="108" spans="1:12" ht="14.25" customHeight="1">
      <c r="A108" s="72" t="s">
        <v>755</v>
      </c>
      <c r="B108" s="76">
        <v>12</v>
      </c>
      <c r="C108" s="76">
        <v>16.739999999999998</v>
      </c>
      <c r="D108" s="76">
        <v>5</v>
      </c>
      <c r="E108" s="77">
        <v>1460</v>
      </c>
      <c r="F108" s="61" t="str">
        <f>+VLOOKUP(E108,Participants!$A$1:$F$799,2,FALSE)</f>
        <v>Addison Eicher</v>
      </c>
      <c r="G108" s="61" t="str">
        <f>+VLOOKUP(E108,Participants!$A$1:$F$799,4,FALSE)</f>
        <v>BCS</v>
      </c>
      <c r="H108" s="61" t="str">
        <f>+VLOOKUP(E108,Participants!$A$1:$F$799,5,FALSE)</f>
        <v>F</v>
      </c>
      <c r="I108" s="61">
        <f>+VLOOKUP(E108,Participants!$A$1:$F$799,3,FALSE)</f>
        <v>7</v>
      </c>
      <c r="J108" s="61" t="str">
        <f>+VLOOKUP(E108,Participants!$A$1:$G$799,7,FALSE)</f>
        <v>VARSITY GIRLS</v>
      </c>
      <c r="K108" s="61">
        <f t="shared" si="2"/>
        <v>33</v>
      </c>
      <c r="L108" s="61"/>
    </row>
    <row r="109" spans="1:12" ht="14.25" customHeight="1">
      <c r="A109" s="72" t="s">
        <v>755</v>
      </c>
      <c r="B109" s="75">
        <v>15</v>
      </c>
      <c r="C109" s="75">
        <v>16.98</v>
      </c>
      <c r="D109" s="75">
        <v>2</v>
      </c>
      <c r="E109" s="75">
        <v>1163</v>
      </c>
      <c r="F109" s="54" t="str">
        <f>+VLOOKUP(E109,Participants!$A$1:$F$799,2,FALSE)</f>
        <v>Allyson Fabian</v>
      </c>
      <c r="G109" s="54" t="str">
        <f>+VLOOKUP(E109,Participants!$A$1:$F$799,4,FALSE)</f>
        <v>JAM</v>
      </c>
      <c r="H109" s="54" t="str">
        <f>+VLOOKUP(E109,Participants!$A$1:$F$799,5,FALSE)</f>
        <v xml:space="preserve">F </v>
      </c>
      <c r="I109" s="54">
        <f>+VLOOKUP(E109,Participants!$A$1:$F$799,3,FALSE)</f>
        <v>8</v>
      </c>
      <c r="J109" s="54" t="str">
        <f>+VLOOKUP(E109,Participants!$A$1:$G$799,7,FALSE)</f>
        <v>VARSITY GIRLS</v>
      </c>
      <c r="K109" s="61">
        <f t="shared" si="2"/>
        <v>34</v>
      </c>
      <c r="L109" s="61"/>
    </row>
    <row r="110" spans="1:12" ht="14.25" customHeight="1">
      <c r="A110" s="72" t="s">
        <v>755</v>
      </c>
      <c r="B110" s="75">
        <v>13</v>
      </c>
      <c r="C110" s="75">
        <v>17.09</v>
      </c>
      <c r="D110" s="75">
        <v>1</v>
      </c>
      <c r="E110" s="75">
        <v>797</v>
      </c>
      <c r="F110" s="54" t="str">
        <f>+VLOOKUP(E110,Participants!$A$1:$F$799,2,FALSE)</f>
        <v>Hoerster Anna</v>
      </c>
      <c r="G110" s="54" t="str">
        <f>+VLOOKUP(E110,Participants!$A$1:$F$799,4,FALSE)</f>
        <v>AAC</v>
      </c>
      <c r="H110" s="54" t="str">
        <f>+VLOOKUP(E110,Participants!$A$1:$F$799,5,FALSE)</f>
        <v>F</v>
      </c>
      <c r="I110" s="54">
        <f>+VLOOKUP(E110,Participants!$A$1:$F$799,3,FALSE)</f>
        <v>7</v>
      </c>
      <c r="J110" s="54" t="str">
        <f>+VLOOKUP(E110,Participants!$A$1:$G$799,7,FALSE)</f>
        <v>VARSITY GIRLS</v>
      </c>
      <c r="K110" s="61">
        <f t="shared" si="2"/>
        <v>35</v>
      </c>
      <c r="L110" s="61"/>
    </row>
    <row r="111" spans="1:12" ht="14.25" customHeight="1">
      <c r="A111" s="72" t="s">
        <v>755</v>
      </c>
      <c r="B111" s="75">
        <v>13</v>
      </c>
      <c r="C111" s="75">
        <v>17.45</v>
      </c>
      <c r="D111" s="75">
        <v>2</v>
      </c>
      <c r="E111" s="75">
        <v>1057</v>
      </c>
      <c r="F111" s="54" t="str">
        <f>+VLOOKUP(E111,Participants!$A$1:$F$799,2,FALSE)</f>
        <v>Claire Elliott</v>
      </c>
      <c r="G111" s="54" t="str">
        <f>+VLOOKUP(E111,Participants!$A$1:$F$799,4,FALSE)</f>
        <v>KIL</v>
      </c>
      <c r="H111" s="54" t="str">
        <f>+VLOOKUP(E111,Participants!$A$1:$F$799,5,FALSE)</f>
        <v xml:space="preserve">F </v>
      </c>
      <c r="I111" s="54">
        <f>+VLOOKUP(E111,Participants!$A$1:$F$799,3,FALSE)</f>
        <v>7</v>
      </c>
      <c r="J111" s="54" t="str">
        <f>+VLOOKUP(E111,Participants!$A$1:$G$799,7,FALSE)</f>
        <v>VARSITY GIRLS</v>
      </c>
      <c r="K111" s="61">
        <f t="shared" si="2"/>
        <v>36</v>
      </c>
      <c r="L111" s="61"/>
    </row>
    <row r="112" spans="1:12" ht="14.25" customHeight="1">
      <c r="A112" s="72" t="s">
        <v>755</v>
      </c>
      <c r="B112" s="75">
        <v>13</v>
      </c>
      <c r="C112" s="75">
        <v>17.46</v>
      </c>
      <c r="D112" s="75">
        <v>3</v>
      </c>
      <c r="E112" s="75">
        <v>1166</v>
      </c>
      <c r="F112" s="54" t="str">
        <f>+VLOOKUP(E112,Participants!$A$1:$F$799,2,FALSE)</f>
        <v xml:space="preserve">Gabriella Glevicky </v>
      </c>
      <c r="G112" s="54" t="str">
        <f>+VLOOKUP(E112,Participants!$A$1:$F$799,4,FALSE)</f>
        <v>JAM</v>
      </c>
      <c r="H112" s="54" t="str">
        <f>+VLOOKUP(E112,Participants!$A$1:$F$799,5,FALSE)</f>
        <v xml:space="preserve">F </v>
      </c>
      <c r="I112" s="54">
        <f>+VLOOKUP(E112,Participants!$A$1:$F$799,3,FALSE)</f>
        <v>8</v>
      </c>
      <c r="J112" s="54" t="str">
        <f>+VLOOKUP(E112,Participants!$A$1:$G$799,7,FALSE)</f>
        <v>VARSITY GIRLS</v>
      </c>
      <c r="K112" s="61">
        <f t="shared" si="2"/>
        <v>37</v>
      </c>
      <c r="L112" s="61"/>
    </row>
    <row r="113" spans="1:12" ht="14.25" customHeight="1">
      <c r="A113" s="72" t="s">
        <v>755</v>
      </c>
      <c r="B113" s="76">
        <v>12</v>
      </c>
      <c r="C113" s="76">
        <v>18.2</v>
      </c>
      <c r="D113" s="76">
        <v>3</v>
      </c>
      <c r="E113" s="76">
        <v>1169</v>
      </c>
      <c r="F113" s="61" t="str">
        <f>+VLOOKUP(E113,Participants!$A$1:$F$799,2,FALSE)</f>
        <v>Phoebe Vilcheck</v>
      </c>
      <c r="G113" s="61" t="str">
        <f>+VLOOKUP(E113,Participants!$A$1:$F$799,4,FALSE)</f>
        <v>JAM</v>
      </c>
      <c r="H113" s="61" t="str">
        <f>+VLOOKUP(E113,Participants!$A$1:$F$799,5,FALSE)</f>
        <v xml:space="preserve">F </v>
      </c>
      <c r="I113" s="61">
        <f>+VLOOKUP(E113,Participants!$A$1:$F$799,3,FALSE)</f>
        <v>8</v>
      </c>
      <c r="J113" s="61" t="str">
        <f>+VLOOKUP(E113,Participants!$A$1:$G$799,7,FALSE)</f>
        <v>VARSITY GIRLS</v>
      </c>
      <c r="K113" s="61">
        <f t="shared" si="2"/>
        <v>38</v>
      </c>
      <c r="L113" s="61"/>
    </row>
    <row r="114" spans="1:12" ht="14.25" customHeight="1">
      <c r="A114" s="72" t="s">
        <v>755</v>
      </c>
      <c r="B114" s="73">
        <v>17</v>
      </c>
      <c r="C114" s="73"/>
      <c r="D114" s="73">
        <v>7</v>
      </c>
      <c r="E114" s="73"/>
      <c r="F114" s="54" t="e">
        <f>+VLOOKUP(E114,Participants!$A$1:$F$799,2,FALSE)</f>
        <v>#N/A</v>
      </c>
      <c r="G114" s="54" t="e">
        <f>+VLOOKUP(E114,Participants!$A$1:$F$799,4,FALSE)</f>
        <v>#N/A</v>
      </c>
      <c r="H114" s="54" t="e">
        <f>+VLOOKUP(E114,Participants!$A$1:$F$799,5,FALSE)</f>
        <v>#N/A</v>
      </c>
      <c r="I114" s="54" t="e">
        <f>+VLOOKUP(E114,Participants!$A$1:$F$799,3,FALSE)</f>
        <v>#N/A</v>
      </c>
      <c r="J114" s="54" t="e">
        <f>+VLOOKUP(E114,Participants!$A$1:$G$799,7,FALSE)</f>
        <v>#N/A</v>
      </c>
      <c r="K114" s="54"/>
      <c r="L114" s="54"/>
    </row>
    <row r="115" spans="1:12" ht="14.25" customHeight="1">
      <c r="A115" s="72" t="s">
        <v>755</v>
      </c>
      <c r="B115" s="73">
        <v>17</v>
      </c>
      <c r="C115" s="73"/>
      <c r="D115" s="73">
        <v>8</v>
      </c>
      <c r="E115" s="73"/>
      <c r="F115" s="54" t="e">
        <f>+VLOOKUP(E115,Participants!$A$1:$F$799,2,FALSE)</f>
        <v>#N/A</v>
      </c>
      <c r="G115" s="54" t="e">
        <f>+VLOOKUP(E115,Participants!$A$1:$F$799,4,FALSE)</f>
        <v>#N/A</v>
      </c>
      <c r="H115" s="54" t="e">
        <f>+VLOOKUP(E115,Participants!$A$1:$F$799,5,FALSE)</f>
        <v>#N/A</v>
      </c>
      <c r="I115" s="54" t="e">
        <f>+VLOOKUP(E115,Participants!$A$1:$F$799,3,FALSE)</f>
        <v>#N/A</v>
      </c>
      <c r="J115" s="54" t="e">
        <f>+VLOOKUP(E115,Participants!$A$1:$G$799,7,FALSE)</f>
        <v>#N/A</v>
      </c>
      <c r="K115" s="54"/>
      <c r="L115" s="54"/>
    </row>
    <row r="116" spans="1:12" ht="14.25" customHeight="1">
      <c r="A116" s="72" t="s">
        <v>755</v>
      </c>
      <c r="B116" s="75">
        <v>21</v>
      </c>
      <c r="C116" s="75">
        <v>12.38</v>
      </c>
      <c r="D116" s="75">
        <v>4</v>
      </c>
      <c r="E116" s="75">
        <v>1293</v>
      </c>
      <c r="F116" s="54" t="str">
        <f>+VLOOKUP(E116,Participants!$A$1:$F$799,2,FALSE)</f>
        <v>Christian Williams</v>
      </c>
      <c r="G116" s="54" t="str">
        <f>+VLOOKUP(E116,Participants!$A$1:$F$799,4,FALSE)</f>
        <v>AGS</v>
      </c>
      <c r="H116" s="54" t="str">
        <f>+VLOOKUP(E116,Participants!$A$1:$F$799,5,FALSE)</f>
        <v>M</v>
      </c>
      <c r="I116" s="54">
        <f>+VLOOKUP(E116,Participants!$A$1:$F$799,3,FALSE)</f>
        <v>8</v>
      </c>
      <c r="J116" s="54" t="str">
        <f>+VLOOKUP(E116,Participants!$A$1:$G$799,7,FALSE)</f>
        <v>VARSITY BOYS</v>
      </c>
      <c r="K116" s="54">
        <v>1</v>
      </c>
      <c r="L116" s="54">
        <v>10</v>
      </c>
    </row>
    <row r="117" spans="1:12" ht="14.25" customHeight="1">
      <c r="A117" s="72" t="s">
        <v>755</v>
      </c>
      <c r="B117" s="75">
        <v>21</v>
      </c>
      <c r="C117" s="75">
        <v>12.46</v>
      </c>
      <c r="D117" s="75">
        <v>1</v>
      </c>
      <c r="E117" s="75">
        <v>617</v>
      </c>
      <c r="F117" s="54" t="str">
        <f>+VLOOKUP(E117,Participants!$A$1:$F$799,2,FALSE)</f>
        <v>Ryan Snyder</v>
      </c>
      <c r="G117" s="54" t="str">
        <f>+VLOOKUP(E117,Participants!$A$1:$F$799,4,FALSE)</f>
        <v>BFS</v>
      </c>
      <c r="H117" s="54" t="str">
        <f>+VLOOKUP(E117,Participants!$A$1:$F$799,5,FALSE)</f>
        <v>M</v>
      </c>
      <c r="I117" s="54">
        <f>+VLOOKUP(E117,Participants!$A$1:$F$799,3,FALSE)</f>
        <v>7</v>
      </c>
      <c r="J117" s="54" t="str">
        <f>+VLOOKUP(E117,Participants!$A$1:$G$799,7,FALSE)</f>
        <v>VARSITY BOYS</v>
      </c>
      <c r="K117" s="54">
        <v>2</v>
      </c>
      <c r="L117" s="54">
        <v>8</v>
      </c>
    </row>
    <row r="118" spans="1:12" ht="14.25" customHeight="1">
      <c r="A118" s="72" t="s">
        <v>755</v>
      </c>
      <c r="B118" s="76">
        <v>20</v>
      </c>
      <c r="C118" s="76">
        <v>12.56</v>
      </c>
      <c r="D118" s="76">
        <v>2</v>
      </c>
      <c r="E118" s="77">
        <v>1177</v>
      </c>
      <c r="F118" s="61" t="str">
        <f>+VLOOKUP(E118,Participants!$A$1:$F$799,2,FALSE)</f>
        <v>Patrick Altmar</v>
      </c>
      <c r="G118" s="61" t="str">
        <f>+VLOOKUP(E118,Participants!$A$1:$F$799,4,FALSE)</f>
        <v>JAM</v>
      </c>
      <c r="H118" s="61" t="str">
        <f>+VLOOKUP(E118,Participants!$A$1:$F$799,5,FALSE)</f>
        <v>M</v>
      </c>
      <c r="I118" s="61">
        <f>+VLOOKUP(E118,Participants!$A$1:$F$799,3,FALSE)</f>
        <v>8</v>
      </c>
      <c r="J118" s="61" t="str">
        <f>+VLOOKUP(E118,Participants!$A$1:$G$799,7,FALSE)</f>
        <v>VARSITY BOYS</v>
      </c>
      <c r="K118" s="61">
        <v>3</v>
      </c>
      <c r="L118" s="61">
        <v>6</v>
      </c>
    </row>
    <row r="119" spans="1:12" ht="14.25" customHeight="1">
      <c r="A119" s="72" t="s">
        <v>755</v>
      </c>
      <c r="B119" s="76">
        <v>20</v>
      </c>
      <c r="C119" s="76">
        <v>12.65</v>
      </c>
      <c r="D119" s="76">
        <v>3</v>
      </c>
      <c r="E119" s="77">
        <v>1283</v>
      </c>
      <c r="F119" s="61" t="str">
        <f>+VLOOKUP(E119,Participants!$A$1:$F$799,2,FALSE)</f>
        <v>Brayden Douglass</v>
      </c>
      <c r="G119" s="61" t="str">
        <f>+VLOOKUP(E119,Participants!$A$1:$F$799,4,FALSE)</f>
        <v>AGS</v>
      </c>
      <c r="H119" s="61" t="str">
        <f>+VLOOKUP(E119,Participants!$A$1:$F$799,5,FALSE)</f>
        <v>M</v>
      </c>
      <c r="I119" s="61">
        <f>+VLOOKUP(E119,Participants!$A$1:$F$799,3,FALSE)</f>
        <v>8</v>
      </c>
      <c r="J119" s="61" t="str">
        <f>+VLOOKUP(E119,Participants!$A$1:$G$799,7,FALSE)</f>
        <v>VARSITY BOYS</v>
      </c>
      <c r="K119" s="61">
        <v>4</v>
      </c>
      <c r="L119" s="61">
        <v>5</v>
      </c>
    </row>
    <row r="120" spans="1:12" ht="14.25" customHeight="1">
      <c r="A120" s="72" t="s">
        <v>755</v>
      </c>
      <c r="B120" s="75">
        <v>21</v>
      </c>
      <c r="C120" s="75">
        <v>13.02</v>
      </c>
      <c r="D120" s="75">
        <v>3</v>
      </c>
      <c r="E120" s="75">
        <v>1173</v>
      </c>
      <c r="F120" s="54" t="str">
        <f>+VLOOKUP(E120,Participants!$A$1:$F$799,2,FALSE)</f>
        <v>Tiernan McCullough</v>
      </c>
      <c r="G120" s="54" t="str">
        <f>+VLOOKUP(E120,Participants!$A$1:$F$799,4,FALSE)</f>
        <v>JAM</v>
      </c>
      <c r="H120" s="54" t="str">
        <f>+VLOOKUP(E120,Participants!$A$1:$F$799,5,FALSE)</f>
        <v>M</v>
      </c>
      <c r="I120" s="54">
        <f>+VLOOKUP(E120,Participants!$A$1:$F$799,3,FALSE)</f>
        <v>7</v>
      </c>
      <c r="J120" s="54" t="str">
        <f>+VLOOKUP(E120,Participants!$A$1:$G$799,7,FALSE)</f>
        <v>VARSITY BOYS</v>
      </c>
      <c r="K120" s="54">
        <v>5</v>
      </c>
      <c r="L120" s="54">
        <v>4</v>
      </c>
    </row>
    <row r="121" spans="1:12" ht="14.25" customHeight="1">
      <c r="A121" s="72" t="s">
        <v>755</v>
      </c>
      <c r="B121" s="75">
        <v>19</v>
      </c>
      <c r="C121" s="75">
        <v>13.41</v>
      </c>
      <c r="D121" s="75">
        <v>6</v>
      </c>
      <c r="E121" s="75">
        <v>1174</v>
      </c>
      <c r="F121" s="54" t="str">
        <f>+VLOOKUP(E121,Participants!$A$1:$F$799,2,FALSE)</f>
        <v>Killian O'Halloran</v>
      </c>
      <c r="G121" s="54" t="str">
        <f>+VLOOKUP(E121,Participants!$A$1:$F$799,4,FALSE)</f>
        <v>JAM</v>
      </c>
      <c r="H121" s="54" t="str">
        <f>+VLOOKUP(E121,Participants!$A$1:$F$799,5,FALSE)</f>
        <v>M</v>
      </c>
      <c r="I121" s="54">
        <f>+VLOOKUP(E121,Participants!$A$1:$F$799,3,FALSE)</f>
        <v>7</v>
      </c>
      <c r="J121" s="54" t="str">
        <f>+VLOOKUP(E121,Participants!$A$1:$G$799,7,FALSE)</f>
        <v>VARSITY BOYS</v>
      </c>
      <c r="K121" s="54">
        <v>6</v>
      </c>
      <c r="L121" s="54">
        <v>3</v>
      </c>
    </row>
    <row r="122" spans="1:12" ht="14.25" customHeight="1">
      <c r="A122" s="72" t="s">
        <v>755</v>
      </c>
      <c r="B122" s="75">
        <v>19</v>
      </c>
      <c r="C122" s="75">
        <v>13.85</v>
      </c>
      <c r="D122" s="75">
        <v>2</v>
      </c>
      <c r="E122" s="75">
        <v>1294</v>
      </c>
      <c r="F122" s="54" t="str">
        <f>+VLOOKUP(E122,Participants!$A$1:$F$799,2,FALSE)</f>
        <v>Gavin Lugaila</v>
      </c>
      <c r="G122" s="54" t="str">
        <f>+VLOOKUP(E122,Participants!$A$1:$F$799,4,FALSE)</f>
        <v>AGS</v>
      </c>
      <c r="H122" s="54" t="str">
        <f>+VLOOKUP(E122,Participants!$A$1:$F$799,5,FALSE)</f>
        <v>M</v>
      </c>
      <c r="I122" s="54">
        <f>+VLOOKUP(E122,Participants!$A$1:$F$799,3,FALSE)</f>
        <v>8</v>
      </c>
      <c r="J122" s="54" t="str">
        <f>+VLOOKUP(E122,Participants!$A$1:$G$799,7,FALSE)</f>
        <v>VARSITY BOYS</v>
      </c>
      <c r="K122" s="54">
        <f>K121+1</f>
        <v>7</v>
      </c>
      <c r="L122" s="54">
        <v>2</v>
      </c>
    </row>
    <row r="123" spans="1:12" ht="14.25" customHeight="1">
      <c r="A123" s="72" t="s">
        <v>755</v>
      </c>
      <c r="B123" s="75">
        <v>19</v>
      </c>
      <c r="C123" s="75">
        <v>14.23</v>
      </c>
      <c r="D123" s="75">
        <v>4</v>
      </c>
      <c r="E123" s="75">
        <v>611</v>
      </c>
      <c r="F123" s="54" t="str">
        <f>+VLOOKUP(E123,Participants!$A$1:$F$799,2,FALSE)</f>
        <v>Anthony Farrah</v>
      </c>
      <c r="G123" s="54" t="str">
        <f>+VLOOKUP(E123,Participants!$A$1:$F$799,4,FALSE)</f>
        <v>BFS</v>
      </c>
      <c r="H123" s="54" t="str">
        <f>+VLOOKUP(E123,Participants!$A$1:$F$799,5,FALSE)</f>
        <v>M</v>
      </c>
      <c r="I123" s="54">
        <f>+VLOOKUP(E123,Participants!$A$1:$F$799,3,FALSE)</f>
        <v>7</v>
      </c>
      <c r="J123" s="54" t="str">
        <f>+VLOOKUP(E123,Participants!$A$1:$G$799,7,FALSE)</f>
        <v>VARSITY BOYS</v>
      </c>
      <c r="K123" s="54">
        <f>K122+1</f>
        <v>8</v>
      </c>
      <c r="L123" s="54">
        <v>1</v>
      </c>
    </row>
    <row r="124" spans="1:12" ht="14.25" customHeight="1">
      <c r="A124" s="72" t="s">
        <v>755</v>
      </c>
      <c r="B124" s="77">
        <v>20</v>
      </c>
      <c r="C124" s="77">
        <v>14.42</v>
      </c>
      <c r="D124" s="77">
        <v>1</v>
      </c>
      <c r="E124" s="77">
        <v>1458</v>
      </c>
      <c r="F124" s="61" t="str">
        <f>+VLOOKUP(E124,Participants!$A$1:$F$799,2,FALSE)</f>
        <v>Mateo Saspe</v>
      </c>
      <c r="G124" s="61" t="str">
        <f>+VLOOKUP(E124,Participants!$A$1:$F$799,4,FALSE)</f>
        <v>BCS</v>
      </c>
      <c r="H124" s="61" t="str">
        <f>+VLOOKUP(E124,Participants!$A$1:$F$799,5,FALSE)</f>
        <v>M</v>
      </c>
      <c r="I124" s="61">
        <f>+VLOOKUP(E124,Participants!$A$1:$F$799,3,FALSE)</f>
        <v>7</v>
      </c>
      <c r="J124" s="61" t="str">
        <f>+VLOOKUP(E124,Participants!$A$1:$G$799,7,FALSE)</f>
        <v>VARSITY BOYS</v>
      </c>
      <c r="K124" s="54">
        <f t="shared" ref="K124:K139" si="3">K123+1</f>
        <v>9</v>
      </c>
      <c r="L124" s="61"/>
    </row>
    <row r="125" spans="1:12" ht="14.25" customHeight="1">
      <c r="A125" s="72" t="s">
        <v>755</v>
      </c>
      <c r="B125" s="77">
        <v>18</v>
      </c>
      <c r="C125" s="77">
        <v>14.51</v>
      </c>
      <c r="D125" s="77">
        <v>7</v>
      </c>
      <c r="E125" s="77">
        <v>793</v>
      </c>
      <c r="F125" s="61" t="str">
        <f>+VLOOKUP(E125,Participants!$A$1:$F$799,2,FALSE)</f>
        <v>Burchill Jonah</v>
      </c>
      <c r="G125" s="61" t="str">
        <f>+VLOOKUP(E125,Participants!$A$1:$F$799,4,FALSE)</f>
        <v>AAC</v>
      </c>
      <c r="H125" s="61" t="str">
        <f>+VLOOKUP(E125,Participants!$A$1:$F$799,5,FALSE)</f>
        <v>M</v>
      </c>
      <c r="I125" s="61">
        <f>+VLOOKUP(E125,Participants!$A$1:$F$799,3,FALSE)</f>
        <v>8</v>
      </c>
      <c r="J125" s="61" t="str">
        <f>+VLOOKUP(E125,Participants!$A$1:$G$799,7,FALSE)</f>
        <v>VARSITY BOYS</v>
      </c>
      <c r="K125" s="54">
        <f t="shared" si="3"/>
        <v>10</v>
      </c>
      <c r="L125" s="61"/>
    </row>
    <row r="126" spans="1:12" ht="14.25" customHeight="1">
      <c r="A126" s="72" t="s">
        <v>755</v>
      </c>
      <c r="B126" s="73">
        <v>21</v>
      </c>
      <c r="C126" s="73">
        <v>14.52</v>
      </c>
      <c r="D126" s="73">
        <v>6</v>
      </c>
      <c r="E126" s="75">
        <v>1465</v>
      </c>
      <c r="F126" s="54" t="str">
        <f>+VLOOKUP(E126,Participants!$A$1:$F$799,2,FALSE)</f>
        <v>Jacob Hauser</v>
      </c>
      <c r="G126" s="54" t="str">
        <f>+VLOOKUP(E126,Participants!$A$1:$F$799,4,FALSE)</f>
        <v>BCS</v>
      </c>
      <c r="H126" s="54" t="str">
        <f>+VLOOKUP(E126,Participants!$A$1:$F$799,5,FALSE)</f>
        <v>M</v>
      </c>
      <c r="I126" s="54">
        <f>+VLOOKUP(E126,Participants!$A$1:$F$799,3,FALSE)</f>
        <v>8</v>
      </c>
      <c r="J126" s="54" t="str">
        <f>+VLOOKUP(E126,Participants!$A$1:$G$799,7,FALSE)</f>
        <v>VARSITY BOYS</v>
      </c>
      <c r="K126" s="54">
        <f t="shared" si="3"/>
        <v>11</v>
      </c>
      <c r="L126" s="54"/>
    </row>
    <row r="127" spans="1:12" ht="14.25" customHeight="1">
      <c r="A127" s="72" t="s">
        <v>755</v>
      </c>
      <c r="B127" s="73">
        <v>19</v>
      </c>
      <c r="C127" s="73">
        <v>14.58</v>
      </c>
      <c r="D127" s="73">
        <v>3</v>
      </c>
      <c r="E127" s="75">
        <v>1086</v>
      </c>
      <c r="F127" s="54" t="str">
        <f>+VLOOKUP(E127,Participants!$A$1:$F$799,2,FALSE)</f>
        <v>Owen McKernan</v>
      </c>
      <c r="G127" s="54" t="str">
        <f>+VLOOKUP(E127,Participants!$A$1:$F$799,4,FALSE)</f>
        <v>KIL</v>
      </c>
      <c r="H127" s="54" t="str">
        <f>+VLOOKUP(E127,Participants!$A$1:$F$799,5,FALSE)</f>
        <v>M</v>
      </c>
      <c r="I127" s="54">
        <f>+VLOOKUP(E127,Participants!$A$1:$F$799,3,FALSE)</f>
        <v>8</v>
      </c>
      <c r="J127" s="54" t="str">
        <f>+VLOOKUP(E127,Participants!$A$1:$G$799,7,FALSE)</f>
        <v>VARSITY BOYS</v>
      </c>
      <c r="K127" s="54">
        <f t="shared" si="3"/>
        <v>12</v>
      </c>
      <c r="L127" s="54"/>
    </row>
    <row r="128" spans="1:12" ht="14.25" customHeight="1">
      <c r="A128" s="72" t="s">
        <v>755</v>
      </c>
      <c r="B128" s="77">
        <v>20</v>
      </c>
      <c r="C128" s="77">
        <v>14.76</v>
      </c>
      <c r="D128" s="77">
        <v>4</v>
      </c>
      <c r="E128" s="77">
        <v>619</v>
      </c>
      <c r="F128" s="61" t="str">
        <f>+VLOOKUP(E128,Participants!$A$1:$F$799,2,FALSE)</f>
        <v>Victor Wagner</v>
      </c>
      <c r="G128" s="61" t="str">
        <f>+VLOOKUP(E128,Participants!$A$1:$F$799,4,FALSE)</f>
        <v>BFS</v>
      </c>
      <c r="H128" s="61" t="str">
        <f>+VLOOKUP(E128,Participants!$A$1:$F$799,5,FALSE)</f>
        <v>M</v>
      </c>
      <c r="I128" s="61">
        <f>+VLOOKUP(E128,Participants!$A$1:$F$799,3,FALSE)</f>
        <v>7</v>
      </c>
      <c r="J128" s="61" t="str">
        <f>+VLOOKUP(E128,Participants!$A$1:$G$799,7,FALSE)</f>
        <v>VARSITY BOYS</v>
      </c>
      <c r="K128" s="54">
        <f t="shared" si="3"/>
        <v>13</v>
      </c>
      <c r="L128" s="61"/>
    </row>
    <row r="129" spans="1:24" ht="14.25" customHeight="1">
      <c r="A129" s="72" t="s">
        <v>755</v>
      </c>
      <c r="B129" s="77">
        <v>20</v>
      </c>
      <c r="C129" s="77">
        <v>14.79</v>
      </c>
      <c r="D129" s="77">
        <v>6</v>
      </c>
      <c r="E129" s="77">
        <v>1083</v>
      </c>
      <c r="F129" s="61" t="str">
        <f>+VLOOKUP(E129,Participants!$A$1:$F$799,2,FALSE)</f>
        <v>Alex Weber</v>
      </c>
      <c r="G129" s="61" t="str">
        <f>+VLOOKUP(E129,Participants!$A$1:$F$799,4,FALSE)</f>
        <v>KIL</v>
      </c>
      <c r="H129" s="61" t="str">
        <f>+VLOOKUP(E129,Participants!$A$1:$F$799,5,FALSE)</f>
        <v>M</v>
      </c>
      <c r="I129" s="61">
        <f>+VLOOKUP(E129,Participants!$A$1:$F$799,3,FALSE)</f>
        <v>8</v>
      </c>
      <c r="J129" s="61" t="str">
        <f>+VLOOKUP(E129,Participants!$A$1:$G$799,7,FALSE)</f>
        <v>VARSITY BOYS</v>
      </c>
      <c r="K129" s="54">
        <f t="shared" si="3"/>
        <v>14</v>
      </c>
      <c r="L129" s="61"/>
    </row>
    <row r="130" spans="1:24" ht="14.25" customHeight="1">
      <c r="A130" s="72" t="s">
        <v>755</v>
      </c>
      <c r="B130" s="73">
        <v>21</v>
      </c>
      <c r="C130" s="73">
        <v>14.82</v>
      </c>
      <c r="D130" s="73">
        <v>2</v>
      </c>
      <c r="E130" s="73">
        <v>945</v>
      </c>
      <c r="F130" s="54" t="str">
        <f>+VLOOKUP(E130,Participants!$A$1:$F$799,2,FALSE)</f>
        <v>Malik Mayers</v>
      </c>
      <c r="G130" s="54" t="str">
        <f>+VLOOKUP(E130,Participants!$A$1:$F$799,4,FALSE)</f>
        <v>NCA</v>
      </c>
      <c r="H130" s="54" t="str">
        <f>+VLOOKUP(E130,Participants!$A$1:$F$799,5,FALSE)</f>
        <v>M</v>
      </c>
      <c r="I130" s="54">
        <f>+VLOOKUP(E130,Participants!$A$1:$F$799,3,FALSE)</f>
        <v>8</v>
      </c>
      <c r="J130" s="54" t="str">
        <f>+VLOOKUP(E130,Participants!$A$1:$G$799,7,FALSE)</f>
        <v>VARSITY BOYS</v>
      </c>
      <c r="K130" s="54">
        <f t="shared" si="3"/>
        <v>15</v>
      </c>
      <c r="L130" s="54"/>
    </row>
    <row r="131" spans="1:24" ht="14.25" customHeight="1">
      <c r="A131" s="72" t="s">
        <v>755</v>
      </c>
      <c r="B131" s="73">
        <v>19</v>
      </c>
      <c r="C131" s="73">
        <v>15.01</v>
      </c>
      <c r="D131" s="73">
        <v>1</v>
      </c>
      <c r="E131" s="73">
        <v>1176</v>
      </c>
      <c r="F131" s="54" t="str">
        <f>+VLOOKUP(E131,Participants!$A$1:$F$799,2,FALSE)</f>
        <v>Henrik Wright</v>
      </c>
      <c r="G131" s="54" t="str">
        <f>+VLOOKUP(E131,Participants!$A$1:$F$799,4,FALSE)</f>
        <v>JAM</v>
      </c>
      <c r="H131" s="54" t="str">
        <f>+VLOOKUP(E131,Participants!$A$1:$F$799,5,FALSE)</f>
        <v>M</v>
      </c>
      <c r="I131" s="54">
        <f>+VLOOKUP(E131,Participants!$A$1:$F$799,3,FALSE)</f>
        <v>7</v>
      </c>
      <c r="J131" s="54" t="str">
        <f>+VLOOKUP(E131,Participants!$A$1:$G$799,7,FALSE)</f>
        <v>VARSITY BOYS</v>
      </c>
      <c r="K131" s="54">
        <f t="shared" si="3"/>
        <v>16</v>
      </c>
      <c r="L131" s="54"/>
    </row>
    <row r="132" spans="1:24" ht="14.25" customHeight="1">
      <c r="A132" s="72" t="s">
        <v>755</v>
      </c>
      <c r="B132" s="76">
        <v>18</v>
      </c>
      <c r="C132" s="76">
        <v>15.42</v>
      </c>
      <c r="D132" s="76">
        <v>3</v>
      </c>
      <c r="E132" s="77">
        <v>1284</v>
      </c>
      <c r="F132" s="61" t="str">
        <f>+VLOOKUP(E132,Participants!$A$1:$F$799,2,FALSE)</f>
        <v>Christian Gill</v>
      </c>
      <c r="G132" s="61" t="str">
        <f>+VLOOKUP(E132,Participants!$A$1:$F$799,4,FALSE)</f>
        <v>AGS</v>
      </c>
      <c r="H132" s="61" t="str">
        <f>+VLOOKUP(E132,Participants!$A$1:$F$799,5,FALSE)</f>
        <v>M</v>
      </c>
      <c r="I132" s="61">
        <f>+VLOOKUP(E132,Participants!$A$1:$F$799,3,FALSE)</f>
        <v>7</v>
      </c>
      <c r="J132" s="61" t="str">
        <f>+VLOOKUP(E132,Participants!$A$1:$G$799,7,FALSE)</f>
        <v>VARSITY BOYS</v>
      </c>
      <c r="K132" s="54">
        <f t="shared" si="3"/>
        <v>17</v>
      </c>
      <c r="L132" s="61"/>
    </row>
    <row r="133" spans="1:24" ht="14.25" customHeight="1">
      <c r="A133" s="72" t="s">
        <v>755</v>
      </c>
      <c r="B133" s="76">
        <v>18</v>
      </c>
      <c r="C133" s="76">
        <v>15.65</v>
      </c>
      <c r="D133" s="76">
        <v>2</v>
      </c>
      <c r="E133" s="77">
        <v>612</v>
      </c>
      <c r="F133" s="61" t="str">
        <f>+VLOOKUP(E133,Participants!$A$1:$F$799,2,FALSE)</f>
        <v>David Felix</v>
      </c>
      <c r="G133" s="61" t="str">
        <f>+VLOOKUP(E133,Participants!$A$1:$F$799,4,FALSE)</f>
        <v>BFS</v>
      </c>
      <c r="H133" s="61" t="str">
        <f>+VLOOKUP(E133,Participants!$A$1:$F$799,5,FALSE)</f>
        <v>M</v>
      </c>
      <c r="I133" s="61">
        <f>+VLOOKUP(E133,Participants!$A$1:$F$799,3,FALSE)</f>
        <v>8</v>
      </c>
      <c r="J133" s="61" t="str">
        <f>+VLOOKUP(E133,Participants!$A$1:$G$799,7,FALSE)</f>
        <v>VARSITY BOYS</v>
      </c>
      <c r="K133" s="54">
        <f t="shared" si="3"/>
        <v>18</v>
      </c>
      <c r="L133" s="61"/>
    </row>
    <row r="134" spans="1:24" ht="14.25" customHeight="1">
      <c r="A134" s="72" t="s">
        <v>755</v>
      </c>
      <c r="B134" s="75">
        <v>19</v>
      </c>
      <c r="C134" s="75">
        <v>15.69</v>
      </c>
      <c r="D134" s="75">
        <v>5</v>
      </c>
      <c r="E134" s="75">
        <v>943</v>
      </c>
      <c r="F134" s="54" t="str">
        <f>+VLOOKUP(E134,Participants!$A$1:$F$799,2,FALSE)</f>
        <v>Antonio Ruffin Jr</v>
      </c>
      <c r="G134" s="54" t="str">
        <f>+VLOOKUP(E134,Participants!$A$1:$F$799,4,FALSE)</f>
        <v>NCA</v>
      </c>
      <c r="H134" s="54" t="str">
        <f>+VLOOKUP(E134,Participants!$A$1:$F$799,5,FALSE)</f>
        <v>M</v>
      </c>
      <c r="I134" s="54">
        <f>+VLOOKUP(E134,Participants!$A$1:$F$799,3,FALSE)</f>
        <v>7</v>
      </c>
      <c r="J134" s="54" t="str">
        <f>+VLOOKUP(E134,Participants!$A$1:$G$799,7,FALSE)</f>
        <v>VARSITY BOYS</v>
      </c>
      <c r="K134" s="54">
        <f t="shared" si="3"/>
        <v>19</v>
      </c>
      <c r="L134" s="54"/>
    </row>
    <row r="135" spans="1:24" ht="14.25" customHeight="1">
      <c r="A135" s="72" t="s">
        <v>755</v>
      </c>
      <c r="B135" s="76">
        <v>18</v>
      </c>
      <c r="C135" s="76">
        <v>15.94</v>
      </c>
      <c r="D135" s="76">
        <v>5</v>
      </c>
      <c r="E135" s="77">
        <v>1462</v>
      </c>
      <c r="F135" s="61" t="str">
        <f>+VLOOKUP(E135,Participants!$A$1:$F$799,2,FALSE)</f>
        <v>Dominic Shaffer</v>
      </c>
      <c r="G135" s="61" t="str">
        <f>+VLOOKUP(E135,Participants!$A$1:$F$799,4,FALSE)</f>
        <v>BCS</v>
      </c>
      <c r="H135" s="61" t="str">
        <f>+VLOOKUP(E135,Participants!$A$1:$F$799,5,FALSE)</f>
        <v>M</v>
      </c>
      <c r="I135" s="61">
        <f>+VLOOKUP(E135,Participants!$A$1:$F$799,3,FALSE)</f>
        <v>7</v>
      </c>
      <c r="J135" s="61" t="str">
        <f>+VLOOKUP(E135,Participants!$A$1:$G$799,7,FALSE)</f>
        <v>VARSITY BOYS</v>
      </c>
      <c r="K135" s="54">
        <f t="shared" si="3"/>
        <v>20</v>
      </c>
      <c r="L135" s="61"/>
    </row>
    <row r="136" spans="1:24" ht="14.25" customHeight="1">
      <c r="A136" s="72" t="s">
        <v>755</v>
      </c>
      <c r="B136" s="77">
        <v>18</v>
      </c>
      <c r="C136" s="77">
        <v>16.149999999999999</v>
      </c>
      <c r="D136" s="77">
        <v>6</v>
      </c>
      <c r="E136" s="77">
        <v>1072</v>
      </c>
      <c r="F136" s="61" t="str">
        <f>+VLOOKUP(E136,Participants!$A$1:$F$799,2,FALSE)</f>
        <v>Domenic Amoruso</v>
      </c>
      <c r="G136" s="61" t="str">
        <f>+VLOOKUP(E136,Participants!$A$1:$F$799,4,FALSE)</f>
        <v>KIL</v>
      </c>
      <c r="H136" s="61" t="str">
        <f>+VLOOKUP(E136,Participants!$A$1:$F$799,5,FALSE)</f>
        <v>M</v>
      </c>
      <c r="I136" s="61">
        <f>+VLOOKUP(E136,Participants!$A$1:$F$799,3,FALSE)</f>
        <v>7</v>
      </c>
      <c r="J136" s="61" t="str">
        <f>+VLOOKUP(E136,Participants!$A$1:$G$799,7,FALSE)</f>
        <v>VARSITY BOYS</v>
      </c>
      <c r="K136" s="54">
        <f t="shared" si="3"/>
        <v>21</v>
      </c>
      <c r="L136" s="61"/>
    </row>
    <row r="137" spans="1:24" ht="14.25" customHeight="1">
      <c r="A137" s="72" t="s">
        <v>755</v>
      </c>
      <c r="B137" s="75">
        <v>21</v>
      </c>
      <c r="C137" s="75">
        <v>16.55</v>
      </c>
      <c r="D137" s="75">
        <v>5</v>
      </c>
      <c r="E137" s="75">
        <v>1076</v>
      </c>
      <c r="F137" s="54" t="str">
        <f>+VLOOKUP(E137,Participants!$A$1:$F$799,2,FALSE)</f>
        <v>Lincoln Chips</v>
      </c>
      <c r="G137" s="54" t="str">
        <f>+VLOOKUP(E137,Participants!$A$1:$F$799,4,FALSE)</f>
        <v>KIL</v>
      </c>
      <c r="H137" s="54" t="str">
        <f>+VLOOKUP(E137,Participants!$A$1:$F$799,5,FALSE)</f>
        <v>M</v>
      </c>
      <c r="I137" s="54">
        <f>+VLOOKUP(E137,Participants!$A$1:$F$799,3,FALSE)</f>
        <v>7</v>
      </c>
      <c r="J137" s="54" t="str">
        <f>+VLOOKUP(E137,Participants!$A$1:$G$799,7,FALSE)</f>
        <v>VARSITY BOYS</v>
      </c>
      <c r="K137" s="54">
        <f t="shared" si="3"/>
        <v>22</v>
      </c>
      <c r="L137" s="54"/>
    </row>
    <row r="138" spans="1:24" ht="14.25" customHeight="1">
      <c r="A138" s="72" t="s">
        <v>755</v>
      </c>
      <c r="B138" s="76">
        <v>18</v>
      </c>
      <c r="C138" s="76">
        <v>17.149999999999999</v>
      </c>
      <c r="D138" s="76">
        <v>4</v>
      </c>
      <c r="E138" s="76">
        <v>1594</v>
      </c>
      <c r="F138" s="61" t="str">
        <f>+VLOOKUP(E138,Participants!$A$1:$F$799,2,FALSE)</f>
        <v>Julian Silecky</v>
      </c>
      <c r="G138" s="61" t="str">
        <f>+VLOOKUP(E138,Participants!$A$1:$F$799,4,FALSE)</f>
        <v>GRE</v>
      </c>
      <c r="H138" s="61" t="str">
        <f>+VLOOKUP(E138,Participants!$A$1:$F$799,5,FALSE)</f>
        <v>M</v>
      </c>
      <c r="I138" s="61">
        <f>+VLOOKUP(E138,Participants!$A$1:$F$799,3,FALSE)</f>
        <v>8</v>
      </c>
      <c r="J138" s="61" t="str">
        <f>+VLOOKUP(E138,Participants!$A$1:$G$799,7,FALSE)</f>
        <v>VARSITY BOYS</v>
      </c>
      <c r="K138" s="54">
        <f t="shared" si="3"/>
        <v>23</v>
      </c>
      <c r="L138" s="61"/>
    </row>
    <row r="139" spans="1:24" ht="14.25" customHeight="1">
      <c r="A139" s="72" t="s">
        <v>755</v>
      </c>
      <c r="B139" s="76">
        <v>18</v>
      </c>
      <c r="C139" s="76">
        <v>18.07</v>
      </c>
      <c r="D139" s="76">
        <v>1</v>
      </c>
      <c r="E139" s="76">
        <v>1170</v>
      </c>
      <c r="F139" s="61" t="str">
        <f>+VLOOKUP(E139,Participants!$A$1:$F$799,2,FALSE)</f>
        <v xml:space="preserve">Henry Glevicky </v>
      </c>
      <c r="G139" s="61" t="str">
        <f>+VLOOKUP(E139,Participants!$A$1:$F$799,4,FALSE)</f>
        <v>JAM</v>
      </c>
      <c r="H139" s="61" t="str">
        <f>+VLOOKUP(E139,Participants!$A$1:$F$799,5,FALSE)</f>
        <v>M</v>
      </c>
      <c r="I139" s="61">
        <f>+VLOOKUP(E139,Participants!$A$1:$F$799,3,FALSE)</f>
        <v>7</v>
      </c>
      <c r="J139" s="61" t="str">
        <f>+VLOOKUP(E139,Participants!$A$1:$G$799,7,FALSE)</f>
        <v>VARSITY BOYS</v>
      </c>
      <c r="K139" s="54">
        <f t="shared" si="3"/>
        <v>24</v>
      </c>
      <c r="L139" s="61"/>
    </row>
    <row r="140" spans="1:24" ht="14.25" customHeight="1">
      <c r="A140" s="72" t="s">
        <v>755</v>
      </c>
      <c r="B140" s="140">
        <v>20</v>
      </c>
      <c r="C140" s="140" t="s">
        <v>867</v>
      </c>
      <c r="D140" s="140">
        <v>5</v>
      </c>
      <c r="E140" s="140">
        <v>616</v>
      </c>
      <c r="F140" s="141" t="str">
        <f>+VLOOKUP(E140,Participants!$A$1:$F$799,2,FALSE)</f>
        <v>Christopher Ramaley</v>
      </c>
      <c r="G140" s="141" t="str">
        <f>+VLOOKUP(E140,Participants!$A$1:$F$799,4,FALSE)</f>
        <v>BFS</v>
      </c>
      <c r="H140" s="141" t="str">
        <f>+VLOOKUP(E140,Participants!$A$1:$F$799,5,FALSE)</f>
        <v>M</v>
      </c>
      <c r="I140" s="141">
        <f>+VLOOKUP(E140,Participants!$A$1:$F$799,3,FALSE)</f>
        <v>8</v>
      </c>
      <c r="J140" s="141" t="str">
        <f>+VLOOKUP(E140,Participants!$A$1:$G$799,7,FALSE)</f>
        <v>VARSITY BOYS</v>
      </c>
      <c r="K140" s="54"/>
      <c r="L140" s="141"/>
    </row>
    <row r="141" spans="1:24" ht="14.25" customHeight="1">
      <c r="A141" s="72" t="s">
        <v>755</v>
      </c>
      <c r="B141" s="76">
        <v>40</v>
      </c>
      <c r="C141" s="76"/>
      <c r="D141" s="76">
        <v>8</v>
      </c>
      <c r="E141" s="76"/>
      <c r="F141" s="61" t="e">
        <f>+VLOOKUP(E141,Participants!$A$1:$F$799,2,FALSE)</f>
        <v>#N/A</v>
      </c>
      <c r="G141" s="61" t="e">
        <f>+VLOOKUP(E141,Participants!$A$1:$F$799,4,FALSE)</f>
        <v>#N/A</v>
      </c>
      <c r="H141" s="61" t="e">
        <f>+VLOOKUP(E141,Participants!$A$1:$F$799,5,FALSE)</f>
        <v>#N/A</v>
      </c>
      <c r="I141" s="61" t="e">
        <f>+VLOOKUP(E141,Participants!$A$1:$F$799,3,FALSE)</f>
        <v>#N/A</v>
      </c>
      <c r="J141" s="61" t="e">
        <f>+VLOOKUP(E141,Participants!$A$1:$G$799,7,FALSE)</f>
        <v>#N/A</v>
      </c>
      <c r="K141" s="61"/>
      <c r="L141" s="61"/>
    </row>
    <row r="142" spans="1:24" ht="14.25" customHeight="1">
      <c r="B142" s="66"/>
      <c r="C142" s="79"/>
      <c r="E142" s="80"/>
    </row>
    <row r="143" spans="1:24" ht="14.25" customHeight="1">
      <c r="B143" s="66"/>
      <c r="C143" s="79"/>
      <c r="E143" s="80"/>
    </row>
    <row r="144" spans="1:24" ht="14.25" customHeight="1">
      <c r="B144" s="67" t="s">
        <v>8</v>
      </c>
      <c r="C144" s="67" t="s">
        <v>16</v>
      </c>
      <c r="D144" s="67" t="s">
        <v>19</v>
      </c>
      <c r="E144" s="68" t="s">
        <v>25</v>
      </c>
      <c r="F144" s="67" t="s">
        <v>29</v>
      </c>
      <c r="G144" s="67" t="s">
        <v>33</v>
      </c>
      <c r="H144" s="67" t="s">
        <v>36</v>
      </c>
      <c r="I144" s="67" t="s">
        <v>39</v>
      </c>
      <c r="J144" s="67" t="s">
        <v>45</v>
      </c>
      <c r="K144" s="67" t="s">
        <v>48</v>
      </c>
      <c r="L144" s="67" t="s">
        <v>51</v>
      </c>
      <c r="M144" s="67" t="s">
        <v>54</v>
      </c>
      <c r="N144" s="67" t="s">
        <v>57</v>
      </c>
      <c r="O144" s="67" t="s">
        <v>60</v>
      </c>
      <c r="P144" s="67" t="s">
        <v>66</v>
      </c>
      <c r="Q144" s="67" t="s">
        <v>69</v>
      </c>
      <c r="R144" s="67" t="s">
        <v>11</v>
      </c>
      <c r="S144" s="67" t="s">
        <v>77</v>
      </c>
      <c r="T144" s="67" t="s">
        <v>81</v>
      </c>
      <c r="U144" s="67" t="s">
        <v>84</v>
      </c>
      <c r="V144" s="67" t="s">
        <v>87</v>
      </c>
      <c r="W144" s="67" t="s">
        <v>90</v>
      </c>
      <c r="X144" s="67" t="s">
        <v>752</v>
      </c>
    </row>
    <row r="145" spans="1:24" ht="14.25" customHeight="1">
      <c r="A145" s="58" t="s">
        <v>31</v>
      </c>
      <c r="B145" s="58">
        <f t="shared" ref="B145:K148" si="4">+SUMIFS($L$2:$L$141,$J$2:$J$141,$A145,$G$2:$G$141,B$144)</f>
        <v>0</v>
      </c>
      <c r="C145" s="58">
        <f t="shared" si="4"/>
        <v>0</v>
      </c>
      <c r="D145" s="58">
        <f t="shared" si="4"/>
        <v>0</v>
      </c>
      <c r="E145" s="58">
        <f t="shared" si="4"/>
        <v>0</v>
      </c>
      <c r="F145" s="58">
        <f t="shared" si="4"/>
        <v>4</v>
      </c>
      <c r="G145" s="58">
        <f t="shared" si="4"/>
        <v>1</v>
      </c>
      <c r="H145" s="58">
        <f t="shared" si="4"/>
        <v>0</v>
      </c>
      <c r="I145" s="58">
        <f t="shared" si="4"/>
        <v>21</v>
      </c>
      <c r="J145" s="58">
        <f t="shared" si="4"/>
        <v>0</v>
      </c>
      <c r="K145" s="58">
        <f t="shared" si="4"/>
        <v>0</v>
      </c>
      <c r="L145" s="58">
        <f t="shared" ref="L145:W148" si="5">+SUMIFS($L$2:$L$141,$J$2:$J$141,$A145,$G$2:$G$141,L$144)</f>
        <v>0</v>
      </c>
      <c r="M145" s="58">
        <f t="shared" si="5"/>
        <v>0</v>
      </c>
      <c r="N145" s="58">
        <f t="shared" si="5"/>
        <v>0</v>
      </c>
      <c r="O145" s="58">
        <f t="shared" si="5"/>
        <v>8</v>
      </c>
      <c r="P145" s="58">
        <f t="shared" si="5"/>
        <v>0</v>
      </c>
      <c r="Q145" s="58">
        <f t="shared" si="5"/>
        <v>0</v>
      </c>
      <c r="R145" s="58">
        <f t="shared" si="5"/>
        <v>0</v>
      </c>
      <c r="S145" s="58">
        <f t="shared" si="5"/>
        <v>0</v>
      </c>
      <c r="T145" s="58">
        <f t="shared" si="5"/>
        <v>5</v>
      </c>
      <c r="U145" s="58">
        <f t="shared" si="5"/>
        <v>0</v>
      </c>
      <c r="V145" s="58">
        <f t="shared" si="5"/>
        <v>0</v>
      </c>
      <c r="W145" s="58">
        <f t="shared" si="5"/>
        <v>0</v>
      </c>
      <c r="X145" s="58">
        <f t="shared" ref="X145:X148" si="6">SUM(B145:W145)</f>
        <v>39</v>
      </c>
    </row>
    <row r="146" spans="1:24" ht="14.25" customHeight="1">
      <c r="A146" s="58" t="s">
        <v>23</v>
      </c>
      <c r="B146" s="58">
        <f t="shared" si="4"/>
        <v>5</v>
      </c>
      <c r="C146" s="58">
        <f t="shared" si="4"/>
        <v>7</v>
      </c>
      <c r="D146" s="58">
        <f t="shared" si="4"/>
        <v>0</v>
      </c>
      <c r="E146" s="58">
        <f t="shared" si="4"/>
        <v>0</v>
      </c>
      <c r="F146" s="58">
        <f t="shared" si="4"/>
        <v>0</v>
      </c>
      <c r="G146" s="58">
        <f t="shared" si="4"/>
        <v>2</v>
      </c>
      <c r="H146" s="58">
        <f t="shared" si="4"/>
        <v>0</v>
      </c>
      <c r="I146" s="58">
        <f t="shared" si="4"/>
        <v>13</v>
      </c>
      <c r="J146" s="58">
        <f t="shared" si="4"/>
        <v>0</v>
      </c>
      <c r="K146" s="58">
        <f t="shared" si="4"/>
        <v>0</v>
      </c>
      <c r="L146" s="58">
        <f t="shared" si="5"/>
        <v>0</v>
      </c>
      <c r="M146" s="58">
        <f t="shared" si="5"/>
        <v>0</v>
      </c>
      <c r="N146" s="58">
        <f t="shared" si="5"/>
        <v>0</v>
      </c>
      <c r="O146" s="58">
        <f t="shared" si="5"/>
        <v>0</v>
      </c>
      <c r="P146" s="58">
        <f t="shared" si="5"/>
        <v>0</v>
      </c>
      <c r="Q146" s="58">
        <f t="shared" si="5"/>
        <v>0</v>
      </c>
      <c r="R146" s="58">
        <f t="shared" si="5"/>
        <v>0</v>
      </c>
      <c r="S146" s="58">
        <f t="shared" si="5"/>
        <v>0</v>
      </c>
      <c r="T146" s="58">
        <f t="shared" si="5"/>
        <v>8</v>
      </c>
      <c r="U146" s="58">
        <f t="shared" si="5"/>
        <v>4</v>
      </c>
      <c r="V146" s="58">
        <f t="shared" si="5"/>
        <v>0</v>
      </c>
      <c r="W146" s="58">
        <f t="shared" si="5"/>
        <v>0</v>
      </c>
      <c r="X146" s="58">
        <f t="shared" si="6"/>
        <v>39</v>
      </c>
    </row>
    <row r="147" spans="1:24" ht="14.25" customHeight="1">
      <c r="A147" s="58" t="s">
        <v>43</v>
      </c>
      <c r="B147" s="58">
        <f t="shared" si="4"/>
        <v>6</v>
      </c>
      <c r="C147" s="58">
        <f t="shared" si="4"/>
        <v>0</v>
      </c>
      <c r="D147" s="58">
        <f t="shared" si="4"/>
        <v>0</v>
      </c>
      <c r="E147" s="58">
        <f t="shared" si="4"/>
        <v>0</v>
      </c>
      <c r="F147" s="58">
        <f t="shared" si="4"/>
        <v>3</v>
      </c>
      <c r="G147" s="58">
        <f t="shared" si="4"/>
        <v>18</v>
      </c>
      <c r="H147" s="58">
        <f t="shared" si="4"/>
        <v>0</v>
      </c>
      <c r="I147" s="58">
        <f t="shared" si="4"/>
        <v>11</v>
      </c>
      <c r="J147" s="58">
        <f t="shared" si="4"/>
        <v>0</v>
      </c>
      <c r="K147" s="58">
        <f t="shared" si="4"/>
        <v>0</v>
      </c>
      <c r="L147" s="58">
        <f t="shared" si="5"/>
        <v>0</v>
      </c>
      <c r="M147" s="58">
        <f t="shared" si="5"/>
        <v>0</v>
      </c>
      <c r="N147" s="58">
        <f t="shared" si="5"/>
        <v>0</v>
      </c>
      <c r="O147" s="58">
        <f t="shared" si="5"/>
        <v>0</v>
      </c>
      <c r="P147" s="58">
        <f t="shared" si="5"/>
        <v>0</v>
      </c>
      <c r="Q147" s="58">
        <f t="shared" si="5"/>
        <v>0</v>
      </c>
      <c r="R147" s="58">
        <f t="shared" si="5"/>
        <v>0</v>
      </c>
      <c r="S147" s="58">
        <f t="shared" si="5"/>
        <v>0</v>
      </c>
      <c r="T147" s="58">
        <f t="shared" si="5"/>
        <v>0</v>
      </c>
      <c r="U147" s="58">
        <f t="shared" si="5"/>
        <v>1</v>
      </c>
      <c r="V147" s="58">
        <f t="shared" si="5"/>
        <v>0</v>
      </c>
      <c r="W147" s="58">
        <f t="shared" si="5"/>
        <v>0</v>
      </c>
      <c r="X147" s="58">
        <f t="shared" si="6"/>
        <v>39</v>
      </c>
    </row>
    <row r="148" spans="1:24" ht="14.25" customHeight="1">
      <c r="A148" s="58" t="s">
        <v>79</v>
      </c>
      <c r="B148" s="58">
        <f t="shared" si="4"/>
        <v>13</v>
      </c>
      <c r="C148" s="58">
        <f t="shared" si="4"/>
        <v>0</v>
      </c>
      <c r="D148" s="58">
        <f t="shared" si="4"/>
        <v>0</v>
      </c>
      <c r="E148" s="58">
        <f t="shared" si="4"/>
        <v>0</v>
      </c>
      <c r="F148" s="58">
        <f t="shared" si="4"/>
        <v>17</v>
      </c>
      <c r="G148" s="58">
        <f t="shared" si="4"/>
        <v>9</v>
      </c>
      <c r="H148" s="58">
        <f t="shared" si="4"/>
        <v>0</v>
      </c>
      <c r="I148" s="58">
        <f t="shared" si="4"/>
        <v>0</v>
      </c>
      <c r="J148" s="58">
        <f t="shared" si="4"/>
        <v>0</v>
      </c>
      <c r="K148" s="58">
        <f t="shared" si="4"/>
        <v>0</v>
      </c>
      <c r="L148" s="58">
        <f t="shared" si="5"/>
        <v>0</v>
      </c>
      <c r="M148" s="58">
        <f t="shared" si="5"/>
        <v>0</v>
      </c>
      <c r="N148" s="58">
        <f t="shared" si="5"/>
        <v>0</v>
      </c>
      <c r="O148" s="58">
        <f t="shared" si="5"/>
        <v>0</v>
      </c>
      <c r="P148" s="58">
        <f t="shared" si="5"/>
        <v>0</v>
      </c>
      <c r="Q148" s="58">
        <f t="shared" si="5"/>
        <v>0</v>
      </c>
      <c r="R148" s="58">
        <f t="shared" si="5"/>
        <v>0</v>
      </c>
      <c r="S148" s="58">
        <f t="shared" si="5"/>
        <v>0</v>
      </c>
      <c r="T148" s="58">
        <f t="shared" si="5"/>
        <v>0</v>
      </c>
      <c r="U148" s="58">
        <f t="shared" si="5"/>
        <v>0</v>
      </c>
      <c r="V148" s="58">
        <f t="shared" si="5"/>
        <v>0</v>
      </c>
      <c r="W148" s="58">
        <f t="shared" si="5"/>
        <v>0</v>
      </c>
      <c r="X148" s="58">
        <f t="shared" si="6"/>
        <v>39</v>
      </c>
    </row>
    <row r="149" spans="1:24" ht="14.25" customHeight="1">
      <c r="B149" s="66"/>
      <c r="C149" s="79"/>
      <c r="E149" s="80"/>
    </row>
    <row r="150" spans="1:24" ht="14.25" customHeight="1">
      <c r="B150" s="66"/>
      <c r="C150" s="79"/>
      <c r="E150" s="80"/>
    </row>
    <row r="151" spans="1:24" ht="14.25" customHeight="1">
      <c r="B151" s="66"/>
      <c r="C151" s="79"/>
      <c r="E151" s="80"/>
    </row>
    <row r="152" spans="1:24" ht="14.25" customHeight="1">
      <c r="B152" s="66"/>
      <c r="C152" s="79"/>
      <c r="E152" s="80"/>
    </row>
    <row r="153" spans="1:24" ht="14.25" customHeight="1">
      <c r="B153" s="66"/>
      <c r="C153" s="79"/>
      <c r="E153" s="80"/>
    </row>
    <row r="154" spans="1:24" ht="14.25" customHeight="1">
      <c r="B154" s="66"/>
      <c r="C154" s="79"/>
      <c r="E154" s="80"/>
    </row>
    <row r="155" spans="1:24" ht="14.25" customHeight="1">
      <c r="B155" s="66"/>
      <c r="C155" s="79"/>
      <c r="E155" s="80"/>
    </row>
    <row r="156" spans="1:24" ht="14.25" customHeight="1">
      <c r="B156" s="66"/>
      <c r="C156" s="79"/>
      <c r="E156" s="80"/>
    </row>
    <row r="157" spans="1:24" ht="14.25" customHeight="1">
      <c r="B157" s="66"/>
      <c r="C157" s="79"/>
      <c r="E157" s="80"/>
    </row>
    <row r="158" spans="1:24" ht="14.25" customHeight="1">
      <c r="B158" s="66"/>
      <c r="C158" s="79"/>
      <c r="E158" s="80"/>
    </row>
    <row r="159" spans="1:24" ht="14.25" customHeight="1">
      <c r="B159" s="66"/>
      <c r="C159" s="79"/>
      <c r="E159" s="80"/>
    </row>
    <row r="160" spans="1:24" ht="14.25" customHeight="1">
      <c r="B160" s="66"/>
      <c r="C160" s="79"/>
      <c r="E160" s="80"/>
    </row>
    <row r="161" spans="2:5" ht="14.25" customHeight="1">
      <c r="B161" s="66"/>
      <c r="C161" s="79"/>
      <c r="E161" s="80"/>
    </row>
    <row r="162" spans="2:5" ht="14.25" customHeight="1">
      <c r="B162" s="66"/>
      <c r="C162" s="79"/>
      <c r="E162" s="80"/>
    </row>
    <row r="163" spans="2:5" ht="14.25" customHeight="1">
      <c r="B163" s="66"/>
      <c r="C163" s="79"/>
      <c r="E163" s="80"/>
    </row>
    <row r="164" spans="2:5" ht="14.25" customHeight="1">
      <c r="B164" s="66"/>
      <c r="C164" s="79"/>
      <c r="E164" s="80"/>
    </row>
    <row r="165" spans="2:5" ht="14.25" customHeight="1">
      <c r="B165" s="66"/>
      <c r="C165" s="79"/>
      <c r="E165" s="80"/>
    </row>
    <row r="166" spans="2:5" ht="14.25" customHeight="1">
      <c r="B166" s="66"/>
      <c r="C166" s="79"/>
      <c r="E166" s="80"/>
    </row>
    <row r="167" spans="2:5" ht="14.25" customHeight="1">
      <c r="B167" s="66"/>
      <c r="C167" s="79"/>
      <c r="E167" s="80"/>
    </row>
    <row r="168" spans="2:5" ht="14.25" customHeight="1">
      <c r="B168" s="66"/>
      <c r="C168" s="79"/>
      <c r="E168" s="80"/>
    </row>
    <row r="169" spans="2:5" ht="14.25" customHeight="1">
      <c r="B169" s="66"/>
      <c r="C169" s="79"/>
      <c r="E169" s="80"/>
    </row>
    <row r="170" spans="2:5" ht="14.25" customHeight="1">
      <c r="B170" s="66"/>
      <c r="C170" s="79"/>
      <c r="E170" s="80"/>
    </row>
    <row r="171" spans="2:5" ht="14.25" customHeight="1">
      <c r="B171" s="66"/>
      <c r="C171" s="79"/>
      <c r="E171" s="80"/>
    </row>
    <row r="172" spans="2:5" ht="14.25" customHeight="1">
      <c r="B172" s="66"/>
      <c r="C172" s="79"/>
      <c r="E172" s="80"/>
    </row>
    <row r="173" spans="2:5" ht="14.25" customHeight="1">
      <c r="B173" s="66"/>
      <c r="C173" s="79"/>
      <c r="E173" s="80"/>
    </row>
    <row r="174" spans="2:5" ht="14.25" customHeight="1">
      <c r="B174" s="66"/>
      <c r="C174" s="79"/>
      <c r="E174" s="80"/>
    </row>
    <row r="175" spans="2:5" ht="14.25" customHeight="1">
      <c r="B175" s="66"/>
      <c r="C175" s="79"/>
      <c r="E175" s="80"/>
    </row>
    <row r="176" spans="2:5" ht="14.25" customHeight="1">
      <c r="B176" s="66"/>
      <c r="C176" s="79"/>
      <c r="E176" s="80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</sheetData>
  <sortState xmlns:xlrd2="http://schemas.microsoft.com/office/spreadsheetml/2017/richdata2" ref="B116:L140">
    <sortCondition ref="C116:C140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46"/>
  <sheetViews>
    <sheetView workbookViewId="0">
      <pane ySplit="1" topLeftCell="A26" activePane="bottomLeft" state="frozen"/>
      <selection pane="bottomLeft" activeCell="H17" sqref="H17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2" t="s">
        <v>756</v>
      </c>
      <c r="B1" s="82" t="s">
        <v>739</v>
      </c>
      <c r="C1" s="82" t="s">
        <v>743</v>
      </c>
      <c r="D1" s="83" t="s">
        <v>754</v>
      </c>
      <c r="E1" s="82" t="s">
        <v>740</v>
      </c>
      <c r="F1" s="82" t="s">
        <v>1</v>
      </c>
      <c r="G1" s="82" t="s">
        <v>3</v>
      </c>
      <c r="H1" s="82" t="s">
        <v>742</v>
      </c>
      <c r="I1" s="82" t="s">
        <v>2</v>
      </c>
      <c r="J1" s="82" t="s">
        <v>5</v>
      </c>
      <c r="K1" s="82" t="s">
        <v>744</v>
      </c>
      <c r="L1" s="82" t="s">
        <v>745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4.25" customHeight="1">
      <c r="A2" s="148" t="s">
        <v>756</v>
      </c>
      <c r="B2" s="145">
        <v>1</v>
      </c>
      <c r="C2" s="145" t="s">
        <v>881</v>
      </c>
      <c r="D2" s="149"/>
      <c r="E2" s="145">
        <v>1587</v>
      </c>
      <c r="F2" s="150" t="str">
        <f>+VLOOKUP(E2,Participants!$A$1:$F$799,2,FALSE)</f>
        <v>Jacob Birchok</v>
      </c>
      <c r="G2" s="150" t="str">
        <f>+VLOOKUP(E2,Participants!$A$1:$F$799,4,FALSE)</f>
        <v>GRE</v>
      </c>
      <c r="H2" s="150" t="str">
        <f>+VLOOKUP(E2,Participants!$A$1:$F$799,5,FALSE)</f>
        <v>M</v>
      </c>
      <c r="I2" s="150">
        <f>+VLOOKUP(E2,Participants!$A$1:$F$799,3,FALSE)</f>
        <v>6</v>
      </c>
      <c r="J2" s="150" t="str">
        <f>+VLOOKUP(E2,Participants!$A$1:$G$799,7,FALSE)</f>
        <v>JV BOYS</v>
      </c>
      <c r="K2" s="150">
        <v>1</v>
      </c>
      <c r="L2" s="150">
        <v>10</v>
      </c>
    </row>
    <row r="3" spans="1:26" ht="14.25" customHeight="1">
      <c r="A3" s="148" t="s">
        <v>756</v>
      </c>
      <c r="B3" s="145">
        <v>1</v>
      </c>
      <c r="C3" s="145" t="s">
        <v>882</v>
      </c>
      <c r="D3" s="149"/>
      <c r="E3" s="145">
        <v>1050</v>
      </c>
      <c r="F3" s="150" t="str">
        <f>+VLOOKUP(E3,Participants!$A$1:$F$799,2,FALSE)</f>
        <v>Jack Croft</v>
      </c>
      <c r="G3" s="150" t="str">
        <f>+VLOOKUP(E3,Participants!$A$1:$F$799,4,FALSE)</f>
        <v>KIL</v>
      </c>
      <c r="H3" s="150" t="str">
        <f>+VLOOKUP(E3,Participants!$A$1:$F$799,5,FALSE)</f>
        <v>M</v>
      </c>
      <c r="I3" s="150">
        <f>+VLOOKUP(E3,Participants!$A$1:$F$799,3,FALSE)</f>
        <v>5</v>
      </c>
      <c r="J3" s="150" t="str">
        <f>+VLOOKUP(E3,Participants!$A$1:$G$799,7,FALSE)</f>
        <v>JV BOYS</v>
      </c>
      <c r="K3" s="150">
        <f t="shared" ref="K3:K11" si="0">K2+1</f>
        <v>2</v>
      </c>
      <c r="L3" s="150">
        <v>8</v>
      </c>
    </row>
    <row r="4" spans="1:26" ht="14.25" customHeight="1">
      <c r="A4" s="148" t="s">
        <v>756</v>
      </c>
      <c r="B4" s="145">
        <v>1</v>
      </c>
      <c r="C4" s="145" t="s">
        <v>883</v>
      </c>
      <c r="D4" s="149"/>
      <c r="E4" s="145">
        <v>1589</v>
      </c>
      <c r="F4" s="150" t="str">
        <f>+VLOOKUP(E4,Participants!$A$1:$F$799,2,FALSE)</f>
        <v>Judah Sauers</v>
      </c>
      <c r="G4" s="150" t="str">
        <f>+VLOOKUP(E4,Participants!$A$1:$F$799,4,FALSE)</f>
        <v>GRE</v>
      </c>
      <c r="H4" s="150" t="str">
        <f>+VLOOKUP(E4,Participants!$A$1:$F$799,5,FALSE)</f>
        <v>M</v>
      </c>
      <c r="I4" s="150">
        <f>+VLOOKUP(E4,Participants!$A$1:$F$799,3,FALSE)</f>
        <v>6</v>
      </c>
      <c r="J4" s="150" t="str">
        <f>+VLOOKUP(E4,Participants!$A$1:$G$799,7,FALSE)</f>
        <v>JV BOYS</v>
      </c>
      <c r="K4" s="150">
        <f t="shared" si="0"/>
        <v>3</v>
      </c>
      <c r="L4" s="150">
        <v>6</v>
      </c>
    </row>
    <row r="5" spans="1:26" ht="14.25" customHeight="1">
      <c r="A5" s="148" t="s">
        <v>756</v>
      </c>
      <c r="B5" s="145">
        <v>1</v>
      </c>
      <c r="C5" s="145" t="s">
        <v>884</v>
      </c>
      <c r="D5" s="149"/>
      <c r="E5" s="145">
        <v>595</v>
      </c>
      <c r="F5" s="150" t="str">
        <f>+VLOOKUP(E5,Participants!$A$1:$F$799,2,FALSE)</f>
        <v>Jack Davison</v>
      </c>
      <c r="G5" s="150" t="str">
        <f>+VLOOKUP(E5,Participants!$A$1:$F$799,4,FALSE)</f>
        <v>BFS</v>
      </c>
      <c r="H5" s="150" t="str">
        <f>+VLOOKUP(E5,Participants!$A$1:$F$799,5,FALSE)</f>
        <v>M</v>
      </c>
      <c r="I5" s="150">
        <f>+VLOOKUP(E5,Participants!$A$1:$F$799,3,FALSE)</f>
        <v>6</v>
      </c>
      <c r="J5" s="150" t="str">
        <f>+VLOOKUP(E5,Participants!$A$1:$G$799,7,FALSE)</f>
        <v>JV BOYS</v>
      </c>
      <c r="K5" s="150">
        <f t="shared" si="0"/>
        <v>4</v>
      </c>
      <c r="L5" s="150">
        <v>5</v>
      </c>
    </row>
    <row r="6" spans="1:26" ht="14.25" customHeight="1">
      <c r="A6" s="148" t="s">
        <v>756</v>
      </c>
      <c r="B6" s="145">
        <v>1</v>
      </c>
      <c r="C6" s="145" t="s">
        <v>885</v>
      </c>
      <c r="D6" s="149"/>
      <c r="E6" s="145">
        <v>1052</v>
      </c>
      <c r="F6" s="150" t="str">
        <f>+VLOOKUP(E6,Participants!$A$1:$F$799,2,FALSE)</f>
        <v>Jack Steineman</v>
      </c>
      <c r="G6" s="150" t="str">
        <f>+VLOOKUP(E6,Participants!$A$1:$F$799,4,FALSE)</f>
        <v>KIL</v>
      </c>
      <c r="H6" s="150" t="str">
        <f>+VLOOKUP(E6,Participants!$A$1:$F$799,5,FALSE)</f>
        <v>M</v>
      </c>
      <c r="I6" s="150">
        <f>+VLOOKUP(E6,Participants!$A$1:$F$799,3,FALSE)</f>
        <v>6</v>
      </c>
      <c r="J6" s="150" t="str">
        <f>+VLOOKUP(E6,Participants!$A$1:$G$799,7,FALSE)</f>
        <v>JV BOYS</v>
      </c>
      <c r="K6" s="150">
        <f t="shared" si="0"/>
        <v>5</v>
      </c>
      <c r="L6" s="150">
        <v>4</v>
      </c>
    </row>
    <row r="7" spans="1:26" ht="14.25" customHeight="1">
      <c r="A7" s="148" t="s">
        <v>756</v>
      </c>
      <c r="B7" s="145">
        <v>1</v>
      </c>
      <c r="C7" s="145" t="s">
        <v>899</v>
      </c>
      <c r="D7" s="149"/>
      <c r="E7" s="145">
        <v>593</v>
      </c>
      <c r="F7" s="150" t="str">
        <f>+VLOOKUP(E7,Participants!$A$1:$F$799,2,FALSE)</f>
        <v>Ethan Hiserodt</v>
      </c>
      <c r="G7" s="150" t="str">
        <f>+VLOOKUP(E7,Participants!$A$1:$F$799,4,FALSE)</f>
        <v>BFS</v>
      </c>
      <c r="H7" s="150" t="str">
        <f>+VLOOKUP(E7,Participants!$A$1:$F$799,5,FALSE)</f>
        <v>M</v>
      </c>
      <c r="I7" s="150">
        <f>+VLOOKUP(E7,Participants!$A$1:$F$799,3,FALSE)</f>
        <v>6</v>
      </c>
      <c r="J7" s="150" t="str">
        <f>+VLOOKUP(E7,Participants!$A$1:$G$799,7,FALSE)</f>
        <v>JV BOYS</v>
      </c>
      <c r="K7" s="150">
        <f t="shared" si="0"/>
        <v>6</v>
      </c>
      <c r="L7" s="150">
        <v>3</v>
      </c>
    </row>
    <row r="8" spans="1:26" ht="14.25" customHeight="1">
      <c r="A8" s="148" t="s">
        <v>756</v>
      </c>
      <c r="B8" s="145">
        <v>1</v>
      </c>
      <c r="C8" s="145" t="s">
        <v>888</v>
      </c>
      <c r="D8" s="149"/>
      <c r="E8" s="145">
        <v>1456</v>
      </c>
      <c r="F8" s="150" t="str">
        <f>+VLOOKUP(E8,Participants!$A$1:$F$799,2,FALSE)</f>
        <v>Drew Weifenbaugh</v>
      </c>
      <c r="G8" s="150" t="str">
        <f>+VLOOKUP(E8,Participants!$A$1:$F$799,4,FALSE)</f>
        <v>BCS</v>
      </c>
      <c r="H8" s="150" t="str">
        <f>+VLOOKUP(E8,Participants!$A$1:$F$799,5,FALSE)</f>
        <v>M</v>
      </c>
      <c r="I8" s="150">
        <f>+VLOOKUP(E8,Participants!$A$1:$F$799,3,FALSE)</f>
        <v>6</v>
      </c>
      <c r="J8" s="150" t="str">
        <f>+VLOOKUP(E8,Participants!$A$1:$G$799,7,FALSE)</f>
        <v>JV BOYS</v>
      </c>
      <c r="K8" s="150">
        <f t="shared" si="0"/>
        <v>7</v>
      </c>
      <c r="L8" s="150">
        <v>2</v>
      </c>
    </row>
    <row r="9" spans="1:26" ht="14.25" customHeight="1">
      <c r="A9" s="148" t="s">
        <v>756</v>
      </c>
      <c r="B9" s="145">
        <v>1</v>
      </c>
      <c r="C9" s="166" t="s">
        <v>891</v>
      </c>
      <c r="D9" s="149"/>
      <c r="E9" s="145">
        <v>1046</v>
      </c>
      <c r="F9" s="150" t="str">
        <f>+VLOOKUP(E9,Participants!$A$1:$F$799,2,FALSE)</f>
        <v>Jackson Chips</v>
      </c>
      <c r="G9" s="150" t="str">
        <f>+VLOOKUP(E9,Participants!$A$1:$F$799,4,FALSE)</f>
        <v>KIL</v>
      </c>
      <c r="H9" s="150" t="str">
        <f>+VLOOKUP(E9,Participants!$A$1:$F$799,5,FALSE)</f>
        <v>M</v>
      </c>
      <c r="I9" s="150">
        <f>+VLOOKUP(E9,Participants!$A$1:$F$799,3,FALSE)</f>
        <v>5</v>
      </c>
      <c r="J9" s="150" t="str">
        <f>+VLOOKUP(E9,Participants!$A$1:$G$799,7,FALSE)</f>
        <v>JV BOYS</v>
      </c>
      <c r="K9" s="150">
        <f t="shared" si="0"/>
        <v>8</v>
      </c>
      <c r="L9" s="150">
        <v>1</v>
      </c>
    </row>
    <row r="10" spans="1:26" ht="14.25" customHeight="1">
      <c r="A10" s="148" t="s">
        <v>756</v>
      </c>
      <c r="B10" s="145">
        <v>1</v>
      </c>
      <c r="C10" s="145" t="s">
        <v>897</v>
      </c>
      <c r="D10" s="149"/>
      <c r="E10" s="145">
        <v>1449</v>
      </c>
      <c r="F10" s="150" t="str">
        <f>+VLOOKUP(E10,Participants!$A$1:$F$799,2,FALSE)</f>
        <v>Wyatt Adley</v>
      </c>
      <c r="G10" s="150" t="str">
        <f>+VLOOKUP(E10,Participants!$A$1:$F$799,4,FALSE)</f>
        <v>BCS</v>
      </c>
      <c r="H10" s="150" t="str">
        <f>+VLOOKUP(E10,Participants!$A$1:$F$799,5,FALSE)</f>
        <v>M</v>
      </c>
      <c r="I10" s="150">
        <f>+VLOOKUP(E10,Participants!$A$1:$F$799,3,FALSE)</f>
        <v>5</v>
      </c>
      <c r="J10" s="150" t="str">
        <f>+VLOOKUP(E10,Participants!$A$1:$G$799,7,FALSE)</f>
        <v>JV BOYS</v>
      </c>
      <c r="K10" s="150">
        <f t="shared" si="0"/>
        <v>9</v>
      </c>
      <c r="L10" s="150"/>
    </row>
    <row r="11" spans="1:26" ht="14.25" customHeight="1">
      <c r="A11" s="148" t="s">
        <v>756</v>
      </c>
      <c r="B11" s="145">
        <v>1</v>
      </c>
      <c r="C11" s="145" t="s">
        <v>900</v>
      </c>
      <c r="D11" s="149"/>
      <c r="E11" s="145">
        <v>1266</v>
      </c>
      <c r="F11" s="150" t="str">
        <f>+VLOOKUP(E11,Participants!$A$1:$F$799,2,FALSE)</f>
        <v>Emerson Witter</v>
      </c>
      <c r="G11" s="150" t="str">
        <f>+VLOOKUP(E11,Participants!$A$1:$F$799,4,FALSE)</f>
        <v>AGS</v>
      </c>
      <c r="H11" s="150" t="str">
        <f>+VLOOKUP(E11,Participants!$A$1:$F$799,5,FALSE)</f>
        <v>M</v>
      </c>
      <c r="I11" s="150">
        <f>+VLOOKUP(E11,Participants!$A$1:$F$799,3,FALSE)</f>
        <v>6</v>
      </c>
      <c r="J11" s="150" t="str">
        <f>+VLOOKUP(E11,Participants!$A$1:$G$799,7,FALSE)</f>
        <v>JV BOYS</v>
      </c>
      <c r="K11" s="150">
        <f t="shared" si="0"/>
        <v>10</v>
      </c>
      <c r="L11" s="150"/>
    </row>
    <row r="12" spans="1:26" ht="14.25" customHeight="1">
      <c r="A12" s="148"/>
      <c r="B12" s="145"/>
      <c r="C12" s="145"/>
      <c r="D12" s="149"/>
      <c r="E12" s="145"/>
      <c r="F12" s="150"/>
      <c r="G12" s="150"/>
      <c r="H12" s="150"/>
      <c r="I12" s="150"/>
      <c r="J12" s="150"/>
      <c r="K12" s="150"/>
      <c r="L12" s="150"/>
    </row>
    <row r="13" spans="1:26" ht="14.25" customHeight="1">
      <c r="A13" s="148" t="s">
        <v>756</v>
      </c>
      <c r="B13" s="145">
        <v>1</v>
      </c>
      <c r="C13" s="145" t="s">
        <v>886</v>
      </c>
      <c r="D13" s="149"/>
      <c r="E13" s="145">
        <v>587</v>
      </c>
      <c r="F13" s="150" t="str">
        <f>+VLOOKUP(E13,Participants!$A$1:$F$799,2,FALSE)</f>
        <v>Caroline Sell</v>
      </c>
      <c r="G13" s="150" t="str">
        <f>+VLOOKUP(E13,Participants!$A$1:$F$799,4,FALSE)</f>
        <v>BFS</v>
      </c>
      <c r="H13" s="150" t="str">
        <f>+VLOOKUP(E13,Participants!$A$1:$F$799,5,FALSE)</f>
        <v>F</v>
      </c>
      <c r="I13" s="150">
        <f>+VLOOKUP(E13,Participants!$A$1:$F$799,3,FALSE)</f>
        <v>6</v>
      </c>
      <c r="J13" s="150" t="str">
        <f>+VLOOKUP(E13,Participants!$A$1:$G$799,7,FALSE)</f>
        <v>JV GIRLS</v>
      </c>
      <c r="K13" s="150">
        <v>1</v>
      </c>
      <c r="L13" s="150">
        <v>10</v>
      </c>
    </row>
    <row r="14" spans="1:26" ht="14.25" customHeight="1">
      <c r="A14" s="148" t="s">
        <v>756</v>
      </c>
      <c r="B14" s="145">
        <v>1</v>
      </c>
      <c r="C14" s="145" t="s">
        <v>887</v>
      </c>
      <c r="D14" s="149"/>
      <c r="E14" s="145">
        <v>589</v>
      </c>
      <c r="F14" s="150" t="str">
        <f>+VLOOKUP(E14,Participants!$A$1:$F$799,2,FALSE)</f>
        <v>Lucia Simonetti</v>
      </c>
      <c r="G14" s="150" t="str">
        <f>+VLOOKUP(E14,Participants!$A$1:$F$799,4,FALSE)</f>
        <v>BFS</v>
      </c>
      <c r="H14" s="150" t="str">
        <f>+VLOOKUP(E14,Participants!$A$1:$F$799,5,FALSE)</f>
        <v>F</v>
      </c>
      <c r="I14" s="150">
        <f>+VLOOKUP(E14,Participants!$A$1:$F$799,3,FALSE)</f>
        <v>5</v>
      </c>
      <c r="J14" s="150" t="str">
        <f>+VLOOKUP(E14,Participants!$A$1:$G$799,7,FALSE)</f>
        <v>JV GIRLS</v>
      </c>
      <c r="K14" s="150">
        <f t="shared" ref="K14:K22" si="1">K13+1</f>
        <v>2</v>
      </c>
      <c r="L14" s="150">
        <v>8</v>
      </c>
    </row>
    <row r="15" spans="1:26" ht="14.25" customHeight="1">
      <c r="A15" s="148" t="s">
        <v>756</v>
      </c>
      <c r="B15" s="145">
        <v>1</v>
      </c>
      <c r="C15" s="145" t="s">
        <v>889</v>
      </c>
      <c r="D15" s="149"/>
      <c r="E15" s="145">
        <v>1037</v>
      </c>
      <c r="F15" s="150" t="str">
        <f>+VLOOKUP(E15,Participants!$A$1:$F$799,2,FALSE)</f>
        <v>Riley Kontul</v>
      </c>
      <c r="G15" s="150" t="str">
        <f>+VLOOKUP(E15,Participants!$A$1:$F$799,4,FALSE)</f>
        <v>KIL</v>
      </c>
      <c r="H15" s="150" t="str">
        <f>+VLOOKUP(E15,Participants!$A$1:$F$799,5,FALSE)</f>
        <v>F</v>
      </c>
      <c r="I15" s="150">
        <f>+VLOOKUP(E15,Participants!$A$1:$F$799,3,FALSE)</f>
        <v>6</v>
      </c>
      <c r="J15" s="150" t="str">
        <f>+VLOOKUP(E15,Participants!$A$1:$G$799,7,FALSE)</f>
        <v>JV GIRLS</v>
      </c>
      <c r="K15" s="150">
        <f t="shared" si="1"/>
        <v>3</v>
      </c>
      <c r="L15" s="150">
        <v>6</v>
      </c>
    </row>
    <row r="16" spans="1:26" ht="14.25" customHeight="1">
      <c r="A16" s="148" t="s">
        <v>756</v>
      </c>
      <c r="B16" s="145">
        <v>1</v>
      </c>
      <c r="C16" s="145" t="s">
        <v>890</v>
      </c>
      <c r="D16" s="149"/>
      <c r="E16" s="145">
        <v>791</v>
      </c>
      <c r="F16" s="150" t="str">
        <f>+VLOOKUP(E16,Participants!$A$1:$F$799,2,FALSE)</f>
        <v>Whitsel Jacqui</v>
      </c>
      <c r="G16" s="150" t="str">
        <f>+VLOOKUP(E16,Participants!$A$1:$F$799,4,FALSE)</f>
        <v>AAC</v>
      </c>
      <c r="H16" s="150" t="str">
        <f>+VLOOKUP(E16,Participants!$A$1:$F$799,5,FALSE)</f>
        <v>F</v>
      </c>
      <c r="I16" s="150">
        <f>+VLOOKUP(E16,Participants!$A$1:$F$799,3,FALSE)</f>
        <v>5</v>
      </c>
      <c r="J16" s="150" t="str">
        <f>+VLOOKUP(E16,Participants!$A$1:$G$799,7,FALSE)</f>
        <v>JV GIRLS</v>
      </c>
      <c r="K16" s="150">
        <f t="shared" si="1"/>
        <v>4</v>
      </c>
      <c r="L16" s="150">
        <v>5</v>
      </c>
    </row>
    <row r="17" spans="1:12" ht="14.25" customHeight="1">
      <c r="A17" s="148" t="s">
        <v>756</v>
      </c>
      <c r="B17" s="145">
        <v>1</v>
      </c>
      <c r="C17" s="145" t="s">
        <v>892</v>
      </c>
      <c r="D17" s="149"/>
      <c r="E17" s="145">
        <v>1582</v>
      </c>
      <c r="F17" s="150" t="str">
        <f>+VLOOKUP(E17,Participants!$A$1:$F$799,2,FALSE)</f>
        <v>Emily Harmanos</v>
      </c>
      <c r="G17" s="150" t="str">
        <f>+VLOOKUP(E17,Participants!$A$1:$F$799,4,FALSE)</f>
        <v>GRE</v>
      </c>
      <c r="H17" s="150" t="str">
        <f>+VLOOKUP(E17,Participants!$A$1:$F$799,5,FALSE)</f>
        <v>F</v>
      </c>
      <c r="I17" s="150">
        <f>+VLOOKUP(E17,Participants!$A$1:$F$799,3,FALSE)</f>
        <v>6</v>
      </c>
      <c r="J17" s="150" t="str">
        <f>+VLOOKUP(E17,Participants!$A$1:$G$799,7,FALSE)</f>
        <v>JV GIRLS</v>
      </c>
      <c r="K17" s="150">
        <f t="shared" si="1"/>
        <v>5</v>
      </c>
      <c r="L17" s="150">
        <v>4</v>
      </c>
    </row>
    <row r="18" spans="1:12" ht="14.25" customHeight="1">
      <c r="A18" s="148" t="s">
        <v>756</v>
      </c>
      <c r="B18" s="145">
        <v>1</v>
      </c>
      <c r="C18" s="145" t="s">
        <v>893</v>
      </c>
      <c r="D18" s="149"/>
      <c r="E18" s="145">
        <v>1040</v>
      </c>
      <c r="F18" s="150" t="str">
        <f>+VLOOKUP(E18,Participants!$A$1:$F$799,2,FALSE)</f>
        <v>Anna Jones</v>
      </c>
      <c r="G18" s="150" t="str">
        <f>+VLOOKUP(E18,Participants!$A$1:$F$799,4,FALSE)</f>
        <v>KIL</v>
      </c>
      <c r="H18" s="150" t="str">
        <f>+VLOOKUP(E18,Participants!$A$1:$F$799,5,FALSE)</f>
        <v>F</v>
      </c>
      <c r="I18" s="150">
        <f>+VLOOKUP(E18,Participants!$A$1:$F$799,3,FALSE)</f>
        <v>6</v>
      </c>
      <c r="J18" s="150" t="str">
        <f>+VLOOKUP(E18,Participants!$A$1:$G$799,7,FALSE)</f>
        <v>JV GIRLS</v>
      </c>
      <c r="K18" s="150">
        <f t="shared" si="1"/>
        <v>6</v>
      </c>
      <c r="L18" s="150">
        <v>3</v>
      </c>
    </row>
    <row r="19" spans="1:12" ht="14.25" customHeight="1">
      <c r="A19" s="148" t="s">
        <v>756</v>
      </c>
      <c r="B19" s="145">
        <v>1</v>
      </c>
      <c r="C19" s="145" t="s">
        <v>894</v>
      </c>
      <c r="D19" s="149"/>
      <c r="E19" s="145">
        <v>1041</v>
      </c>
      <c r="F19" s="150" t="str">
        <f>+VLOOKUP(E19,Participants!$A$1:$F$799,2,FALSE)</f>
        <v>Anna Morris</v>
      </c>
      <c r="G19" s="150" t="str">
        <f>+VLOOKUP(E19,Participants!$A$1:$F$799,4,FALSE)</f>
        <v>KIL</v>
      </c>
      <c r="H19" s="150" t="str">
        <f>+VLOOKUP(E19,Participants!$A$1:$F$799,5,FALSE)</f>
        <v>F</v>
      </c>
      <c r="I19" s="150">
        <f>+VLOOKUP(E19,Participants!$A$1:$F$799,3,FALSE)</f>
        <v>6</v>
      </c>
      <c r="J19" s="150" t="str">
        <f>+VLOOKUP(E19,Participants!$A$1:$G$799,7,FALSE)</f>
        <v>JV GIRLS</v>
      </c>
      <c r="K19" s="150">
        <f t="shared" si="1"/>
        <v>7</v>
      </c>
      <c r="L19" s="150">
        <v>2</v>
      </c>
    </row>
    <row r="20" spans="1:12" ht="14.25" customHeight="1">
      <c r="A20" s="148" t="s">
        <v>756</v>
      </c>
      <c r="B20" s="145">
        <v>1</v>
      </c>
      <c r="C20" s="145" t="s">
        <v>895</v>
      </c>
      <c r="D20" s="149"/>
      <c r="E20" s="145">
        <v>582</v>
      </c>
      <c r="F20" s="150" t="str">
        <f>+VLOOKUP(E20,Participants!$A$1:$F$799,2,FALSE)</f>
        <v>Evelyn Marche</v>
      </c>
      <c r="G20" s="150" t="str">
        <f>+VLOOKUP(E20,Participants!$A$1:$F$799,4,FALSE)</f>
        <v>BFS</v>
      </c>
      <c r="H20" s="150" t="str">
        <f>+VLOOKUP(E20,Participants!$A$1:$F$799,5,FALSE)</f>
        <v>F</v>
      </c>
      <c r="I20" s="150">
        <f>+VLOOKUP(E20,Participants!$A$1:$F$799,3,FALSE)</f>
        <v>6</v>
      </c>
      <c r="J20" s="150" t="str">
        <f>+VLOOKUP(E20,Participants!$A$1:$G$799,7,FALSE)</f>
        <v>JV GIRLS</v>
      </c>
      <c r="K20" s="150">
        <f t="shared" si="1"/>
        <v>8</v>
      </c>
      <c r="L20" s="150">
        <v>1</v>
      </c>
    </row>
    <row r="21" spans="1:12" ht="14.25" customHeight="1">
      <c r="A21" s="148" t="s">
        <v>756</v>
      </c>
      <c r="B21" s="145">
        <v>1</v>
      </c>
      <c r="C21" s="145" t="s">
        <v>896</v>
      </c>
      <c r="D21" s="149"/>
      <c r="E21" s="145">
        <v>1028</v>
      </c>
      <c r="F21" s="150" t="str">
        <f>+VLOOKUP(E21,Participants!$A$1:$F$799,2,FALSE)</f>
        <v>Cecelia Chirdon</v>
      </c>
      <c r="G21" s="150" t="str">
        <f>+VLOOKUP(E21,Participants!$A$1:$F$799,4,FALSE)</f>
        <v>KIL</v>
      </c>
      <c r="H21" s="150" t="str">
        <f>+VLOOKUP(E21,Participants!$A$1:$F$799,5,FALSE)</f>
        <v>F</v>
      </c>
      <c r="I21" s="150">
        <f>+VLOOKUP(E21,Participants!$A$1:$F$799,3,FALSE)</f>
        <v>5</v>
      </c>
      <c r="J21" s="150" t="str">
        <f>+VLOOKUP(E21,Participants!$A$1:$G$799,7,FALSE)</f>
        <v>JV GIRLS</v>
      </c>
      <c r="K21" s="150">
        <f t="shared" si="1"/>
        <v>9</v>
      </c>
      <c r="L21" s="150"/>
    </row>
    <row r="22" spans="1:12" ht="14.25" customHeight="1">
      <c r="A22" s="148" t="s">
        <v>756</v>
      </c>
      <c r="B22" s="145">
        <v>1</v>
      </c>
      <c r="C22" s="145" t="s">
        <v>898</v>
      </c>
      <c r="D22" s="149"/>
      <c r="E22" s="145">
        <v>1468</v>
      </c>
      <c r="F22" s="150" t="str">
        <f>+VLOOKUP(E22,Participants!$A$1:$F$799,2,FALSE)</f>
        <v>Grace Johns</v>
      </c>
      <c r="G22" s="150" t="str">
        <f>+VLOOKUP(E22,Participants!$A$1:$F$799,4,FALSE)</f>
        <v>BCS</v>
      </c>
      <c r="H22" s="150" t="str">
        <f>+VLOOKUP(E22,Participants!$A$1:$F$799,5,FALSE)</f>
        <v>F</v>
      </c>
      <c r="I22" s="150">
        <f>+VLOOKUP(E22,Participants!$A$1:$F$799,3,FALSE)</f>
        <v>5</v>
      </c>
      <c r="J22" s="150" t="str">
        <f>+VLOOKUP(E22,Participants!$A$1:$G$799,7,FALSE)</f>
        <v>JV GIRLS</v>
      </c>
      <c r="K22" s="150">
        <f t="shared" si="1"/>
        <v>10</v>
      </c>
      <c r="L22" s="150"/>
    </row>
    <row r="23" spans="1:12" ht="14.25" customHeight="1">
      <c r="A23" s="82" t="s">
        <v>756</v>
      </c>
      <c r="B23" s="76">
        <v>1</v>
      </c>
      <c r="C23" s="76"/>
      <c r="D23" s="63"/>
      <c r="E23" s="76"/>
      <c r="F23" s="61" t="e">
        <f>+VLOOKUP(E23,Participants!$A$1:$F$799,2,FALSE)</f>
        <v>#N/A</v>
      </c>
      <c r="G23" s="61" t="e">
        <f>+VLOOKUP(E23,Participants!$A$1:$F$799,4,FALSE)</f>
        <v>#N/A</v>
      </c>
      <c r="H23" s="61" t="e">
        <f>+VLOOKUP(E23,Participants!$A$1:$F$799,5,FALSE)</f>
        <v>#N/A</v>
      </c>
      <c r="I23" s="61" t="e">
        <f>+VLOOKUP(E23,Participants!$A$1:$F$799,3,FALSE)</f>
        <v>#N/A</v>
      </c>
      <c r="J23" s="61" t="e">
        <f>+VLOOKUP(E23,Participants!$A$1:$G$799,7,FALSE)</f>
        <v>#N/A</v>
      </c>
      <c r="K23" s="61"/>
      <c r="L23" s="61"/>
    </row>
    <row r="24" spans="1:12" ht="14.25" customHeight="1">
      <c r="A24" s="82" t="s">
        <v>756</v>
      </c>
      <c r="B24" s="76">
        <v>1</v>
      </c>
      <c r="C24" s="76"/>
      <c r="D24" s="63"/>
      <c r="E24" s="76"/>
      <c r="F24" s="61" t="e">
        <f>+VLOOKUP(E24,Participants!$A$1:$F$799,2,FALSE)</f>
        <v>#N/A</v>
      </c>
      <c r="G24" s="61" t="e">
        <f>+VLOOKUP(E24,Participants!$A$1:$F$799,4,FALSE)</f>
        <v>#N/A</v>
      </c>
      <c r="H24" s="61" t="e">
        <f>+VLOOKUP(E24,Participants!$A$1:$F$799,5,FALSE)</f>
        <v>#N/A</v>
      </c>
      <c r="I24" s="61" t="e">
        <f>+VLOOKUP(E24,Participants!$A$1:$F$799,3,FALSE)</f>
        <v>#N/A</v>
      </c>
      <c r="J24" s="61" t="e">
        <f>+VLOOKUP(E24,Participants!$A$1:$G$799,7,FALSE)</f>
        <v>#N/A</v>
      </c>
      <c r="K24" s="61"/>
      <c r="L24" s="61"/>
    </row>
    <row r="25" spans="1:12" ht="14.25" customHeight="1">
      <c r="A25" s="85" t="s">
        <v>756</v>
      </c>
      <c r="B25" s="73">
        <v>2</v>
      </c>
      <c r="C25" s="73" t="s">
        <v>901</v>
      </c>
      <c r="D25" s="56"/>
      <c r="E25" s="73">
        <v>1281</v>
      </c>
      <c r="F25" s="54" t="str">
        <f>+VLOOKUP(E25,Participants!$A$1:$F$799,2,FALSE)</f>
        <v>Carter Cross</v>
      </c>
      <c r="G25" s="54" t="str">
        <f>+VLOOKUP(E25,Participants!$A$1:$F$799,4,FALSE)</f>
        <v>AGS</v>
      </c>
      <c r="H25" s="54" t="str">
        <f>+VLOOKUP(E25,Participants!$A$1:$F$799,5,FALSE)</f>
        <v>M</v>
      </c>
      <c r="I25" s="54">
        <f>+VLOOKUP(E25,Participants!$A$1:$F$799,3,FALSE)</f>
        <v>8</v>
      </c>
      <c r="J25" s="54" t="str">
        <f>+VLOOKUP(E25,Participants!$A$1:$G$799,7,FALSE)</f>
        <v>VARSITY BOYS</v>
      </c>
      <c r="K25" s="54">
        <f>K24+1</f>
        <v>1</v>
      </c>
      <c r="L25" s="54">
        <v>10</v>
      </c>
    </row>
    <row r="26" spans="1:12" ht="14.25" customHeight="1">
      <c r="A26" s="85" t="s">
        <v>756</v>
      </c>
      <c r="B26" s="73">
        <v>2</v>
      </c>
      <c r="C26" s="73" t="s">
        <v>902</v>
      </c>
      <c r="D26" s="56"/>
      <c r="E26" s="73">
        <v>1459</v>
      </c>
      <c r="F26" s="54" t="str">
        <f>+VLOOKUP(E26,Participants!$A$1:$F$799,2,FALSE)</f>
        <v>Brendan Eicher</v>
      </c>
      <c r="G26" s="54" t="str">
        <f>+VLOOKUP(E26,Participants!$A$1:$F$799,4,FALSE)</f>
        <v>BCS</v>
      </c>
      <c r="H26" s="54" t="str">
        <f>+VLOOKUP(E26,Participants!$A$1:$F$799,5,FALSE)</f>
        <v>M</v>
      </c>
      <c r="I26" s="54">
        <f>+VLOOKUP(E26,Participants!$A$1:$F$799,3,FALSE)</f>
        <v>7</v>
      </c>
      <c r="J26" s="54" t="str">
        <f>+VLOOKUP(E26,Participants!$A$1:$G$799,7,FALSE)</f>
        <v>VARSITY BOYS</v>
      </c>
      <c r="K26" s="54">
        <f>K25+1</f>
        <v>2</v>
      </c>
      <c r="L26" s="54">
        <v>8</v>
      </c>
    </row>
    <row r="27" spans="1:12" ht="14.25" customHeight="1">
      <c r="A27" s="85" t="s">
        <v>756</v>
      </c>
      <c r="B27" s="73">
        <v>2</v>
      </c>
      <c r="C27" s="73" t="s">
        <v>903</v>
      </c>
      <c r="D27" s="56"/>
      <c r="E27" s="73">
        <v>1084</v>
      </c>
      <c r="F27" s="54" t="str">
        <f>+VLOOKUP(E27,Participants!$A$1:$F$799,2,FALSE)</f>
        <v>Tyler Carroll</v>
      </c>
      <c r="G27" s="54" t="str">
        <f>+VLOOKUP(E27,Participants!$A$1:$F$799,4,FALSE)</f>
        <v>KIL</v>
      </c>
      <c r="H27" s="54" t="str">
        <f>+VLOOKUP(E27,Participants!$A$1:$F$799,5,FALSE)</f>
        <v>M</v>
      </c>
      <c r="I27" s="54">
        <f>+VLOOKUP(E27,Participants!$A$1:$F$799,3,FALSE)</f>
        <v>8</v>
      </c>
      <c r="J27" s="54" t="str">
        <f>+VLOOKUP(E27,Participants!$A$1:$G$799,7,FALSE)</f>
        <v>VARSITY BOYS</v>
      </c>
      <c r="K27" s="54">
        <f>K26+1</f>
        <v>3</v>
      </c>
      <c r="L27" s="54">
        <v>6</v>
      </c>
    </row>
    <row r="28" spans="1:12" ht="14.25" customHeight="1">
      <c r="A28" s="85" t="s">
        <v>756</v>
      </c>
      <c r="B28" s="73">
        <v>2</v>
      </c>
      <c r="C28" s="73" t="s">
        <v>904</v>
      </c>
      <c r="D28" s="56"/>
      <c r="E28" s="73">
        <v>615</v>
      </c>
      <c r="F28" s="54" t="str">
        <f>+VLOOKUP(E28,Participants!$A$1:$F$799,2,FALSE)</f>
        <v>Justin Peoples</v>
      </c>
      <c r="G28" s="54" t="str">
        <f>+VLOOKUP(E28,Participants!$A$1:$F$799,4,FALSE)</f>
        <v>BFS</v>
      </c>
      <c r="H28" s="54" t="str">
        <f>+VLOOKUP(E28,Participants!$A$1:$F$799,5,FALSE)</f>
        <v>M</v>
      </c>
      <c r="I28" s="54">
        <f>+VLOOKUP(E28,Participants!$A$1:$F$799,3,FALSE)</f>
        <v>8</v>
      </c>
      <c r="J28" s="54" t="str">
        <f>+VLOOKUP(E28,Participants!$A$1:$G$799,7,FALSE)</f>
        <v>VARSITY BOYS</v>
      </c>
      <c r="K28" s="54">
        <f t="shared" ref="K28:K38" si="2">K27+1</f>
        <v>4</v>
      </c>
      <c r="L28" s="54">
        <v>5</v>
      </c>
    </row>
    <row r="29" spans="1:12" ht="14.25" customHeight="1">
      <c r="A29" s="85" t="s">
        <v>756</v>
      </c>
      <c r="B29" s="73">
        <v>2</v>
      </c>
      <c r="C29" s="73" t="s">
        <v>905</v>
      </c>
      <c r="D29" s="56"/>
      <c r="E29" s="73">
        <v>1085</v>
      </c>
      <c r="F29" s="54" t="str">
        <f>+VLOOKUP(E29,Participants!$A$1:$F$799,2,FALSE)</f>
        <v>James Baker</v>
      </c>
      <c r="G29" s="54" t="str">
        <f>+VLOOKUP(E29,Participants!$A$1:$F$799,4,FALSE)</f>
        <v>KIL</v>
      </c>
      <c r="H29" s="54" t="str">
        <f>+VLOOKUP(E29,Participants!$A$1:$F$799,5,FALSE)</f>
        <v>M</v>
      </c>
      <c r="I29" s="54">
        <f>+VLOOKUP(E29,Participants!$A$1:$F$799,3,FALSE)</f>
        <v>8</v>
      </c>
      <c r="J29" s="54" t="str">
        <f>+VLOOKUP(E29,Participants!$A$1:$G$799,7,FALSE)</f>
        <v>VARSITY BOYS</v>
      </c>
      <c r="K29" s="54">
        <f t="shared" si="2"/>
        <v>5</v>
      </c>
      <c r="L29" s="54">
        <v>4</v>
      </c>
    </row>
    <row r="30" spans="1:12" ht="14.25" customHeight="1">
      <c r="A30" s="85" t="s">
        <v>756</v>
      </c>
      <c r="B30" s="73">
        <v>2</v>
      </c>
      <c r="C30" s="73" t="s">
        <v>906</v>
      </c>
      <c r="D30" s="56"/>
      <c r="E30" s="73">
        <v>1458</v>
      </c>
      <c r="F30" s="54" t="str">
        <f>+VLOOKUP(E30,Participants!$A$1:$F$799,2,FALSE)</f>
        <v>Mateo Saspe</v>
      </c>
      <c r="G30" s="54" t="str">
        <f>+VLOOKUP(E30,Participants!$A$1:$F$799,4,FALSE)</f>
        <v>BCS</v>
      </c>
      <c r="H30" s="54" t="str">
        <f>+VLOOKUP(E30,Participants!$A$1:$F$799,5,FALSE)</f>
        <v>M</v>
      </c>
      <c r="I30" s="54">
        <f>+VLOOKUP(E30,Participants!$A$1:$F$799,3,FALSE)</f>
        <v>7</v>
      </c>
      <c r="J30" s="54" t="str">
        <f>+VLOOKUP(E30,Participants!$A$1:$G$799,7,FALSE)</f>
        <v>VARSITY BOYS</v>
      </c>
      <c r="K30" s="54">
        <f t="shared" si="2"/>
        <v>6</v>
      </c>
      <c r="L30" s="54">
        <v>3</v>
      </c>
    </row>
    <row r="31" spans="1:12" ht="14.25" customHeight="1">
      <c r="A31" s="85" t="s">
        <v>756</v>
      </c>
      <c r="B31" s="73">
        <v>2</v>
      </c>
      <c r="C31" s="73" t="s">
        <v>907</v>
      </c>
      <c r="D31" s="56"/>
      <c r="E31" s="73">
        <v>1074</v>
      </c>
      <c r="F31" s="54" t="str">
        <f>+VLOOKUP(E31,Participants!$A$1:$F$799,2,FALSE)</f>
        <v>Jackson Schlegel</v>
      </c>
      <c r="G31" s="54" t="str">
        <f>+VLOOKUP(E31,Participants!$A$1:$F$799,4,FALSE)</f>
        <v>KIL</v>
      </c>
      <c r="H31" s="54" t="str">
        <f>+VLOOKUP(E31,Participants!$A$1:$F$799,5,FALSE)</f>
        <v>M</v>
      </c>
      <c r="I31" s="54">
        <f>+VLOOKUP(E31,Participants!$A$1:$F$799,3,FALSE)</f>
        <v>7</v>
      </c>
      <c r="J31" s="54" t="str">
        <f>+VLOOKUP(E31,Participants!$A$1:$G$799,7,FALSE)</f>
        <v>VARSITY BOYS</v>
      </c>
      <c r="K31" s="54">
        <f t="shared" si="2"/>
        <v>7</v>
      </c>
      <c r="L31" s="54">
        <v>2</v>
      </c>
    </row>
    <row r="32" spans="1:12" ht="14.25" customHeight="1">
      <c r="A32" s="85" t="s">
        <v>756</v>
      </c>
      <c r="B32" s="75">
        <v>2</v>
      </c>
      <c r="C32" s="75" t="s">
        <v>909</v>
      </c>
      <c r="D32" s="56"/>
      <c r="E32" s="75">
        <v>1176</v>
      </c>
      <c r="F32" s="54" t="str">
        <f>+VLOOKUP(E32,Participants!$A$1:$F$799,2,FALSE)</f>
        <v>Henrik Wright</v>
      </c>
      <c r="G32" s="54" t="str">
        <f>+VLOOKUP(E32,Participants!$A$1:$F$799,4,FALSE)</f>
        <v>JAM</v>
      </c>
      <c r="H32" s="54" t="str">
        <f>+VLOOKUP(E32,Participants!$A$1:$F$799,5,FALSE)</f>
        <v>M</v>
      </c>
      <c r="I32" s="54">
        <f>+VLOOKUP(E32,Participants!$A$1:$F$799,3,FALSE)</f>
        <v>7</v>
      </c>
      <c r="J32" s="54" t="str">
        <f>+VLOOKUP(E32,Participants!$A$1:$G$799,7,FALSE)</f>
        <v>VARSITY BOYS</v>
      </c>
      <c r="K32" s="54">
        <f t="shared" si="2"/>
        <v>8</v>
      </c>
      <c r="L32" s="54">
        <v>1</v>
      </c>
    </row>
    <row r="33" spans="1:12" ht="14.25" customHeight="1">
      <c r="A33" s="85" t="s">
        <v>756</v>
      </c>
      <c r="B33" s="73">
        <v>2</v>
      </c>
      <c r="C33" s="73" t="s">
        <v>912</v>
      </c>
      <c r="D33" s="56"/>
      <c r="E33" s="73">
        <v>1087</v>
      </c>
      <c r="F33" s="54" t="str">
        <f>+VLOOKUP(E33,Participants!$A$1:$F$799,2,FALSE)</f>
        <v>Vinny Cersosimo</v>
      </c>
      <c r="G33" s="54" t="str">
        <f>+VLOOKUP(E33,Participants!$A$1:$F$799,4,FALSE)</f>
        <v>KIL</v>
      </c>
      <c r="H33" s="54" t="str">
        <f>+VLOOKUP(E33,Participants!$A$1:$F$799,5,FALSE)</f>
        <v>M</v>
      </c>
      <c r="I33" s="54">
        <f>+VLOOKUP(E33,Participants!$A$1:$F$799,3,FALSE)</f>
        <v>7</v>
      </c>
      <c r="J33" s="54" t="str">
        <f>+VLOOKUP(E33,Participants!$A$1:$G$799,7,FALSE)</f>
        <v>VARSITY BOYS</v>
      </c>
      <c r="K33" s="54">
        <f t="shared" si="2"/>
        <v>9</v>
      </c>
      <c r="L33" s="54"/>
    </row>
    <row r="34" spans="1:12" ht="14.25" customHeight="1">
      <c r="A34" s="85" t="s">
        <v>756</v>
      </c>
      <c r="B34" s="73">
        <v>2</v>
      </c>
      <c r="C34" s="73" t="s">
        <v>913</v>
      </c>
      <c r="D34" s="56"/>
      <c r="E34" s="73">
        <v>1465</v>
      </c>
      <c r="F34" s="54" t="str">
        <f>+VLOOKUP(E34,Participants!$A$1:$F$799,2,FALSE)</f>
        <v>Jacob Hauser</v>
      </c>
      <c r="G34" s="54" t="str">
        <f>+VLOOKUP(E34,Participants!$A$1:$F$799,4,FALSE)</f>
        <v>BCS</v>
      </c>
      <c r="H34" s="54" t="str">
        <f>+VLOOKUP(E34,Participants!$A$1:$F$799,5,FALSE)</f>
        <v>M</v>
      </c>
      <c r="I34" s="54">
        <f>+VLOOKUP(E34,Participants!$A$1:$F$799,3,FALSE)</f>
        <v>8</v>
      </c>
      <c r="J34" s="54" t="str">
        <f>+VLOOKUP(E34,Participants!$A$1:$G$799,7,FALSE)</f>
        <v>VARSITY BOYS</v>
      </c>
      <c r="K34" s="54">
        <f t="shared" si="2"/>
        <v>10</v>
      </c>
      <c r="L34" s="54"/>
    </row>
    <row r="35" spans="1:12" ht="14.25" customHeight="1">
      <c r="A35" s="85" t="s">
        <v>756</v>
      </c>
      <c r="B35" s="73">
        <v>2</v>
      </c>
      <c r="C35" s="73" t="s">
        <v>914</v>
      </c>
      <c r="D35" s="56"/>
      <c r="E35" s="73">
        <v>1175</v>
      </c>
      <c r="F35" s="54" t="str">
        <f>+VLOOKUP(E35,Participants!$A$1:$F$799,2,FALSE)</f>
        <v>Isaac Tarbuk</v>
      </c>
      <c r="G35" s="54" t="str">
        <f>+VLOOKUP(E35,Participants!$A$1:$F$799,4,FALSE)</f>
        <v>JAM</v>
      </c>
      <c r="H35" s="54" t="str">
        <f>+VLOOKUP(E35,Participants!$A$1:$F$799,5,FALSE)</f>
        <v>M</v>
      </c>
      <c r="I35" s="54">
        <f>+VLOOKUP(E35,Participants!$A$1:$F$799,3,FALSE)</f>
        <v>7</v>
      </c>
      <c r="J35" s="54" t="str">
        <f>+VLOOKUP(E35,Participants!$A$1:$G$799,7,FALSE)</f>
        <v>VARSITY BOYS</v>
      </c>
      <c r="K35" s="54">
        <f t="shared" si="2"/>
        <v>11</v>
      </c>
      <c r="L35" s="54"/>
    </row>
    <row r="36" spans="1:12" ht="14.25" customHeight="1">
      <c r="A36" s="85" t="s">
        <v>756</v>
      </c>
      <c r="B36" s="73">
        <v>2</v>
      </c>
      <c r="C36" s="73" t="s">
        <v>916</v>
      </c>
      <c r="D36" s="56"/>
      <c r="E36" s="73">
        <v>1077</v>
      </c>
      <c r="F36" s="54" t="str">
        <f>+VLOOKUP(E36,Participants!$A$1:$F$799,2,FALSE)</f>
        <v>Jeremy Lichtenwalter</v>
      </c>
      <c r="G36" s="54" t="str">
        <f>+VLOOKUP(E36,Participants!$A$1:$F$799,4,FALSE)</f>
        <v>KIL</v>
      </c>
      <c r="H36" s="54" t="str">
        <f>+VLOOKUP(E36,Participants!$A$1:$F$799,5,FALSE)</f>
        <v>M</v>
      </c>
      <c r="I36" s="54">
        <f>+VLOOKUP(E36,Participants!$A$1:$F$799,3,FALSE)</f>
        <v>7</v>
      </c>
      <c r="J36" s="54" t="str">
        <f>+VLOOKUP(E36,Participants!$A$1:$G$799,7,FALSE)</f>
        <v>VARSITY BOYS</v>
      </c>
      <c r="K36" s="54">
        <f t="shared" si="2"/>
        <v>12</v>
      </c>
      <c r="L36" s="54"/>
    </row>
    <row r="37" spans="1:12" ht="14.25" customHeight="1">
      <c r="A37" s="85" t="s">
        <v>756</v>
      </c>
      <c r="B37" s="73">
        <v>2</v>
      </c>
      <c r="C37" s="73" t="s">
        <v>918</v>
      </c>
      <c r="D37" s="56"/>
      <c r="E37" s="73">
        <v>1594</v>
      </c>
      <c r="F37" s="54" t="str">
        <f>+VLOOKUP(E37,Participants!$A$1:$F$799,2,FALSE)</f>
        <v>Julian Silecky</v>
      </c>
      <c r="G37" s="54" t="str">
        <f>+VLOOKUP(E37,Participants!$A$1:$F$799,4,FALSE)</f>
        <v>GRE</v>
      </c>
      <c r="H37" s="54" t="str">
        <f>+VLOOKUP(E37,Participants!$A$1:$F$799,5,FALSE)</f>
        <v>M</v>
      </c>
      <c r="I37" s="54">
        <f>+VLOOKUP(E37,Participants!$A$1:$F$799,3,FALSE)</f>
        <v>8</v>
      </c>
      <c r="J37" s="54" t="str">
        <f>+VLOOKUP(E37,Participants!$A$1:$G$799,7,FALSE)</f>
        <v>VARSITY BOYS</v>
      </c>
      <c r="K37" s="54">
        <f t="shared" si="2"/>
        <v>13</v>
      </c>
      <c r="L37" s="54"/>
    </row>
    <row r="38" spans="1:12" ht="14.25" customHeight="1">
      <c r="A38" s="85" t="s">
        <v>756</v>
      </c>
      <c r="B38" s="73">
        <v>2</v>
      </c>
      <c r="C38" s="73" t="s">
        <v>921</v>
      </c>
      <c r="D38" s="56"/>
      <c r="E38" s="73">
        <v>1170</v>
      </c>
      <c r="F38" s="54" t="str">
        <f>+VLOOKUP(E38,Participants!$A$1:$F$799,2,FALSE)</f>
        <v xml:space="preserve">Henry Glevicky </v>
      </c>
      <c r="G38" s="54" t="str">
        <f>+VLOOKUP(E38,Participants!$A$1:$F$799,4,FALSE)</f>
        <v>JAM</v>
      </c>
      <c r="H38" s="54" t="str">
        <f>+VLOOKUP(E38,Participants!$A$1:$F$799,5,FALSE)</f>
        <v>M</v>
      </c>
      <c r="I38" s="54">
        <f>+VLOOKUP(E38,Participants!$A$1:$F$799,3,FALSE)</f>
        <v>7</v>
      </c>
      <c r="J38" s="54" t="str">
        <f>+VLOOKUP(E38,Participants!$A$1:$G$799,7,FALSE)</f>
        <v>VARSITY BOYS</v>
      </c>
      <c r="K38" s="54">
        <f t="shared" si="2"/>
        <v>14</v>
      </c>
      <c r="L38" s="54"/>
    </row>
    <row r="39" spans="1:12" ht="14.25" customHeight="1">
      <c r="A39" s="85"/>
      <c r="B39" s="75"/>
      <c r="C39" s="75"/>
      <c r="D39" s="56"/>
      <c r="E39" s="75"/>
      <c r="F39" s="54"/>
      <c r="G39" s="54"/>
      <c r="H39" s="54"/>
      <c r="I39" s="54"/>
      <c r="J39" s="54"/>
      <c r="K39" s="54"/>
      <c r="L39" s="54"/>
    </row>
    <row r="40" spans="1:12" ht="14.25" customHeight="1">
      <c r="A40" s="85"/>
      <c r="B40" s="75"/>
      <c r="C40" s="75"/>
      <c r="D40" s="56"/>
      <c r="E40" s="75"/>
      <c r="F40" s="54"/>
      <c r="G40" s="54"/>
      <c r="H40" s="54"/>
      <c r="I40" s="54"/>
      <c r="J40" s="54"/>
      <c r="K40" s="54"/>
      <c r="L40" s="54"/>
    </row>
    <row r="41" spans="1:12" ht="14.25" customHeight="1">
      <c r="A41" s="85" t="s">
        <v>756</v>
      </c>
      <c r="B41" s="73">
        <v>2</v>
      </c>
      <c r="C41" s="73" t="s">
        <v>908</v>
      </c>
      <c r="D41" s="56"/>
      <c r="E41" s="73">
        <v>1070</v>
      </c>
      <c r="F41" s="54" t="str">
        <f>+VLOOKUP(E41,Participants!$A$1:$F$799,2,FALSE)</f>
        <v>Madeline Meeuf</v>
      </c>
      <c r="G41" s="54" t="str">
        <f>+VLOOKUP(E41,Participants!$A$1:$F$799,4,FALSE)</f>
        <v>KIL</v>
      </c>
      <c r="H41" s="54" t="str">
        <f>+VLOOKUP(E41,Participants!$A$1:$F$799,5,FALSE)</f>
        <v xml:space="preserve">F </v>
      </c>
      <c r="I41" s="54">
        <f>+VLOOKUP(E41,Participants!$A$1:$F$799,3,FALSE)</f>
        <v>8</v>
      </c>
      <c r="J41" s="54" t="str">
        <f>+VLOOKUP(E41,Participants!$A$1:$G$799,7,FALSE)</f>
        <v>VARSITY GIRLS</v>
      </c>
      <c r="K41" s="54">
        <f>K38+1</f>
        <v>15</v>
      </c>
      <c r="L41" s="54">
        <v>10</v>
      </c>
    </row>
    <row r="42" spans="1:12" ht="14.25" customHeight="1">
      <c r="A42" s="85" t="s">
        <v>756</v>
      </c>
      <c r="B42" s="73">
        <v>2</v>
      </c>
      <c r="C42" s="73" t="s">
        <v>910</v>
      </c>
      <c r="D42" s="56"/>
      <c r="E42" s="73">
        <v>1068</v>
      </c>
      <c r="F42" s="54" t="str">
        <f>+VLOOKUP(E42,Participants!$A$1:$F$799,2,FALSE)</f>
        <v>Arden Flynn</v>
      </c>
      <c r="G42" s="54" t="str">
        <f>+VLOOKUP(E42,Participants!$A$1:$F$799,4,FALSE)</f>
        <v>KIL</v>
      </c>
      <c r="H42" s="54" t="str">
        <f>+VLOOKUP(E42,Participants!$A$1:$F$799,5,FALSE)</f>
        <v xml:space="preserve">F </v>
      </c>
      <c r="I42" s="54">
        <f>+VLOOKUP(E42,Participants!$A$1:$F$799,3,FALSE)</f>
        <v>8</v>
      </c>
      <c r="J42" s="54" t="str">
        <f>+VLOOKUP(E42,Participants!$A$1:$G$799,7,FALSE)</f>
        <v>VARSITY GIRLS</v>
      </c>
      <c r="K42" s="54">
        <f>K41+1</f>
        <v>16</v>
      </c>
      <c r="L42" s="54">
        <v>8</v>
      </c>
    </row>
    <row r="43" spans="1:12" ht="14.25" customHeight="1">
      <c r="A43" s="85" t="s">
        <v>756</v>
      </c>
      <c r="B43" s="73">
        <v>2</v>
      </c>
      <c r="C43" s="73" t="s">
        <v>911</v>
      </c>
      <c r="D43" s="56"/>
      <c r="E43" s="73">
        <v>603</v>
      </c>
      <c r="F43" s="54" t="str">
        <f>+VLOOKUP(E43,Participants!$A$1:$F$799,2,FALSE)</f>
        <v>Chloe Karsman</v>
      </c>
      <c r="G43" s="54" t="str">
        <f>+VLOOKUP(E43,Participants!$A$1:$F$799,4,FALSE)</f>
        <v>BFS</v>
      </c>
      <c r="H43" s="54" t="str">
        <f>+VLOOKUP(E43,Participants!$A$1:$F$799,5,FALSE)</f>
        <v>F</v>
      </c>
      <c r="I43" s="54">
        <f>+VLOOKUP(E43,Participants!$A$1:$F$799,3,FALSE)</f>
        <v>8</v>
      </c>
      <c r="J43" s="54" t="str">
        <f>+VLOOKUP(E43,Participants!$A$1:$G$799,7,FALSE)</f>
        <v>VARSITY GIRLS</v>
      </c>
      <c r="K43" s="54">
        <f>K42+1</f>
        <v>17</v>
      </c>
      <c r="L43" s="54">
        <v>6</v>
      </c>
    </row>
    <row r="44" spans="1:12" ht="14.25" customHeight="1">
      <c r="A44" s="85" t="s">
        <v>756</v>
      </c>
      <c r="B44" s="73">
        <v>2</v>
      </c>
      <c r="C44" s="73" t="s">
        <v>915</v>
      </c>
      <c r="D44" s="56"/>
      <c r="E44" s="73">
        <v>1463</v>
      </c>
      <c r="F44" s="54" t="str">
        <f>+VLOOKUP(E44,Participants!$A$1:$F$799,2,FALSE)</f>
        <v>Addison Johns</v>
      </c>
      <c r="G44" s="54" t="str">
        <f>+VLOOKUP(E44,Participants!$A$1:$F$799,4,FALSE)</f>
        <v>BCS</v>
      </c>
      <c r="H44" s="54" t="str">
        <f>+VLOOKUP(E44,Participants!$A$1:$F$799,5,FALSE)</f>
        <v>F</v>
      </c>
      <c r="I44" s="54">
        <f>+VLOOKUP(E44,Participants!$A$1:$F$799,3,FALSE)</f>
        <v>8</v>
      </c>
      <c r="J44" s="54" t="str">
        <f>+VLOOKUP(E44,Participants!$A$1:$G$799,7,FALSE)</f>
        <v>VARSITY GIRLS</v>
      </c>
      <c r="K44" s="54">
        <f>K43+1</f>
        <v>18</v>
      </c>
      <c r="L44" s="54">
        <v>5</v>
      </c>
    </row>
    <row r="45" spans="1:12" ht="14.25" customHeight="1">
      <c r="A45" s="85" t="s">
        <v>756</v>
      </c>
      <c r="B45" s="73">
        <v>2</v>
      </c>
      <c r="C45" s="73" t="s">
        <v>917</v>
      </c>
      <c r="D45" s="56"/>
      <c r="E45" s="73">
        <v>1591</v>
      </c>
      <c r="F45" s="54" t="str">
        <f>+VLOOKUP(E45,Participants!$A$1:$F$799,2,FALSE)</f>
        <v>Mariah Martin</v>
      </c>
      <c r="G45" s="54" t="str">
        <f>+VLOOKUP(E45,Participants!$A$1:$F$799,4,FALSE)</f>
        <v>GRE</v>
      </c>
      <c r="H45" s="54" t="str">
        <f>+VLOOKUP(E45,Participants!$A$1:$F$799,5,FALSE)</f>
        <v>F</v>
      </c>
      <c r="I45" s="54">
        <f>+VLOOKUP(E45,Participants!$A$1:$F$799,3,FALSE)</f>
        <v>8</v>
      </c>
      <c r="J45" s="54" t="str">
        <f>+VLOOKUP(E45,Participants!$A$1:$G$799,7,FALSE)</f>
        <v>VARSITY GIRLS</v>
      </c>
      <c r="K45" s="54">
        <f>K44+1</f>
        <v>19</v>
      </c>
      <c r="L45" s="54">
        <v>4</v>
      </c>
    </row>
    <row r="46" spans="1:12" ht="14.25" customHeight="1">
      <c r="A46" s="85" t="s">
        <v>756</v>
      </c>
      <c r="B46" s="73">
        <v>2</v>
      </c>
      <c r="C46" s="73" t="s">
        <v>919</v>
      </c>
      <c r="D46" s="56"/>
      <c r="E46" s="73">
        <v>1055</v>
      </c>
      <c r="F46" s="54" t="str">
        <f>+VLOOKUP(E46,Participants!$A$1:$F$799,2,FALSE)</f>
        <v>Grace Chrobak</v>
      </c>
      <c r="G46" s="54" t="str">
        <f>+VLOOKUP(E46,Participants!$A$1:$F$799,4,FALSE)</f>
        <v>KIL</v>
      </c>
      <c r="H46" s="54" t="str">
        <f>+VLOOKUP(E46,Participants!$A$1:$F$799,5,FALSE)</f>
        <v xml:space="preserve">F </v>
      </c>
      <c r="I46" s="54">
        <f>+VLOOKUP(E46,Participants!$A$1:$F$799,3,FALSE)</f>
        <v>7</v>
      </c>
      <c r="J46" s="54" t="str">
        <f>+VLOOKUP(E46,Participants!$A$1:$G$799,7,FALSE)</f>
        <v>VARSITY GIRLS</v>
      </c>
      <c r="K46" s="54">
        <v>1</v>
      </c>
      <c r="L46" s="54">
        <v>3</v>
      </c>
    </row>
    <row r="47" spans="1:12" ht="14.25" customHeight="1">
      <c r="A47" s="85" t="s">
        <v>756</v>
      </c>
      <c r="B47" s="73">
        <v>2</v>
      </c>
      <c r="C47" s="73" t="s">
        <v>920</v>
      </c>
      <c r="D47" s="56"/>
      <c r="E47" s="73">
        <v>1065</v>
      </c>
      <c r="F47" s="54" t="str">
        <f>+VLOOKUP(E47,Participants!$A$1:$F$799,2,FALSE)</f>
        <v>Natalie Morris</v>
      </c>
      <c r="G47" s="54" t="str">
        <f>+VLOOKUP(E47,Participants!$A$1:$F$799,4,FALSE)</f>
        <v>KIL</v>
      </c>
      <c r="H47" s="54" t="str">
        <f>+VLOOKUP(E47,Participants!$A$1:$F$799,5,FALSE)</f>
        <v xml:space="preserve">F </v>
      </c>
      <c r="I47" s="54">
        <f>+VLOOKUP(E47,Participants!$A$1:$F$799,3,FALSE)</f>
        <v>7</v>
      </c>
      <c r="J47" s="54" t="str">
        <f>+VLOOKUP(E47,Participants!$A$1:$G$799,7,FALSE)</f>
        <v>VARSITY GIRLS</v>
      </c>
      <c r="K47" s="54">
        <v>2</v>
      </c>
      <c r="L47" s="54">
        <v>2</v>
      </c>
    </row>
    <row r="48" spans="1:12" ht="14.25" customHeight="1">
      <c r="A48" s="85"/>
      <c r="B48" s="73"/>
      <c r="C48" s="73"/>
      <c r="D48" s="56"/>
      <c r="E48" s="73"/>
      <c r="F48" s="54"/>
      <c r="G48" s="54"/>
      <c r="H48" s="54"/>
      <c r="I48" s="54"/>
      <c r="J48" s="54"/>
      <c r="K48" s="54"/>
      <c r="L48" s="54"/>
    </row>
    <row r="49" spans="1:24" ht="14.25" customHeight="1">
      <c r="D49" s="66"/>
      <c r="E49" s="80"/>
    </row>
    <row r="50" spans="1:24" ht="14.25" customHeight="1">
      <c r="D50" s="66"/>
      <c r="E50" s="80"/>
    </row>
    <row r="51" spans="1:24" ht="14.25" customHeight="1">
      <c r="B51" s="67" t="s">
        <v>8</v>
      </c>
      <c r="C51" s="67" t="s">
        <v>16</v>
      </c>
      <c r="D51" s="67" t="s">
        <v>19</v>
      </c>
      <c r="E51" s="68" t="s">
        <v>25</v>
      </c>
      <c r="F51" s="67" t="s">
        <v>29</v>
      </c>
      <c r="G51" s="67" t="s">
        <v>33</v>
      </c>
      <c r="H51" s="67" t="s">
        <v>36</v>
      </c>
      <c r="I51" s="67" t="s">
        <v>39</v>
      </c>
      <c r="J51" s="67" t="s">
        <v>45</v>
      </c>
      <c r="K51" s="67" t="s">
        <v>48</v>
      </c>
      <c r="L51" s="67" t="s">
        <v>51</v>
      </c>
      <c r="M51" s="67" t="s">
        <v>54</v>
      </c>
      <c r="N51" s="67" t="s">
        <v>57</v>
      </c>
      <c r="O51" s="67" t="s">
        <v>60</v>
      </c>
      <c r="P51" s="67" t="s">
        <v>66</v>
      </c>
      <c r="Q51" s="67" t="s">
        <v>69</v>
      </c>
      <c r="R51" s="67" t="s">
        <v>11</v>
      </c>
      <c r="S51" s="67" t="s">
        <v>77</v>
      </c>
      <c r="T51" s="67" t="s">
        <v>81</v>
      </c>
      <c r="U51" s="67" t="s">
        <v>84</v>
      </c>
      <c r="V51" s="67" t="s">
        <v>87</v>
      </c>
      <c r="W51" s="67" t="s">
        <v>90</v>
      </c>
      <c r="X51" s="67" t="s">
        <v>752</v>
      </c>
    </row>
    <row r="52" spans="1:24" ht="14.25" customHeight="1">
      <c r="A52" s="58" t="s">
        <v>31</v>
      </c>
      <c r="B52" s="58">
        <f t="shared" ref="B52:K55" si="3">+SUMIFS($L$2:$L$50,$J$2:$J$50,$A52,$G$2:$G$50,B$51)</f>
        <v>0</v>
      </c>
      <c r="C52" s="58">
        <f t="shared" si="3"/>
        <v>0</v>
      </c>
      <c r="D52" s="66">
        <f t="shared" si="3"/>
        <v>0</v>
      </c>
      <c r="E52" s="58">
        <f t="shared" si="3"/>
        <v>0</v>
      </c>
      <c r="F52" s="58">
        <f t="shared" si="3"/>
        <v>0</v>
      </c>
      <c r="G52" s="58">
        <f t="shared" si="3"/>
        <v>19</v>
      </c>
      <c r="H52" s="58">
        <f t="shared" si="3"/>
        <v>0</v>
      </c>
      <c r="I52" s="58">
        <f t="shared" si="3"/>
        <v>11</v>
      </c>
      <c r="J52" s="58">
        <f t="shared" si="3"/>
        <v>0</v>
      </c>
      <c r="K52" s="58">
        <f t="shared" si="3"/>
        <v>0</v>
      </c>
      <c r="L52" s="58">
        <f t="shared" ref="L52:W55" si="4">+SUMIFS($L$2:$L$50,$J$2:$J$50,$A52,$G$2:$G$50,L$51)</f>
        <v>0</v>
      </c>
      <c r="M52" s="58">
        <f t="shared" si="4"/>
        <v>5</v>
      </c>
      <c r="N52" s="58">
        <f t="shared" si="4"/>
        <v>0</v>
      </c>
      <c r="O52" s="58">
        <f t="shared" si="4"/>
        <v>0</v>
      </c>
      <c r="P52" s="58">
        <f t="shared" si="4"/>
        <v>0</v>
      </c>
      <c r="Q52" s="58">
        <f t="shared" si="4"/>
        <v>0</v>
      </c>
      <c r="R52" s="58">
        <f t="shared" si="4"/>
        <v>0</v>
      </c>
      <c r="S52" s="58">
        <f t="shared" si="4"/>
        <v>0</v>
      </c>
      <c r="T52" s="58">
        <f t="shared" si="4"/>
        <v>4</v>
      </c>
      <c r="U52" s="58">
        <f t="shared" si="4"/>
        <v>0</v>
      </c>
      <c r="V52" s="58">
        <f t="shared" si="4"/>
        <v>0</v>
      </c>
      <c r="W52" s="58">
        <f t="shared" si="4"/>
        <v>0</v>
      </c>
      <c r="X52" s="58">
        <f t="shared" ref="X52:X55" si="5">SUM(B52:W52)</f>
        <v>39</v>
      </c>
    </row>
    <row r="53" spans="1:24" ht="14.25" customHeight="1">
      <c r="A53" s="58" t="s">
        <v>23</v>
      </c>
      <c r="B53" s="58">
        <f t="shared" si="3"/>
        <v>0</v>
      </c>
      <c r="C53" s="58">
        <f t="shared" si="3"/>
        <v>0</v>
      </c>
      <c r="D53" s="66">
        <f t="shared" si="3"/>
        <v>0</v>
      </c>
      <c r="E53" s="58">
        <f t="shared" si="3"/>
        <v>0</v>
      </c>
      <c r="F53" s="58">
        <f t="shared" si="3"/>
        <v>0</v>
      </c>
      <c r="G53" s="58">
        <f t="shared" si="3"/>
        <v>8</v>
      </c>
      <c r="H53" s="58">
        <f t="shared" si="3"/>
        <v>0</v>
      </c>
      <c r="I53" s="58">
        <f t="shared" si="3"/>
        <v>13</v>
      </c>
      <c r="J53" s="58">
        <f t="shared" si="3"/>
        <v>0</v>
      </c>
      <c r="K53" s="58">
        <f t="shared" si="3"/>
        <v>0</v>
      </c>
      <c r="L53" s="58">
        <f t="shared" si="4"/>
        <v>0</v>
      </c>
      <c r="M53" s="58">
        <f t="shared" si="4"/>
        <v>0</v>
      </c>
      <c r="N53" s="58">
        <f t="shared" si="4"/>
        <v>0</v>
      </c>
      <c r="O53" s="58">
        <f t="shared" si="4"/>
        <v>0</v>
      </c>
      <c r="P53" s="58">
        <f t="shared" si="4"/>
        <v>0</v>
      </c>
      <c r="Q53" s="58">
        <f t="shared" si="4"/>
        <v>0</v>
      </c>
      <c r="R53" s="58">
        <f t="shared" si="4"/>
        <v>0</v>
      </c>
      <c r="S53" s="58">
        <f t="shared" si="4"/>
        <v>0</v>
      </c>
      <c r="T53" s="58">
        <f t="shared" si="4"/>
        <v>16</v>
      </c>
      <c r="U53" s="58">
        <f t="shared" si="4"/>
        <v>2</v>
      </c>
      <c r="V53" s="58">
        <f t="shared" si="4"/>
        <v>0</v>
      </c>
      <c r="W53" s="58">
        <f t="shared" si="4"/>
        <v>0</v>
      </c>
      <c r="X53" s="58">
        <f t="shared" si="5"/>
        <v>39</v>
      </c>
    </row>
    <row r="54" spans="1:24" ht="14.25" customHeight="1">
      <c r="A54" s="58" t="s">
        <v>43</v>
      </c>
      <c r="B54" s="58">
        <f t="shared" si="3"/>
        <v>0</v>
      </c>
      <c r="C54" s="58">
        <f t="shared" si="3"/>
        <v>0</v>
      </c>
      <c r="D54" s="66">
        <f t="shared" si="3"/>
        <v>0</v>
      </c>
      <c r="E54" s="58">
        <f t="shared" si="3"/>
        <v>0</v>
      </c>
      <c r="F54" s="58">
        <f t="shared" si="3"/>
        <v>0</v>
      </c>
      <c r="G54" s="58">
        <f t="shared" si="3"/>
        <v>6</v>
      </c>
      <c r="H54" s="58">
        <f t="shared" si="3"/>
        <v>0</v>
      </c>
      <c r="I54" s="58">
        <f t="shared" si="3"/>
        <v>23</v>
      </c>
      <c r="J54" s="58">
        <f t="shared" si="3"/>
        <v>0</v>
      </c>
      <c r="K54" s="58">
        <f t="shared" si="3"/>
        <v>0</v>
      </c>
      <c r="L54" s="58">
        <f t="shared" si="4"/>
        <v>0</v>
      </c>
      <c r="M54" s="58">
        <f t="shared" si="4"/>
        <v>0</v>
      </c>
      <c r="N54" s="58">
        <f t="shared" si="4"/>
        <v>0</v>
      </c>
      <c r="O54" s="58">
        <f t="shared" si="4"/>
        <v>0</v>
      </c>
      <c r="P54" s="58">
        <f t="shared" si="4"/>
        <v>0</v>
      </c>
      <c r="Q54" s="58">
        <f t="shared" si="4"/>
        <v>0</v>
      </c>
      <c r="R54" s="58">
        <f t="shared" si="4"/>
        <v>0</v>
      </c>
      <c r="S54" s="58">
        <f t="shared" si="4"/>
        <v>0</v>
      </c>
      <c r="T54" s="58">
        <f t="shared" si="4"/>
        <v>4</v>
      </c>
      <c r="U54" s="58">
        <f t="shared" si="4"/>
        <v>5</v>
      </c>
      <c r="V54" s="58">
        <f t="shared" si="4"/>
        <v>0</v>
      </c>
      <c r="W54" s="58">
        <f t="shared" si="4"/>
        <v>0</v>
      </c>
      <c r="X54" s="58">
        <f t="shared" si="5"/>
        <v>38</v>
      </c>
    </row>
    <row r="55" spans="1:24" ht="14.25" customHeight="1">
      <c r="A55" s="58" t="s">
        <v>79</v>
      </c>
      <c r="B55" s="58">
        <f t="shared" si="3"/>
        <v>1</v>
      </c>
      <c r="C55" s="58">
        <f t="shared" si="3"/>
        <v>0</v>
      </c>
      <c r="D55" s="66">
        <f t="shared" si="3"/>
        <v>0</v>
      </c>
      <c r="E55" s="58">
        <f t="shared" si="3"/>
        <v>0</v>
      </c>
      <c r="F55" s="58">
        <f t="shared" si="3"/>
        <v>10</v>
      </c>
      <c r="G55" s="58">
        <f t="shared" si="3"/>
        <v>5</v>
      </c>
      <c r="H55" s="58">
        <f t="shared" si="3"/>
        <v>0</v>
      </c>
      <c r="I55" s="58">
        <f t="shared" si="3"/>
        <v>12</v>
      </c>
      <c r="J55" s="58">
        <f t="shared" si="3"/>
        <v>0</v>
      </c>
      <c r="K55" s="58">
        <f t="shared" si="3"/>
        <v>0</v>
      </c>
      <c r="L55" s="58">
        <f t="shared" si="4"/>
        <v>0</v>
      </c>
      <c r="M55" s="58">
        <f t="shared" si="4"/>
        <v>0</v>
      </c>
      <c r="N55" s="58">
        <f t="shared" si="4"/>
        <v>0</v>
      </c>
      <c r="O55" s="58">
        <f t="shared" si="4"/>
        <v>0</v>
      </c>
      <c r="P55" s="58">
        <f t="shared" si="4"/>
        <v>0</v>
      </c>
      <c r="Q55" s="58">
        <f t="shared" si="4"/>
        <v>0</v>
      </c>
      <c r="R55" s="58">
        <f t="shared" si="4"/>
        <v>0</v>
      </c>
      <c r="S55" s="58">
        <f t="shared" si="4"/>
        <v>0</v>
      </c>
      <c r="T55" s="58">
        <f t="shared" si="4"/>
        <v>0</v>
      </c>
      <c r="U55" s="58">
        <f t="shared" si="4"/>
        <v>11</v>
      </c>
      <c r="V55" s="58">
        <f t="shared" si="4"/>
        <v>0</v>
      </c>
      <c r="W55" s="58">
        <f t="shared" si="4"/>
        <v>0</v>
      </c>
      <c r="X55" s="58">
        <f t="shared" si="5"/>
        <v>39</v>
      </c>
    </row>
    <row r="56" spans="1:24" ht="14.25" customHeight="1">
      <c r="D56" s="66"/>
      <c r="E56" s="80"/>
    </row>
    <row r="57" spans="1:24" ht="14.25" customHeight="1">
      <c r="D57" s="66"/>
      <c r="E57" s="80"/>
    </row>
    <row r="58" spans="1:24" ht="14.25" customHeight="1">
      <c r="D58" s="66"/>
      <c r="E58" s="80"/>
    </row>
    <row r="59" spans="1:24" ht="14.25" customHeight="1">
      <c r="D59" s="66"/>
      <c r="E59" s="80"/>
    </row>
    <row r="60" spans="1:24" ht="14.25" customHeight="1">
      <c r="D60" s="66"/>
      <c r="E60" s="80"/>
    </row>
    <row r="61" spans="1:24" ht="14.25" customHeight="1">
      <c r="D61" s="66"/>
      <c r="E61" s="80"/>
    </row>
    <row r="62" spans="1:24" ht="14.25" customHeight="1">
      <c r="D62" s="66"/>
      <c r="E62" s="80"/>
    </row>
    <row r="63" spans="1:24" ht="14.25" customHeight="1">
      <c r="D63" s="66"/>
      <c r="E63" s="80"/>
    </row>
    <row r="64" spans="1:24" ht="14.25" customHeight="1">
      <c r="D64" s="66"/>
      <c r="E64" s="80"/>
    </row>
    <row r="65" spans="4:5" ht="14.25" customHeight="1">
      <c r="D65" s="66"/>
      <c r="E65" s="80"/>
    </row>
    <row r="66" spans="4:5" ht="14.25" customHeight="1">
      <c r="D66" s="66"/>
      <c r="E66" s="80"/>
    </row>
    <row r="67" spans="4:5" ht="14.25" customHeight="1">
      <c r="D67" s="66"/>
      <c r="E67" s="80"/>
    </row>
    <row r="68" spans="4:5" ht="14.25" customHeight="1">
      <c r="D68" s="66"/>
      <c r="E68" s="80"/>
    </row>
    <row r="69" spans="4:5" ht="14.25" customHeight="1">
      <c r="D69" s="66"/>
      <c r="E69" s="80"/>
    </row>
    <row r="70" spans="4:5" ht="14.25" customHeight="1">
      <c r="D70" s="66"/>
      <c r="E70" s="80"/>
    </row>
    <row r="71" spans="4:5" ht="14.25" customHeight="1">
      <c r="D71" s="66"/>
      <c r="E71" s="80"/>
    </row>
    <row r="72" spans="4:5" ht="14.25" customHeight="1">
      <c r="D72" s="66"/>
      <c r="E72" s="80"/>
    </row>
    <row r="73" spans="4:5" ht="14.25" customHeight="1">
      <c r="D73" s="66"/>
      <c r="E73" s="80"/>
    </row>
    <row r="74" spans="4:5" ht="14.25" customHeight="1">
      <c r="D74" s="66"/>
      <c r="E74" s="80"/>
    </row>
    <row r="75" spans="4:5" ht="14.25" customHeight="1">
      <c r="D75" s="66"/>
      <c r="E75" s="80"/>
    </row>
    <row r="76" spans="4:5" ht="14.25" customHeight="1">
      <c r="D76" s="66"/>
      <c r="E76" s="80"/>
    </row>
    <row r="77" spans="4:5" ht="14.25" customHeight="1">
      <c r="D77" s="66"/>
      <c r="E77" s="80"/>
    </row>
    <row r="78" spans="4:5" ht="14.25" customHeight="1">
      <c r="D78" s="66"/>
      <c r="E78" s="80"/>
    </row>
    <row r="79" spans="4:5" ht="14.25" customHeight="1">
      <c r="D79" s="66"/>
      <c r="E79" s="80"/>
    </row>
    <row r="80" spans="4:5" ht="14.25" customHeight="1">
      <c r="D80" s="66"/>
      <c r="E80" s="80"/>
    </row>
    <row r="81" spans="4:5" ht="14.25" customHeight="1">
      <c r="D81" s="66"/>
      <c r="E81" s="80"/>
    </row>
    <row r="82" spans="4:5" ht="14.25" customHeight="1">
      <c r="D82" s="66"/>
      <c r="E82" s="80"/>
    </row>
    <row r="83" spans="4:5" ht="14.25" customHeight="1">
      <c r="D83" s="66"/>
      <c r="E83" s="80"/>
    </row>
    <row r="84" spans="4:5" ht="14.25" customHeight="1">
      <c r="D84" s="66"/>
      <c r="E84" s="80"/>
    </row>
    <row r="85" spans="4:5" ht="14.25" customHeight="1">
      <c r="D85" s="66"/>
      <c r="E85" s="80"/>
    </row>
    <row r="86" spans="4:5" ht="14.25" customHeight="1">
      <c r="D86" s="66"/>
      <c r="E86" s="80"/>
    </row>
    <row r="87" spans="4:5" ht="14.25" customHeight="1">
      <c r="D87" s="66"/>
      <c r="E87" s="80"/>
    </row>
    <row r="88" spans="4:5" ht="14.25" customHeight="1">
      <c r="D88" s="66"/>
      <c r="E88" s="80"/>
    </row>
    <row r="89" spans="4:5" ht="14.25" customHeight="1">
      <c r="D89" s="66"/>
      <c r="E89" s="80"/>
    </row>
    <row r="90" spans="4:5" ht="14.25" customHeight="1">
      <c r="D90" s="66"/>
      <c r="E90" s="80"/>
    </row>
    <row r="91" spans="4:5" ht="14.25" customHeight="1">
      <c r="D91" s="66"/>
      <c r="E91" s="80"/>
    </row>
    <row r="92" spans="4:5" ht="14.25" customHeight="1">
      <c r="D92" s="66"/>
      <c r="E92" s="80"/>
    </row>
    <row r="93" spans="4:5" ht="14.25" customHeight="1">
      <c r="D93" s="66"/>
      <c r="E93" s="80"/>
    </row>
    <row r="94" spans="4:5" ht="14.25" customHeight="1">
      <c r="D94" s="66"/>
      <c r="E94" s="80"/>
    </row>
    <row r="95" spans="4:5" ht="14.25" customHeight="1">
      <c r="D95" s="66"/>
      <c r="E95" s="80"/>
    </row>
    <row r="96" spans="4:5" ht="14.25" customHeight="1">
      <c r="D96" s="66"/>
      <c r="E96" s="80"/>
    </row>
    <row r="97" spans="4:5" ht="14.25" customHeight="1">
      <c r="D97" s="66"/>
      <c r="E97" s="80"/>
    </row>
    <row r="98" spans="4:5" ht="14.25" customHeight="1">
      <c r="D98" s="66"/>
      <c r="E98" s="80"/>
    </row>
    <row r="99" spans="4:5" ht="14.25" customHeight="1">
      <c r="D99" s="66"/>
      <c r="E99" s="80"/>
    </row>
    <row r="100" spans="4:5" ht="14.25" customHeight="1">
      <c r="D100" s="66"/>
      <c r="E100" s="80"/>
    </row>
    <row r="101" spans="4:5" ht="14.25" customHeight="1">
      <c r="D101" s="66"/>
      <c r="E101" s="80"/>
    </row>
    <row r="102" spans="4:5" ht="14.25" customHeight="1">
      <c r="D102" s="66"/>
      <c r="E102" s="80"/>
    </row>
    <row r="103" spans="4:5" ht="14.25" customHeight="1">
      <c r="D103" s="66"/>
      <c r="E103" s="80"/>
    </row>
    <row r="104" spans="4:5" ht="14.25" customHeight="1">
      <c r="D104" s="66"/>
      <c r="E104" s="80"/>
    </row>
    <row r="105" spans="4:5" ht="14.25" customHeight="1">
      <c r="D105" s="66"/>
      <c r="E105" s="80"/>
    </row>
    <row r="106" spans="4:5" ht="14.25" customHeight="1">
      <c r="D106" s="66"/>
      <c r="E106" s="80"/>
    </row>
    <row r="107" spans="4:5" ht="14.25" customHeight="1">
      <c r="D107" s="66"/>
      <c r="E107" s="80"/>
    </row>
    <row r="108" spans="4:5" ht="14.25" customHeight="1">
      <c r="D108" s="66"/>
      <c r="E108" s="80"/>
    </row>
    <row r="109" spans="4:5" ht="14.25" customHeight="1">
      <c r="D109" s="66"/>
      <c r="E109" s="80"/>
    </row>
    <row r="110" spans="4:5" ht="14.25" customHeight="1">
      <c r="D110" s="66"/>
      <c r="E110" s="80"/>
    </row>
    <row r="111" spans="4:5" ht="14.25" customHeight="1">
      <c r="D111" s="66"/>
      <c r="E111" s="80"/>
    </row>
    <row r="112" spans="4:5" ht="14.25" customHeight="1">
      <c r="D112" s="66"/>
      <c r="E112" s="80"/>
    </row>
    <row r="113" spans="4:5" ht="14.25" customHeight="1">
      <c r="D113" s="66"/>
      <c r="E113" s="80"/>
    </row>
    <row r="114" spans="4:5" ht="14.25" customHeight="1">
      <c r="D114" s="66"/>
      <c r="E114" s="80"/>
    </row>
    <row r="115" spans="4:5" ht="14.25" customHeight="1">
      <c r="D115" s="66"/>
      <c r="E115" s="80"/>
    </row>
    <row r="116" spans="4:5" ht="14.25" customHeight="1">
      <c r="D116" s="66"/>
      <c r="E116" s="80"/>
    </row>
    <row r="117" spans="4:5" ht="14.25" customHeight="1">
      <c r="D117" s="66"/>
      <c r="E117" s="80"/>
    </row>
    <row r="118" spans="4:5" ht="14.25" customHeight="1">
      <c r="D118" s="66"/>
      <c r="E118" s="80"/>
    </row>
    <row r="119" spans="4:5" ht="14.25" customHeight="1">
      <c r="D119" s="66"/>
      <c r="E119" s="80"/>
    </row>
    <row r="120" spans="4:5" ht="14.25" customHeight="1">
      <c r="D120" s="66"/>
      <c r="E120" s="80"/>
    </row>
    <row r="121" spans="4:5" ht="14.25" customHeight="1">
      <c r="D121" s="66"/>
      <c r="E121" s="80"/>
    </row>
    <row r="122" spans="4:5" ht="14.25" customHeight="1">
      <c r="D122" s="66"/>
      <c r="E122" s="80"/>
    </row>
    <row r="123" spans="4:5" ht="14.25" customHeight="1">
      <c r="D123" s="66"/>
      <c r="E123" s="80"/>
    </row>
    <row r="124" spans="4:5" ht="14.25" customHeight="1">
      <c r="D124" s="66"/>
      <c r="E124" s="80"/>
    </row>
    <row r="125" spans="4:5" ht="14.25" customHeight="1">
      <c r="D125" s="66"/>
      <c r="E125" s="80"/>
    </row>
    <row r="126" spans="4:5" ht="14.25" customHeight="1">
      <c r="D126" s="66"/>
      <c r="E126" s="80"/>
    </row>
    <row r="127" spans="4:5" ht="14.25" customHeight="1">
      <c r="D127" s="66"/>
      <c r="E127" s="80"/>
    </row>
    <row r="128" spans="4:5" ht="14.25" customHeight="1">
      <c r="D128" s="66"/>
      <c r="E128" s="80"/>
    </row>
    <row r="129" spans="4:5" ht="14.25" customHeight="1">
      <c r="D129" s="66"/>
      <c r="E129" s="80"/>
    </row>
    <row r="130" spans="4:5" ht="14.25" customHeight="1">
      <c r="D130" s="66"/>
      <c r="E130" s="80"/>
    </row>
    <row r="131" spans="4:5" ht="14.25" customHeight="1">
      <c r="D131" s="66"/>
      <c r="E131" s="80"/>
    </row>
    <row r="132" spans="4:5" ht="14.25" customHeight="1">
      <c r="D132" s="66"/>
      <c r="E132" s="80"/>
    </row>
    <row r="133" spans="4:5" ht="14.25" customHeight="1">
      <c r="D133" s="66"/>
      <c r="E133" s="80"/>
    </row>
    <row r="134" spans="4:5" ht="14.25" customHeight="1">
      <c r="D134" s="66"/>
      <c r="E134" s="80"/>
    </row>
    <row r="135" spans="4:5" ht="14.25" customHeight="1">
      <c r="D135" s="66"/>
      <c r="E135" s="80"/>
    </row>
    <row r="136" spans="4:5" ht="14.25" customHeight="1">
      <c r="D136" s="66"/>
      <c r="E136" s="80"/>
    </row>
    <row r="137" spans="4:5" ht="14.25" customHeight="1">
      <c r="D137" s="66"/>
      <c r="E137" s="80"/>
    </row>
    <row r="138" spans="4:5" ht="14.25" customHeight="1">
      <c r="D138" s="66"/>
      <c r="E138" s="80"/>
    </row>
    <row r="139" spans="4:5" ht="14.25" customHeight="1">
      <c r="D139" s="66"/>
      <c r="E139" s="80"/>
    </row>
    <row r="140" spans="4:5" ht="14.25" customHeight="1">
      <c r="D140" s="66"/>
      <c r="E140" s="80"/>
    </row>
    <row r="141" spans="4:5" ht="14.25" customHeight="1">
      <c r="D141" s="66"/>
      <c r="E141" s="80"/>
    </row>
    <row r="142" spans="4:5" ht="14.25" customHeight="1">
      <c r="D142" s="66"/>
      <c r="E142" s="80"/>
    </row>
    <row r="143" spans="4:5" ht="14.25" customHeight="1">
      <c r="D143" s="66"/>
      <c r="E143" s="80"/>
    </row>
    <row r="144" spans="4:5" ht="14.25" customHeight="1">
      <c r="D144" s="66"/>
      <c r="E144" s="80"/>
    </row>
    <row r="145" spans="4:5" ht="14.25" customHeight="1">
      <c r="D145" s="66"/>
      <c r="E145" s="80"/>
    </row>
    <row r="146" spans="4:5" ht="14.25" customHeight="1">
      <c r="D146" s="66"/>
      <c r="E146" s="80"/>
    </row>
    <row r="147" spans="4:5" ht="14.25" customHeight="1">
      <c r="D147" s="66"/>
      <c r="E147" s="80"/>
    </row>
    <row r="148" spans="4:5" ht="14.25" customHeight="1">
      <c r="D148" s="66"/>
      <c r="E148" s="80"/>
    </row>
    <row r="149" spans="4:5" ht="14.25" customHeight="1">
      <c r="D149" s="66"/>
      <c r="E149" s="80"/>
    </row>
    <row r="150" spans="4:5" ht="14.25" customHeight="1">
      <c r="D150" s="66"/>
      <c r="E150" s="80"/>
    </row>
    <row r="151" spans="4:5" ht="14.25" customHeight="1">
      <c r="D151" s="66"/>
      <c r="E151" s="80"/>
    </row>
    <row r="152" spans="4:5" ht="14.25" customHeight="1">
      <c r="D152" s="66"/>
      <c r="E152" s="80"/>
    </row>
    <row r="153" spans="4:5" ht="14.25" customHeight="1">
      <c r="D153" s="66"/>
      <c r="E153" s="80"/>
    </row>
    <row r="154" spans="4:5" ht="14.25" customHeight="1">
      <c r="D154" s="66"/>
      <c r="E154" s="80"/>
    </row>
    <row r="155" spans="4:5" ht="14.25" customHeight="1">
      <c r="D155" s="66"/>
      <c r="E155" s="80"/>
    </row>
    <row r="156" spans="4:5" ht="14.25" customHeight="1">
      <c r="D156" s="66"/>
      <c r="E156" s="80"/>
    </row>
    <row r="157" spans="4:5" ht="14.25" customHeight="1">
      <c r="D157" s="66"/>
      <c r="E157" s="80"/>
    </row>
    <row r="158" spans="4:5" ht="14.25" customHeight="1">
      <c r="D158" s="66"/>
      <c r="E158" s="80"/>
    </row>
    <row r="159" spans="4:5" ht="14.25" customHeight="1">
      <c r="D159" s="66"/>
      <c r="E159" s="80"/>
    </row>
    <row r="160" spans="4:5" ht="14.25" customHeight="1">
      <c r="D160" s="66"/>
      <c r="E160" s="80"/>
    </row>
    <row r="161" spans="4:5" ht="14.25" customHeight="1">
      <c r="D161" s="66"/>
      <c r="E161" s="80"/>
    </row>
    <row r="162" spans="4:5" ht="14.25" customHeight="1">
      <c r="D162" s="66"/>
      <c r="E162" s="80"/>
    </row>
    <row r="163" spans="4:5" ht="14.25" customHeight="1">
      <c r="D163" s="66"/>
      <c r="E163" s="80"/>
    </row>
    <row r="164" spans="4:5" ht="14.25" customHeight="1">
      <c r="D164" s="66"/>
      <c r="E164" s="80"/>
    </row>
    <row r="165" spans="4:5" ht="14.25" customHeight="1">
      <c r="D165" s="66"/>
      <c r="E165" s="80"/>
    </row>
    <row r="166" spans="4:5" ht="14.25" customHeight="1">
      <c r="D166" s="66"/>
      <c r="E166" s="80"/>
    </row>
    <row r="167" spans="4:5" ht="14.25" customHeight="1">
      <c r="D167" s="66"/>
      <c r="E167" s="80"/>
    </row>
    <row r="168" spans="4:5" ht="14.25" customHeight="1">
      <c r="D168" s="66"/>
      <c r="E168" s="80"/>
    </row>
    <row r="169" spans="4:5" ht="14.25" customHeight="1">
      <c r="D169" s="66"/>
      <c r="E169" s="80"/>
    </row>
    <row r="170" spans="4:5" ht="14.25" customHeight="1">
      <c r="D170" s="66"/>
      <c r="E170" s="80"/>
    </row>
    <row r="171" spans="4:5" ht="14.25" customHeight="1">
      <c r="D171" s="66"/>
      <c r="E171" s="80"/>
    </row>
    <row r="172" spans="4:5" ht="14.25" customHeight="1">
      <c r="D172" s="66"/>
      <c r="E172" s="80"/>
    </row>
    <row r="173" spans="4:5" ht="14.25" customHeight="1">
      <c r="D173" s="66"/>
      <c r="E173" s="80"/>
    </row>
    <row r="174" spans="4:5" ht="14.25" customHeight="1">
      <c r="D174" s="66"/>
      <c r="E174" s="80"/>
    </row>
    <row r="175" spans="4:5" ht="14.25" customHeight="1">
      <c r="D175" s="66"/>
      <c r="E175" s="80"/>
    </row>
    <row r="176" spans="4:5" ht="14.25" customHeight="1">
      <c r="D176" s="66"/>
      <c r="E176" s="80"/>
    </row>
    <row r="177" spans="4:5" ht="14.25" customHeight="1">
      <c r="D177" s="66"/>
      <c r="E177" s="80"/>
    </row>
    <row r="178" spans="4:5" ht="14.25" customHeight="1">
      <c r="D178" s="66"/>
      <c r="E178" s="80"/>
    </row>
    <row r="179" spans="4:5" ht="14.25" customHeight="1">
      <c r="D179" s="66"/>
      <c r="E179" s="80"/>
    </row>
    <row r="180" spans="4:5" ht="14.25" customHeight="1">
      <c r="D180" s="66"/>
      <c r="E180" s="80"/>
    </row>
    <row r="181" spans="4:5" ht="14.25" customHeight="1">
      <c r="D181" s="66"/>
      <c r="E181" s="80"/>
    </row>
    <row r="182" spans="4:5" ht="14.25" customHeight="1">
      <c r="D182" s="66"/>
      <c r="E182" s="80"/>
    </row>
    <row r="183" spans="4:5" ht="14.25" customHeight="1">
      <c r="D183" s="66"/>
      <c r="E183" s="80"/>
    </row>
    <row r="184" spans="4:5" ht="14.25" customHeight="1">
      <c r="D184" s="66"/>
      <c r="E184" s="80"/>
    </row>
    <row r="185" spans="4:5" ht="14.25" customHeight="1">
      <c r="D185" s="66"/>
      <c r="E185" s="80"/>
    </row>
    <row r="186" spans="4:5" ht="14.25" customHeight="1">
      <c r="D186" s="66"/>
      <c r="E186" s="80"/>
    </row>
    <row r="187" spans="4:5" ht="14.25" customHeight="1">
      <c r="D187" s="66"/>
      <c r="E187" s="80"/>
    </row>
    <row r="188" spans="4:5" ht="14.25" customHeight="1">
      <c r="D188" s="66"/>
      <c r="E188" s="80"/>
    </row>
    <row r="189" spans="4:5" ht="14.25" customHeight="1">
      <c r="D189" s="66"/>
      <c r="E189" s="80"/>
    </row>
    <row r="190" spans="4:5" ht="14.25" customHeight="1">
      <c r="D190" s="66"/>
      <c r="E190" s="80"/>
    </row>
    <row r="191" spans="4:5" ht="14.25" customHeight="1">
      <c r="D191" s="66"/>
      <c r="E191" s="80"/>
    </row>
    <row r="192" spans="4:5" ht="14.25" customHeight="1">
      <c r="D192" s="66"/>
      <c r="E192" s="80"/>
    </row>
    <row r="193" spans="1:23" ht="14.25" customHeight="1">
      <c r="D193" s="66"/>
      <c r="E193" s="80"/>
    </row>
    <row r="194" spans="1:23" ht="14.25" customHeight="1">
      <c r="D194" s="66"/>
      <c r="E194" s="80"/>
    </row>
    <row r="195" spans="1:23" ht="14.25" customHeight="1">
      <c r="D195" s="66"/>
      <c r="E195" s="80"/>
    </row>
    <row r="196" spans="1:23" ht="14.25" customHeight="1">
      <c r="D196" s="66"/>
      <c r="E196" s="80"/>
    </row>
    <row r="197" spans="1:23" ht="14.25" customHeight="1">
      <c r="D197" s="66"/>
      <c r="E197" s="80"/>
    </row>
    <row r="198" spans="1:23" ht="14.25" customHeight="1">
      <c r="D198" s="66"/>
      <c r="E198" s="80"/>
    </row>
    <row r="199" spans="1:23" ht="14.25" customHeight="1">
      <c r="D199" s="66"/>
      <c r="E199" s="80"/>
    </row>
    <row r="200" spans="1:23" ht="14.25" customHeight="1">
      <c r="D200" s="66"/>
      <c r="E200" s="80"/>
    </row>
    <row r="201" spans="1:23" ht="14.25" customHeight="1">
      <c r="D201" s="66"/>
      <c r="E201" s="80"/>
    </row>
    <row r="202" spans="1:23" ht="14.25" customHeight="1">
      <c r="D202" s="66"/>
      <c r="E202" s="80"/>
    </row>
    <row r="203" spans="1:23" ht="14.25" customHeight="1">
      <c r="D203" s="66"/>
      <c r="E203" s="80"/>
    </row>
    <row r="204" spans="1:23" ht="14.25" customHeight="1">
      <c r="D204" s="66"/>
      <c r="E204" s="80"/>
    </row>
    <row r="205" spans="1:23" ht="14.25" customHeight="1">
      <c r="B205" s="67" t="s">
        <v>54</v>
      </c>
      <c r="C205" s="67" t="s">
        <v>757</v>
      </c>
      <c r="D205" s="86" t="s">
        <v>45</v>
      </c>
      <c r="E205" s="68" t="s">
        <v>48</v>
      </c>
      <c r="F205" s="67" t="s">
        <v>758</v>
      </c>
      <c r="G205" s="67" t="s">
        <v>759</v>
      </c>
      <c r="H205" s="67" t="s">
        <v>760</v>
      </c>
      <c r="I205" s="67" t="s">
        <v>761</v>
      </c>
      <c r="J205" s="67" t="s">
        <v>762</v>
      </c>
      <c r="K205" s="67" t="s">
        <v>763</v>
      </c>
      <c r="L205" s="67" t="s">
        <v>764</v>
      </c>
      <c r="M205" s="67" t="s">
        <v>765</v>
      </c>
      <c r="N205" s="67" t="s">
        <v>766</v>
      </c>
      <c r="O205" s="67" t="s">
        <v>81</v>
      </c>
      <c r="P205" s="67" t="s">
        <v>8</v>
      </c>
      <c r="Q205" s="67" t="s">
        <v>39</v>
      </c>
      <c r="R205" s="67" t="s">
        <v>77</v>
      </c>
      <c r="S205" s="67" t="s">
        <v>767</v>
      </c>
      <c r="T205" s="67" t="s">
        <v>768</v>
      </c>
      <c r="U205" s="67" t="s">
        <v>769</v>
      </c>
      <c r="V205" s="67" t="s">
        <v>770</v>
      </c>
      <c r="W205" s="67" t="s">
        <v>771</v>
      </c>
    </row>
    <row r="206" spans="1:23" ht="14.25" customHeight="1">
      <c r="A206" s="58" t="s">
        <v>117</v>
      </c>
      <c r="B206" s="58" t="e">
        <f t="shared" ref="B206:W206" si="6">+SUMIF(#REF!,B$205,#REF!)</f>
        <v>#REF!</v>
      </c>
      <c r="C206" s="58" t="e">
        <f t="shared" si="6"/>
        <v>#REF!</v>
      </c>
      <c r="D206" s="66" t="e">
        <f t="shared" si="6"/>
        <v>#REF!</v>
      </c>
      <c r="E206" s="58" t="e">
        <f t="shared" si="6"/>
        <v>#REF!</v>
      </c>
      <c r="F206" s="58" t="e">
        <f t="shared" si="6"/>
        <v>#REF!</v>
      </c>
      <c r="G206" s="58" t="e">
        <f t="shared" si="6"/>
        <v>#REF!</v>
      </c>
      <c r="H206" s="58" t="e">
        <f t="shared" si="6"/>
        <v>#REF!</v>
      </c>
      <c r="I206" s="58" t="e">
        <f t="shared" si="6"/>
        <v>#REF!</v>
      </c>
      <c r="J206" s="58" t="e">
        <f t="shared" si="6"/>
        <v>#REF!</v>
      </c>
      <c r="K206" s="58" t="e">
        <f t="shared" si="6"/>
        <v>#REF!</v>
      </c>
      <c r="L206" s="58" t="e">
        <f t="shared" si="6"/>
        <v>#REF!</v>
      </c>
      <c r="M206" s="58" t="e">
        <f t="shared" si="6"/>
        <v>#REF!</v>
      </c>
      <c r="N206" s="58" t="e">
        <f t="shared" si="6"/>
        <v>#REF!</v>
      </c>
      <c r="O206" s="58" t="e">
        <f t="shared" si="6"/>
        <v>#REF!</v>
      </c>
      <c r="P206" s="58" t="e">
        <f t="shared" si="6"/>
        <v>#REF!</v>
      </c>
      <c r="Q206" s="58" t="e">
        <f t="shared" si="6"/>
        <v>#REF!</v>
      </c>
      <c r="R206" s="58" t="e">
        <f t="shared" si="6"/>
        <v>#REF!</v>
      </c>
      <c r="S206" s="58" t="e">
        <f t="shared" si="6"/>
        <v>#REF!</v>
      </c>
      <c r="T206" s="58" t="e">
        <f t="shared" si="6"/>
        <v>#REF!</v>
      </c>
      <c r="U206" s="58" t="e">
        <f t="shared" si="6"/>
        <v>#REF!</v>
      </c>
      <c r="V206" s="58" t="e">
        <f t="shared" si="6"/>
        <v>#REF!</v>
      </c>
      <c r="W206" s="58" t="e">
        <f t="shared" si="6"/>
        <v>#REF!</v>
      </c>
    </row>
    <row r="207" spans="1:23" ht="14.25" customHeight="1">
      <c r="A207" s="58" t="s">
        <v>121</v>
      </c>
      <c r="B207" s="58">
        <f t="shared" ref="B207:W207" si="7">+SUMIF($G$2:$G$7,B$205,$L$2:$L$7)</f>
        <v>0</v>
      </c>
      <c r="C207" s="58">
        <f t="shared" si="7"/>
        <v>0</v>
      </c>
      <c r="D207" s="66">
        <f t="shared" si="7"/>
        <v>0</v>
      </c>
      <c r="E207" s="58">
        <f t="shared" si="7"/>
        <v>0</v>
      </c>
      <c r="F207" s="58">
        <f t="shared" si="7"/>
        <v>0</v>
      </c>
      <c r="G207" s="58">
        <f t="shared" si="7"/>
        <v>0</v>
      </c>
      <c r="H207" s="58">
        <f t="shared" si="7"/>
        <v>0</v>
      </c>
      <c r="I207" s="58">
        <f t="shared" si="7"/>
        <v>0</v>
      </c>
      <c r="J207" s="58">
        <f t="shared" si="7"/>
        <v>0</v>
      </c>
      <c r="K207" s="58">
        <f t="shared" si="7"/>
        <v>0</v>
      </c>
      <c r="L207" s="58">
        <f t="shared" si="7"/>
        <v>0</v>
      </c>
      <c r="M207" s="58">
        <f t="shared" si="7"/>
        <v>0</v>
      </c>
      <c r="N207" s="58">
        <f t="shared" si="7"/>
        <v>0</v>
      </c>
      <c r="O207" s="58">
        <f t="shared" si="7"/>
        <v>16</v>
      </c>
      <c r="P207" s="58">
        <f t="shared" si="7"/>
        <v>0</v>
      </c>
      <c r="Q207" s="58">
        <f t="shared" si="7"/>
        <v>12</v>
      </c>
      <c r="R207" s="58">
        <f t="shared" si="7"/>
        <v>0</v>
      </c>
      <c r="S207" s="58">
        <f t="shared" si="7"/>
        <v>0</v>
      </c>
      <c r="T207" s="58">
        <f t="shared" si="7"/>
        <v>0</v>
      </c>
      <c r="U207" s="58">
        <f t="shared" si="7"/>
        <v>0</v>
      </c>
      <c r="V207" s="58">
        <f t="shared" si="7"/>
        <v>0</v>
      </c>
      <c r="W207" s="58">
        <f t="shared" si="7"/>
        <v>0</v>
      </c>
    </row>
    <row r="208" spans="1:23" ht="14.25" customHeight="1">
      <c r="A208" s="58" t="s">
        <v>115</v>
      </c>
      <c r="B208" s="58" t="e">
        <f t="shared" ref="B208:W208" si="8">+SUMIF(#REF!,B$205,#REF!)</f>
        <v>#REF!</v>
      </c>
      <c r="C208" s="58" t="e">
        <f t="shared" si="8"/>
        <v>#REF!</v>
      </c>
      <c r="D208" s="66" t="e">
        <f t="shared" si="8"/>
        <v>#REF!</v>
      </c>
      <c r="E208" s="58" t="e">
        <f t="shared" si="8"/>
        <v>#REF!</v>
      </c>
      <c r="F208" s="58" t="e">
        <f t="shared" si="8"/>
        <v>#REF!</v>
      </c>
      <c r="G208" s="58" t="e">
        <f t="shared" si="8"/>
        <v>#REF!</v>
      </c>
      <c r="H208" s="58" t="e">
        <f t="shared" si="8"/>
        <v>#REF!</v>
      </c>
      <c r="I208" s="58" t="e">
        <f t="shared" si="8"/>
        <v>#REF!</v>
      </c>
      <c r="J208" s="58" t="e">
        <f t="shared" si="8"/>
        <v>#REF!</v>
      </c>
      <c r="K208" s="58" t="e">
        <f t="shared" si="8"/>
        <v>#REF!</v>
      </c>
      <c r="L208" s="58" t="e">
        <f t="shared" si="8"/>
        <v>#REF!</v>
      </c>
      <c r="M208" s="58" t="e">
        <f t="shared" si="8"/>
        <v>#REF!</v>
      </c>
      <c r="N208" s="58" t="e">
        <f t="shared" si="8"/>
        <v>#REF!</v>
      </c>
      <c r="O208" s="58" t="e">
        <f t="shared" si="8"/>
        <v>#REF!</v>
      </c>
      <c r="P208" s="58" t="e">
        <f t="shared" si="8"/>
        <v>#REF!</v>
      </c>
      <c r="Q208" s="58" t="e">
        <f t="shared" si="8"/>
        <v>#REF!</v>
      </c>
      <c r="R208" s="58" t="e">
        <f t="shared" si="8"/>
        <v>#REF!</v>
      </c>
      <c r="S208" s="58" t="e">
        <f t="shared" si="8"/>
        <v>#REF!</v>
      </c>
      <c r="T208" s="58" t="e">
        <f t="shared" si="8"/>
        <v>#REF!</v>
      </c>
      <c r="U208" s="58" t="e">
        <f t="shared" si="8"/>
        <v>#REF!</v>
      </c>
      <c r="V208" s="58" t="e">
        <f t="shared" si="8"/>
        <v>#REF!</v>
      </c>
      <c r="W208" s="58" t="e">
        <f t="shared" si="8"/>
        <v>#REF!</v>
      </c>
    </row>
    <row r="209" spans="1:23" ht="14.25" customHeight="1">
      <c r="A209" s="58" t="s">
        <v>119</v>
      </c>
      <c r="B209" s="58">
        <f t="shared" ref="B209:W209" si="9">+SUMIF($G$8:$G$48,B$205,$L$8:$L$48)</f>
        <v>5</v>
      </c>
      <c r="C209" s="58">
        <f t="shared" si="9"/>
        <v>0</v>
      </c>
      <c r="D209" s="66">
        <f t="shared" si="9"/>
        <v>0</v>
      </c>
      <c r="E209" s="58">
        <f t="shared" si="9"/>
        <v>0</v>
      </c>
      <c r="F209" s="58">
        <f t="shared" si="9"/>
        <v>0</v>
      </c>
      <c r="G209" s="58">
        <f t="shared" si="9"/>
        <v>0</v>
      </c>
      <c r="H209" s="58">
        <f t="shared" si="9"/>
        <v>0</v>
      </c>
      <c r="I209" s="58">
        <f t="shared" si="9"/>
        <v>0</v>
      </c>
      <c r="J209" s="58">
        <f t="shared" si="9"/>
        <v>0</v>
      </c>
      <c r="K209" s="58">
        <f t="shared" si="9"/>
        <v>0</v>
      </c>
      <c r="L209" s="58">
        <f t="shared" si="9"/>
        <v>0</v>
      </c>
      <c r="M209" s="58">
        <f t="shared" si="9"/>
        <v>0</v>
      </c>
      <c r="N209" s="58">
        <f t="shared" si="9"/>
        <v>0</v>
      </c>
      <c r="O209" s="58">
        <f t="shared" si="9"/>
        <v>8</v>
      </c>
      <c r="P209" s="58">
        <f t="shared" si="9"/>
        <v>1</v>
      </c>
      <c r="Q209" s="58">
        <f t="shared" si="9"/>
        <v>47</v>
      </c>
      <c r="R209" s="58">
        <f t="shared" si="9"/>
        <v>0</v>
      </c>
      <c r="S209" s="58">
        <f t="shared" si="9"/>
        <v>0</v>
      </c>
      <c r="T209" s="58">
        <f t="shared" si="9"/>
        <v>0</v>
      </c>
      <c r="U209" s="58">
        <f t="shared" si="9"/>
        <v>0</v>
      </c>
      <c r="V209" s="58">
        <f t="shared" si="9"/>
        <v>0</v>
      </c>
      <c r="W209" s="58">
        <f t="shared" si="9"/>
        <v>0</v>
      </c>
    </row>
    <row r="210" spans="1:23" ht="14.25" customHeight="1">
      <c r="A210" s="58" t="s">
        <v>752</v>
      </c>
      <c r="B210" s="58" t="e">
        <f t="shared" ref="B210:W210" si="10">SUM(B206:B209)</f>
        <v>#REF!</v>
      </c>
      <c r="C210" s="58" t="e">
        <f t="shared" si="10"/>
        <v>#REF!</v>
      </c>
      <c r="D210" s="66" t="e">
        <f t="shared" si="10"/>
        <v>#REF!</v>
      </c>
      <c r="E210" s="58" t="e">
        <f t="shared" si="10"/>
        <v>#REF!</v>
      </c>
      <c r="F210" s="58" t="e">
        <f t="shared" si="10"/>
        <v>#REF!</v>
      </c>
      <c r="G210" s="58" t="e">
        <f t="shared" si="10"/>
        <v>#REF!</v>
      </c>
      <c r="H210" s="58" t="e">
        <f t="shared" si="10"/>
        <v>#REF!</v>
      </c>
      <c r="I210" s="58" t="e">
        <f t="shared" si="10"/>
        <v>#REF!</v>
      </c>
      <c r="J210" s="58" t="e">
        <f t="shared" si="10"/>
        <v>#REF!</v>
      </c>
      <c r="K210" s="58" t="e">
        <f t="shared" si="10"/>
        <v>#REF!</v>
      </c>
      <c r="L210" s="58" t="e">
        <f t="shared" si="10"/>
        <v>#REF!</v>
      </c>
      <c r="M210" s="58" t="e">
        <f t="shared" si="10"/>
        <v>#REF!</v>
      </c>
      <c r="N210" s="58" t="e">
        <f t="shared" si="10"/>
        <v>#REF!</v>
      </c>
      <c r="O210" s="58" t="e">
        <f t="shared" si="10"/>
        <v>#REF!</v>
      </c>
      <c r="P210" s="58" t="e">
        <f t="shared" si="10"/>
        <v>#REF!</v>
      </c>
      <c r="Q210" s="58" t="e">
        <f t="shared" si="10"/>
        <v>#REF!</v>
      </c>
      <c r="R210" s="58" t="e">
        <f t="shared" si="10"/>
        <v>#REF!</v>
      </c>
      <c r="S210" s="58" t="e">
        <f t="shared" si="10"/>
        <v>#REF!</v>
      </c>
      <c r="T210" s="58" t="e">
        <f t="shared" si="10"/>
        <v>#REF!</v>
      </c>
      <c r="U210" s="58" t="e">
        <f t="shared" si="10"/>
        <v>#REF!</v>
      </c>
      <c r="V210" s="58" t="e">
        <f t="shared" si="10"/>
        <v>#REF!</v>
      </c>
      <c r="W210" s="58" t="e">
        <f t="shared" si="10"/>
        <v>#REF!</v>
      </c>
    </row>
    <row r="211" spans="1:23" ht="14.25" customHeight="1">
      <c r="D211" s="66"/>
      <c r="E211" s="80"/>
    </row>
    <row r="212" spans="1:23" ht="14.25" customHeight="1">
      <c r="D212" s="66"/>
      <c r="E212" s="80"/>
    </row>
    <row r="213" spans="1:23" ht="14.25" customHeight="1">
      <c r="D213" s="66"/>
      <c r="E213" s="80"/>
    </row>
    <row r="214" spans="1:23" ht="14.25" customHeight="1">
      <c r="D214" s="66"/>
      <c r="E214" s="80"/>
    </row>
    <row r="215" spans="1:23" ht="14.25" customHeight="1">
      <c r="D215" s="66"/>
      <c r="E215" s="80"/>
    </row>
    <row r="216" spans="1:23" ht="14.25" customHeight="1">
      <c r="D216" s="66"/>
      <c r="E216" s="80"/>
    </row>
    <row r="217" spans="1:23" ht="14.25" customHeight="1">
      <c r="D217" s="66"/>
      <c r="E217" s="80"/>
    </row>
    <row r="218" spans="1:23" ht="14.25" customHeight="1">
      <c r="D218" s="66"/>
      <c r="E218" s="80"/>
    </row>
    <row r="219" spans="1:23" ht="14.25" customHeight="1">
      <c r="D219" s="66"/>
      <c r="E219" s="80"/>
    </row>
    <row r="220" spans="1:23" ht="14.25" customHeight="1">
      <c r="D220" s="66"/>
      <c r="E220" s="80"/>
    </row>
    <row r="221" spans="1:23" ht="14.25" customHeight="1">
      <c r="D221" s="66"/>
      <c r="E221" s="80"/>
    </row>
    <row r="222" spans="1:23" ht="14.25" customHeight="1">
      <c r="D222" s="66"/>
      <c r="E222" s="80"/>
    </row>
    <row r="223" spans="1:23" ht="14.25" customHeight="1">
      <c r="D223" s="66"/>
      <c r="E223" s="80"/>
    </row>
    <row r="224" spans="1:23" ht="14.25" customHeight="1">
      <c r="D224" s="66"/>
      <c r="E224" s="80"/>
    </row>
    <row r="225" spans="4:5" ht="14.25" customHeight="1">
      <c r="D225" s="66"/>
      <c r="E225" s="80"/>
    </row>
    <row r="226" spans="4:5" ht="14.25" customHeight="1">
      <c r="D226" s="66"/>
      <c r="E226" s="80"/>
    </row>
    <row r="227" spans="4:5" ht="14.25" customHeight="1">
      <c r="D227" s="66"/>
      <c r="E227" s="80"/>
    </row>
    <row r="228" spans="4:5" ht="14.25" customHeight="1">
      <c r="D228" s="66"/>
      <c r="E228" s="80"/>
    </row>
    <row r="229" spans="4:5" ht="14.25" customHeight="1">
      <c r="D229" s="66"/>
      <c r="E229" s="80"/>
    </row>
    <row r="230" spans="4:5" ht="14.25" customHeight="1">
      <c r="D230" s="66"/>
      <c r="E230" s="80"/>
    </row>
    <row r="231" spans="4:5" ht="14.25" customHeight="1">
      <c r="D231" s="66"/>
      <c r="E231" s="80"/>
    </row>
    <row r="232" spans="4:5" ht="14.25" customHeight="1">
      <c r="D232" s="66"/>
      <c r="E232" s="80"/>
    </row>
    <row r="233" spans="4:5" ht="14.25" customHeight="1">
      <c r="D233" s="66"/>
      <c r="E233" s="80"/>
    </row>
    <row r="234" spans="4:5" ht="14.25" customHeight="1">
      <c r="D234" s="66"/>
      <c r="E234" s="80"/>
    </row>
    <row r="235" spans="4:5" ht="14.25" customHeight="1">
      <c r="D235" s="66"/>
      <c r="E235" s="80"/>
    </row>
    <row r="236" spans="4:5" ht="14.25" customHeight="1">
      <c r="D236" s="66"/>
      <c r="E236" s="80"/>
    </row>
    <row r="237" spans="4:5" ht="14.25" customHeight="1">
      <c r="D237" s="66"/>
      <c r="E237" s="80"/>
    </row>
    <row r="238" spans="4:5" ht="14.25" customHeight="1">
      <c r="D238" s="66"/>
      <c r="E238" s="80"/>
    </row>
    <row r="239" spans="4:5" ht="14.25" customHeight="1">
      <c r="D239" s="66"/>
      <c r="E239" s="80"/>
    </row>
    <row r="240" spans="4:5" ht="14.25" customHeight="1">
      <c r="D240" s="66"/>
      <c r="E240" s="80"/>
    </row>
    <row r="241" spans="4:5" ht="14.25" customHeight="1">
      <c r="D241" s="66"/>
      <c r="E241" s="80"/>
    </row>
    <row r="242" spans="4:5" ht="14.25" customHeight="1">
      <c r="D242" s="66"/>
      <c r="E242" s="80"/>
    </row>
    <row r="243" spans="4:5" ht="14.25" customHeight="1">
      <c r="D243" s="66"/>
      <c r="E243" s="80"/>
    </row>
    <row r="244" spans="4:5" ht="14.25" customHeight="1">
      <c r="D244" s="66"/>
      <c r="E244" s="80"/>
    </row>
    <row r="245" spans="4:5" ht="14.25" customHeight="1">
      <c r="D245" s="66"/>
      <c r="E245" s="80"/>
    </row>
    <row r="246" spans="4:5" ht="14.25" customHeight="1">
      <c r="D246" s="66"/>
      <c r="E246" s="80"/>
    </row>
    <row r="247" spans="4:5" ht="14.25" customHeight="1">
      <c r="D247" s="66"/>
      <c r="E247" s="80"/>
    </row>
    <row r="248" spans="4:5" ht="14.25" customHeight="1">
      <c r="D248" s="66"/>
      <c r="E248" s="80"/>
    </row>
    <row r="249" spans="4:5" ht="14.25" customHeight="1">
      <c r="D249" s="66"/>
      <c r="E249" s="80"/>
    </row>
    <row r="250" spans="4:5" ht="14.25" customHeight="1">
      <c r="D250" s="66"/>
      <c r="E250" s="80"/>
    </row>
    <row r="251" spans="4:5" ht="14.25" customHeight="1">
      <c r="D251" s="66"/>
      <c r="E251" s="80"/>
    </row>
    <row r="252" spans="4:5" ht="14.25" customHeight="1">
      <c r="D252" s="66"/>
      <c r="E252" s="80"/>
    </row>
    <row r="253" spans="4:5" ht="14.25" customHeight="1">
      <c r="D253" s="66"/>
      <c r="E253" s="80"/>
    </row>
    <row r="254" spans="4:5" ht="14.25" customHeight="1">
      <c r="D254" s="66"/>
      <c r="E254" s="80"/>
    </row>
    <row r="255" spans="4:5" ht="14.25" customHeight="1">
      <c r="D255" s="66"/>
      <c r="E255" s="80"/>
    </row>
    <row r="256" spans="4:5" ht="14.25" customHeight="1">
      <c r="D256" s="66"/>
      <c r="E256" s="80"/>
    </row>
    <row r="257" spans="4:5" ht="14.25" customHeight="1">
      <c r="D257" s="66"/>
      <c r="E257" s="80"/>
    </row>
    <row r="258" spans="4:5" ht="14.25" customHeight="1">
      <c r="D258" s="66"/>
      <c r="E258" s="80"/>
    </row>
    <row r="259" spans="4:5" ht="14.25" customHeight="1">
      <c r="D259" s="66"/>
      <c r="E259" s="80"/>
    </row>
    <row r="260" spans="4:5" ht="14.25" customHeight="1">
      <c r="D260" s="66"/>
      <c r="E260" s="80"/>
    </row>
    <row r="261" spans="4:5" ht="14.25" customHeight="1">
      <c r="D261" s="66"/>
      <c r="E261" s="80"/>
    </row>
    <row r="262" spans="4:5" ht="14.25" customHeight="1">
      <c r="D262" s="66"/>
      <c r="E262" s="80"/>
    </row>
    <row r="263" spans="4:5" ht="14.25" customHeight="1">
      <c r="D263" s="66"/>
      <c r="E263" s="80"/>
    </row>
    <row r="264" spans="4:5" ht="14.25" customHeight="1">
      <c r="D264" s="66"/>
      <c r="E264" s="80"/>
    </row>
    <row r="265" spans="4:5" ht="14.25" customHeight="1">
      <c r="D265" s="66"/>
      <c r="E265" s="80"/>
    </row>
    <row r="266" spans="4:5" ht="14.25" customHeight="1">
      <c r="D266" s="66"/>
      <c r="E266" s="80"/>
    </row>
    <row r="267" spans="4:5" ht="14.25" customHeight="1">
      <c r="D267" s="66"/>
      <c r="E267" s="80"/>
    </row>
    <row r="268" spans="4:5" ht="14.25" customHeight="1">
      <c r="D268" s="66"/>
      <c r="E268" s="80"/>
    </row>
    <row r="269" spans="4:5" ht="14.25" customHeight="1">
      <c r="D269" s="66"/>
      <c r="E269" s="80"/>
    </row>
    <row r="270" spans="4:5" ht="14.25" customHeight="1">
      <c r="D270" s="66"/>
      <c r="E270" s="80"/>
    </row>
    <row r="271" spans="4:5" ht="14.25" customHeight="1">
      <c r="D271" s="66"/>
      <c r="E271" s="80"/>
    </row>
    <row r="272" spans="4:5" ht="14.25" customHeight="1">
      <c r="D272" s="66"/>
      <c r="E272" s="80"/>
    </row>
    <row r="273" spans="4:5" ht="14.25" customHeight="1">
      <c r="D273" s="66"/>
      <c r="E273" s="80"/>
    </row>
    <row r="274" spans="4:5" ht="14.25" customHeight="1">
      <c r="D274" s="66"/>
      <c r="E274" s="80"/>
    </row>
    <row r="275" spans="4:5" ht="14.25" customHeight="1">
      <c r="D275" s="66"/>
      <c r="E275" s="80"/>
    </row>
    <row r="276" spans="4:5" ht="14.25" customHeight="1">
      <c r="D276" s="66"/>
      <c r="E276" s="80"/>
    </row>
    <row r="277" spans="4:5" ht="14.25" customHeight="1">
      <c r="D277" s="66"/>
      <c r="E277" s="80"/>
    </row>
    <row r="278" spans="4:5" ht="14.25" customHeight="1">
      <c r="D278" s="66"/>
      <c r="E278" s="80"/>
    </row>
    <row r="279" spans="4:5" ht="14.25" customHeight="1">
      <c r="D279" s="66"/>
      <c r="E279" s="80"/>
    </row>
    <row r="280" spans="4:5" ht="14.25" customHeight="1">
      <c r="D280" s="66"/>
      <c r="E280" s="80"/>
    </row>
    <row r="281" spans="4:5" ht="14.25" customHeight="1">
      <c r="D281" s="66"/>
      <c r="E281" s="80"/>
    </row>
    <row r="282" spans="4:5" ht="14.25" customHeight="1">
      <c r="D282" s="66"/>
      <c r="E282" s="80"/>
    </row>
    <row r="283" spans="4:5" ht="14.25" customHeight="1">
      <c r="D283" s="66"/>
      <c r="E283" s="80"/>
    </row>
    <row r="284" spans="4:5" ht="14.25" customHeight="1">
      <c r="D284" s="66"/>
      <c r="E284" s="80"/>
    </row>
    <row r="285" spans="4:5" ht="14.25" customHeight="1">
      <c r="D285" s="66"/>
      <c r="E285" s="80"/>
    </row>
    <row r="286" spans="4:5" ht="14.25" customHeight="1">
      <c r="D286" s="66"/>
      <c r="E286" s="80"/>
    </row>
    <row r="287" spans="4:5" ht="14.25" customHeight="1">
      <c r="D287" s="66"/>
      <c r="E287" s="80"/>
    </row>
    <row r="288" spans="4:5" ht="14.25" customHeight="1">
      <c r="D288" s="66"/>
      <c r="E288" s="80"/>
    </row>
    <row r="289" spans="4:5" ht="14.25" customHeight="1">
      <c r="D289" s="66"/>
      <c r="E289" s="80"/>
    </row>
    <row r="290" spans="4:5" ht="14.25" customHeight="1">
      <c r="D290" s="66"/>
      <c r="E290" s="80"/>
    </row>
    <row r="291" spans="4:5" ht="14.25" customHeight="1">
      <c r="D291" s="66"/>
      <c r="E291" s="80"/>
    </row>
    <row r="292" spans="4:5" ht="14.25" customHeight="1">
      <c r="D292" s="66"/>
      <c r="E292" s="80"/>
    </row>
    <row r="293" spans="4:5" ht="14.25" customHeight="1">
      <c r="D293" s="66"/>
      <c r="E293" s="80"/>
    </row>
    <row r="294" spans="4:5" ht="14.25" customHeight="1">
      <c r="D294" s="66"/>
      <c r="E294" s="80"/>
    </row>
    <row r="295" spans="4:5" ht="14.25" customHeight="1">
      <c r="D295" s="66"/>
      <c r="E295" s="80"/>
    </row>
    <row r="296" spans="4:5" ht="14.25" customHeight="1">
      <c r="D296" s="66"/>
      <c r="E296" s="80"/>
    </row>
    <row r="297" spans="4:5" ht="14.25" customHeight="1">
      <c r="D297" s="66"/>
      <c r="E297" s="80"/>
    </row>
    <row r="298" spans="4:5" ht="14.25" customHeight="1">
      <c r="D298" s="66"/>
      <c r="E298" s="80"/>
    </row>
    <row r="299" spans="4:5" ht="14.25" customHeight="1">
      <c r="D299" s="66"/>
      <c r="E299" s="80"/>
    </row>
    <row r="300" spans="4:5" ht="14.25" customHeight="1">
      <c r="D300" s="66"/>
      <c r="E300" s="80"/>
    </row>
    <row r="301" spans="4:5" ht="14.25" customHeight="1">
      <c r="D301" s="66"/>
      <c r="E301" s="80"/>
    </row>
    <row r="302" spans="4:5" ht="14.25" customHeight="1">
      <c r="D302" s="66"/>
      <c r="E302" s="80"/>
    </row>
    <row r="303" spans="4:5" ht="14.25" customHeight="1">
      <c r="D303" s="66"/>
      <c r="E303" s="80"/>
    </row>
    <row r="304" spans="4:5" ht="14.25" customHeight="1">
      <c r="D304" s="66"/>
      <c r="E304" s="80"/>
    </row>
    <row r="305" spans="4:5" ht="14.25" customHeight="1">
      <c r="D305" s="66"/>
      <c r="E305" s="80"/>
    </row>
    <row r="306" spans="4:5" ht="14.25" customHeight="1">
      <c r="D306" s="66"/>
      <c r="E306" s="80"/>
    </row>
    <row r="307" spans="4:5" ht="14.25" customHeight="1">
      <c r="D307" s="66"/>
      <c r="E307" s="80"/>
    </row>
    <row r="308" spans="4:5" ht="14.25" customHeight="1">
      <c r="D308" s="66"/>
      <c r="E308" s="80"/>
    </row>
    <row r="309" spans="4:5" ht="14.25" customHeight="1">
      <c r="D309" s="66"/>
      <c r="E309" s="80"/>
    </row>
    <row r="310" spans="4:5" ht="14.25" customHeight="1">
      <c r="D310" s="66"/>
      <c r="E310" s="80"/>
    </row>
    <row r="311" spans="4:5" ht="14.25" customHeight="1">
      <c r="D311" s="66"/>
      <c r="E311" s="80"/>
    </row>
    <row r="312" spans="4:5" ht="14.25" customHeight="1">
      <c r="D312" s="66"/>
      <c r="E312" s="80"/>
    </row>
    <row r="313" spans="4:5" ht="14.25" customHeight="1">
      <c r="D313" s="66"/>
      <c r="E313" s="80"/>
    </row>
    <row r="314" spans="4:5" ht="14.25" customHeight="1">
      <c r="D314" s="66"/>
      <c r="E314" s="80"/>
    </row>
    <row r="315" spans="4:5" ht="14.25" customHeight="1">
      <c r="D315" s="66"/>
      <c r="E315" s="80"/>
    </row>
    <row r="316" spans="4:5" ht="14.25" customHeight="1">
      <c r="D316" s="66"/>
      <c r="E316" s="80"/>
    </row>
    <row r="317" spans="4:5" ht="14.25" customHeight="1">
      <c r="D317" s="66"/>
      <c r="E317" s="80"/>
    </row>
    <row r="318" spans="4:5" ht="14.25" customHeight="1">
      <c r="D318" s="66"/>
      <c r="E318" s="80"/>
    </row>
    <row r="319" spans="4:5" ht="14.25" customHeight="1">
      <c r="D319" s="66"/>
      <c r="E319" s="80"/>
    </row>
    <row r="320" spans="4:5" ht="14.25" customHeight="1">
      <c r="D320" s="66"/>
      <c r="E320" s="80"/>
    </row>
    <row r="321" spans="4:5" ht="14.25" customHeight="1">
      <c r="D321" s="66"/>
      <c r="E321" s="80"/>
    </row>
    <row r="322" spans="4:5" ht="14.25" customHeight="1">
      <c r="D322" s="66"/>
      <c r="E322" s="80"/>
    </row>
    <row r="323" spans="4:5" ht="14.25" customHeight="1">
      <c r="D323" s="66"/>
      <c r="E323" s="80"/>
    </row>
    <row r="324" spans="4:5" ht="14.25" customHeight="1">
      <c r="D324" s="66"/>
      <c r="E324" s="80"/>
    </row>
    <row r="325" spans="4:5" ht="14.25" customHeight="1">
      <c r="D325" s="66"/>
      <c r="E325" s="80"/>
    </row>
    <row r="326" spans="4:5" ht="14.25" customHeight="1">
      <c r="D326" s="66"/>
      <c r="E326" s="80"/>
    </row>
    <row r="327" spans="4:5" ht="14.25" customHeight="1">
      <c r="D327" s="66"/>
      <c r="E327" s="80"/>
    </row>
    <row r="328" spans="4:5" ht="14.25" customHeight="1">
      <c r="D328" s="66"/>
      <c r="E328" s="80"/>
    </row>
    <row r="329" spans="4:5" ht="14.25" customHeight="1">
      <c r="D329" s="66"/>
      <c r="E329" s="80"/>
    </row>
    <row r="330" spans="4:5" ht="14.25" customHeight="1">
      <c r="D330" s="66"/>
      <c r="E330" s="80"/>
    </row>
    <row r="331" spans="4:5" ht="14.25" customHeight="1">
      <c r="D331" s="66"/>
      <c r="E331" s="80"/>
    </row>
    <row r="332" spans="4:5" ht="14.25" customHeight="1">
      <c r="D332" s="66"/>
      <c r="E332" s="80"/>
    </row>
    <row r="333" spans="4:5" ht="14.25" customHeight="1">
      <c r="D333" s="66"/>
      <c r="E333" s="80"/>
    </row>
    <row r="334" spans="4:5" ht="14.25" customHeight="1">
      <c r="D334" s="66"/>
      <c r="E334" s="80"/>
    </row>
    <row r="335" spans="4:5" ht="14.25" customHeight="1">
      <c r="D335" s="66"/>
      <c r="E335" s="80"/>
    </row>
    <row r="336" spans="4:5" ht="14.25" customHeight="1">
      <c r="D336" s="66"/>
      <c r="E336" s="80"/>
    </row>
    <row r="337" spans="4:5" ht="14.25" customHeight="1">
      <c r="D337" s="66"/>
      <c r="E337" s="80"/>
    </row>
    <row r="338" spans="4:5" ht="14.25" customHeight="1">
      <c r="D338" s="66"/>
      <c r="E338" s="80"/>
    </row>
    <row r="339" spans="4:5" ht="14.25" customHeight="1">
      <c r="D339" s="66"/>
      <c r="E339" s="80"/>
    </row>
    <row r="340" spans="4:5" ht="14.25" customHeight="1">
      <c r="D340" s="66"/>
      <c r="E340" s="80"/>
    </row>
    <row r="341" spans="4:5" ht="14.25" customHeight="1">
      <c r="D341" s="66"/>
      <c r="E341" s="80"/>
    </row>
    <row r="342" spans="4:5" ht="14.25" customHeight="1">
      <c r="D342" s="66"/>
      <c r="E342" s="80"/>
    </row>
    <row r="343" spans="4:5" ht="14.25" customHeight="1">
      <c r="D343" s="66"/>
      <c r="E343" s="80"/>
    </row>
    <row r="344" spans="4:5" ht="14.25" customHeight="1">
      <c r="D344" s="66"/>
      <c r="E344" s="80"/>
    </row>
    <row r="345" spans="4:5" ht="14.25" customHeight="1">
      <c r="D345" s="66"/>
      <c r="E345" s="80"/>
    </row>
    <row r="346" spans="4:5" ht="14.25" customHeight="1">
      <c r="D346" s="66"/>
      <c r="E346" s="80"/>
    </row>
    <row r="347" spans="4:5" ht="14.25" customHeight="1">
      <c r="D347" s="66"/>
      <c r="E347" s="80"/>
    </row>
    <row r="348" spans="4:5" ht="14.25" customHeight="1">
      <c r="D348" s="66"/>
      <c r="E348" s="80"/>
    </row>
    <row r="349" spans="4:5" ht="14.25" customHeight="1">
      <c r="D349" s="66"/>
      <c r="E349" s="80"/>
    </row>
    <row r="350" spans="4:5" ht="14.25" customHeight="1">
      <c r="D350" s="66"/>
      <c r="E350" s="80"/>
    </row>
    <row r="351" spans="4:5" ht="14.25" customHeight="1">
      <c r="D351" s="66"/>
      <c r="E351" s="80"/>
    </row>
    <row r="352" spans="4:5" ht="14.25" customHeight="1">
      <c r="D352" s="66"/>
      <c r="E352" s="80"/>
    </row>
    <row r="353" spans="4:5" ht="14.25" customHeight="1">
      <c r="D353" s="66"/>
      <c r="E353" s="80"/>
    </row>
    <row r="354" spans="4:5" ht="14.25" customHeight="1">
      <c r="D354" s="66"/>
      <c r="E354" s="80"/>
    </row>
    <row r="355" spans="4:5" ht="14.25" customHeight="1">
      <c r="D355" s="66"/>
      <c r="E355" s="80"/>
    </row>
    <row r="356" spans="4:5" ht="14.25" customHeight="1">
      <c r="D356" s="66"/>
      <c r="E356" s="80"/>
    </row>
    <row r="357" spans="4:5" ht="14.25" customHeight="1">
      <c r="D357" s="66"/>
      <c r="E357" s="80"/>
    </row>
    <row r="358" spans="4:5" ht="14.25" customHeight="1">
      <c r="D358" s="66"/>
      <c r="E358" s="80"/>
    </row>
    <row r="359" spans="4:5" ht="14.25" customHeight="1">
      <c r="D359" s="66"/>
      <c r="E359" s="80"/>
    </row>
    <row r="360" spans="4:5" ht="14.25" customHeight="1">
      <c r="D360" s="66"/>
      <c r="E360" s="80"/>
    </row>
    <row r="361" spans="4:5" ht="14.25" customHeight="1">
      <c r="D361" s="66"/>
      <c r="E361" s="80"/>
    </row>
    <row r="362" spans="4:5" ht="14.25" customHeight="1">
      <c r="D362" s="66"/>
      <c r="E362" s="80"/>
    </row>
    <row r="363" spans="4:5" ht="14.25" customHeight="1">
      <c r="D363" s="66"/>
      <c r="E363" s="80"/>
    </row>
    <row r="364" spans="4:5" ht="14.25" customHeight="1">
      <c r="D364" s="66"/>
      <c r="E364" s="80"/>
    </row>
    <row r="365" spans="4:5" ht="14.25" customHeight="1">
      <c r="D365" s="66"/>
      <c r="E365" s="80"/>
    </row>
    <row r="366" spans="4:5" ht="14.25" customHeight="1">
      <c r="D366" s="66"/>
      <c r="E366" s="80"/>
    </row>
    <row r="367" spans="4:5" ht="14.25" customHeight="1">
      <c r="D367" s="66"/>
      <c r="E367" s="80"/>
    </row>
    <row r="368" spans="4:5" ht="14.25" customHeight="1">
      <c r="D368" s="66"/>
      <c r="E368" s="80"/>
    </row>
    <row r="369" spans="4:5" ht="14.25" customHeight="1">
      <c r="D369" s="66"/>
      <c r="E369" s="80"/>
    </row>
    <row r="370" spans="4:5" ht="14.25" customHeight="1">
      <c r="D370" s="66"/>
      <c r="E370" s="80"/>
    </row>
    <row r="371" spans="4:5" ht="14.25" customHeight="1">
      <c r="D371" s="66"/>
      <c r="E371" s="80"/>
    </row>
    <row r="372" spans="4:5" ht="14.25" customHeight="1">
      <c r="D372" s="66"/>
      <c r="E372" s="80"/>
    </row>
    <row r="373" spans="4:5" ht="14.25" customHeight="1">
      <c r="D373" s="66"/>
      <c r="E373" s="80"/>
    </row>
    <row r="374" spans="4:5" ht="14.25" customHeight="1">
      <c r="D374" s="66"/>
      <c r="E374" s="80"/>
    </row>
    <row r="375" spans="4:5" ht="14.25" customHeight="1">
      <c r="D375" s="66"/>
      <c r="E375" s="80"/>
    </row>
    <row r="376" spans="4:5" ht="14.25" customHeight="1">
      <c r="D376" s="66"/>
      <c r="E376" s="80"/>
    </row>
    <row r="377" spans="4:5" ht="14.25" customHeight="1">
      <c r="D377" s="66"/>
      <c r="E377" s="80"/>
    </row>
    <row r="378" spans="4:5" ht="14.25" customHeight="1">
      <c r="D378" s="66"/>
      <c r="E378" s="80"/>
    </row>
    <row r="379" spans="4:5" ht="14.25" customHeight="1">
      <c r="D379" s="66"/>
      <c r="E379" s="80"/>
    </row>
    <row r="380" spans="4:5" ht="14.25" customHeight="1">
      <c r="D380" s="66"/>
      <c r="E380" s="80"/>
    </row>
    <row r="381" spans="4:5" ht="14.25" customHeight="1">
      <c r="D381" s="66"/>
      <c r="E381" s="80"/>
    </row>
    <row r="382" spans="4:5" ht="14.25" customHeight="1">
      <c r="D382" s="66"/>
      <c r="E382" s="80"/>
    </row>
    <row r="383" spans="4:5" ht="14.25" customHeight="1">
      <c r="D383" s="66"/>
      <c r="E383" s="80"/>
    </row>
    <row r="384" spans="4:5" ht="14.25" customHeight="1">
      <c r="D384" s="66"/>
      <c r="E384" s="80"/>
    </row>
    <row r="385" spans="4:5" ht="14.25" customHeight="1">
      <c r="D385" s="66"/>
      <c r="E385" s="80"/>
    </row>
    <row r="386" spans="4:5" ht="14.25" customHeight="1">
      <c r="D386" s="66"/>
      <c r="E386" s="80"/>
    </row>
    <row r="387" spans="4:5" ht="14.25" customHeight="1">
      <c r="D387" s="66"/>
      <c r="E387" s="80"/>
    </row>
    <row r="388" spans="4:5" ht="14.25" customHeight="1">
      <c r="D388" s="66"/>
      <c r="E388" s="80"/>
    </row>
    <row r="389" spans="4:5" ht="14.25" customHeight="1">
      <c r="D389" s="66"/>
      <c r="E389" s="80"/>
    </row>
    <row r="390" spans="4:5" ht="14.25" customHeight="1">
      <c r="D390" s="66"/>
      <c r="E390" s="80"/>
    </row>
    <row r="391" spans="4:5" ht="14.25" customHeight="1">
      <c r="D391" s="66"/>
      <c r="E391" s="80"/>
    </row>
    <row r="392" spans="4:5" ht="14.25" customHeight="1">
      <c r="D392" s="66"/>
      <c r="E392" s="80"/>
    </row>
    <row r="393" spans="4:5" ht="14.25" customHeight="1">
      <c r="D393" s="66"/>
      <c r="E393" s="80"/>
    </row>
    <row r="394" spans="4:5" ht="14.25" customHeight="1">
      <c r="D394" s="66"/>
      <c r="E394" s="80"/>
    </row>
    <row r="395" spans="4:5" ht="14.25" customHeight="1">
      <c r="D395" s="66"/>
      <c r="E395" s="80"/>
    </row>
    <row r="396" spans="4:5" ht="14.25" customHeight="1">
      <c r="D396" s="66"/>
      <c r="E396" s="80"/>
    </row>
    <row r="397" spans="4:5" ht="14.25" customHeight="1">
      <c r="D397" s="66"/>
      <c r="E397" s="80"/>
    </row>
    <row r="398" spans="4:5" ht="14.25" customHeight="1">
      <c r="D398" s="66"/>
      <c r="E398" s="80"/>
    </row>
    <row r="399" spans="4:5" ht="14.25" customHeight="1">
      <c r="D399" s="66"/>
      <c r="E399" s="80"/>
    </row>
    <row r="400" spans="4:5" ht="14.25" customHeight="1">
      <c r="D400" s="66"/>
      <c r="E400" s="80"/>
    </row>
    <row r="401" spans="4:5" ht="14.25" customHeight="1">
      <c r="D401" s="66"/>
      <c r="E401" s="80"/>
    </row>
    <row r="402" spans="4:5" ht="14.25" customHeight="1">
      <c r="D402" s="66"/>
      <c r="E402" s="80"/>
    </row>
    <row r="403" spans="4:5" ht="14.25" customHeight="1">
      <c r="D403" s="66"/>
      <c r="E403" s="80"/>
    </row>
    <row r="404" spans="4:5" ht="14.25" customHeight="1">
      <c r="D404" s="66"/>
      <c r="E404" s="80"/>
    </row>
    <row r="405" spans="4:5" ht="14.25" customHeight="1">
      <c r="D405" s="66"/>
      <c r="E405" s="80"/>
    </row>
    <row r="406" spans="4:5" ht="14.25" customHeight="1">
      <c r="D406" s="66"/>
      <c r="E406" s="80"/>
    </row>
    <row r="407" spans="4:5" ht="14.25" customHeight="1">
      <c r="D407" s="66"/>
      <c r="E407" s="80"/>
    </row>
    <row r="408" spans="4:5" ht="14.25" customHeight="1">
      <c r="D408" s="66"/>
      <c r="E408" s="80"/>
    </row>
    <row r="409" spans="4:5" ht="14.25" customHeight="1">
      <c r="D409" s="66"/>
      <c r="E409" s="80"/>
    </row>
    <row r="410" spans="4:5" ht="14.25" customHeight="1">
      <c r="D410" s="66"/>
      <c r="E410" s="80"/>
    </row>
    <row r="411" spans="4:5" ht="15.75" customHeight="1"/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sortState xmlns:xlrd2="http://schemas.microsoft.com/office/spreadsheetml/2017/richdata2" ref="A25:L48">
    <sortCondition ref="J25:J48"/>
    <sortCondition ref="C25:C48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2"/>
  <sheetViews>
    <sheetView workbookViewId="0">
      <pane ySplit="1" topLeftCell="A74" activePane="bottomLeft" state="frozen"/>
      <selection pane="bottomLeft" activeCell="L82" sqref="L8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87" t="s">
        <v>772</v>
      </c>
      <c r="B1" s="87" t="s">
        <v>739</v>
      </c>
      <c r="C1" s="87" t="s">
        <v>743</v>
      </c>
      <c r="D1" s="87" t="s">
        <v>754</v>
      </c>
      <c r="E1" s="87" t="s">
        <v>740</v>
      </c>
      <c r="F1" s="87" t="s">
        <v>1</v>
      </c>
      <c r="G1" s="87" t="s">
        <v>3</v>
      </c>
      <c r="H1" s="87" t="s">
        <v>742</v>
      </c>
      <c r="I1" s="87" t="s">
        <v>2</v>
      </c>
      <c r="J1" s="87" t="s">
        <v>5</v>
      </c>
      <c r="K1" s="87" t="s">
        <v>744</v>
      </c>
      <c r="L1" s="87" t="s">
        <v>745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4.25" customHeight="1">
      <c r="A2" s="82" t="s">
        <v>772</v>
      </c>
      <c r="B2" s="73">
        <v>5</v>
      </c>
      <c r="C2" s="73" t="s">
        <v>970</v>
      </c>
      <c r="D2" s="73">
        <v>1</v>
      </c>
      <c r="E2" s="74">
        <v>1588</v>
      </c>
      <c r="F2" s="54" t="str">
        <f>+VLOOKUP(E2,Participants!$A$1:$F$799,2,FALSE)</f>
        <v>Michael Pierro</v>
      </c>
      <c r="G2" s="54" t="str">
        <f>+VLOOKUP(E2,Participants!$A$1:$F$799,4,FALSE)</f>
        <v>GRE</v>
      </c>
      <c r="H2" s="54" t="str">
        <f>+VLOOKUP(E2,Participants!$A$1:$F$799,5,FALSE)</f>
        <v>M</v>
      </c>
      <c r="I2" s="54">
        <f>+VLOOKUP(E2,Participants!$A$1:$F$799,3,FALSE)</f>
        <v>6</v>
      </c>
      <c r="J2" s="54" t="str">
        <f>+VLOOKUP(E2,Participants!$A$1:$G$799,7,FALSE)</f>
        <v>JV BOYS</v>
      </c>
      <c r="K2" s="54">
        <v>1</v>
      </c>
      <c r="L2" s="54">
        <v>10</v>
      </c>
    </row>
    <row r="3" spans="1:26" ht="14.25" customHeight="1">
      <c r="A3" s="82" t="s">
        <v>772</v>
      </c>
      <c r="B3" s="73">
        <v>5</v>
      </c>
      <c r="C3" s="73" t="s">
        <v>974</v>
      </c>
      <c r="D3" s="73">
        <v>4</v>
      </c>
      <c r="E3" s="74">
        <v>1263</v>
      </c>
      <c r="F3" s="54" t="str">
        <f>+VLOOKUP(E3,Participants!$A$1:$F$799,2,FALSE)</f>
        <v>Andre Kolocouris</v>
      </c>
      <c r="G3" s="54" t="str">
        <f>+VLOOKUP(E3,Participants!$A$1:$F$799,4,FALSE)</f>
        <v>AGS</v>
      </c>
      <c r="H3" s="54" t="str">
        <f>+VLOOKUP(E3,Participants!$A$1:$F$799,5,FALSE)</f>
        <v>M</v>
      </c>
      <c r="I3" s="54">
        <f>+VLOOKUP(E3,Participants!$A$1:$F$799,3,FALSE)</f>
        <v>6</v>
      </c>
      <c r="J3" s="54" t="str">
        <f>+VLOOKUP(E3,Participants!$A$1:$G$799,7,FALSE)</f>
        <v>JV BOYS</v>
      </c>
      <c r="K3" s="54">
        <f>K2+1</f>
        <v>2</v>
      </c>
      <c r="L3" s="54">
        <v>8</v>
      </c>
    </row>
    <row r="4" spans="1:26" ht="14.25" customHeight="1">
      <c r="A4" s="82" t="s">
        <v>772</v>
      </c>
      <c r="B4" s="77">
        <v>4</v>
      </c>
      <c r="C4" s="77" t="s">
        <v>962</v>
      </c>
      <c r="D4" s="77">
        <v>2</v>
      </c>
      <c r="E4" s="77">
        <v>1586</v>
      </c>
      <c r="F4" s="61" t="str">
        <f>+VLOOKUP(E4,Participants!$A$1:$F$799,2,FALSE)</f>
        <v>Andrew Deem</v>
      </c>
      <c r="G4" s="61" t="str">
        <f>+VLOOKUP(E4,Participants!$A$1:$F$799,4,FALSE)</f>
        <v>GRE</v>
      </c>
      <c r="H4" s="61" t="str">
        <f>+VLOOKUP(E4,Participants!$A$1:$F$799,5,FALSE)</f>
        <v>M</v>
      </c>
      <c r="I4" s="61">
        <f>+VLOOKUP(E4,Participants!$A$1:$F$799,3,FALSE)</f>
        <v>5</v>
      </c>
      <c r="J4" s="61" t="str">
        <f>+VLOOKUP(E4,Participants!$A$1:$G$799,7,FALSE)</f>
        <v>JV BOYS</v>
      </c>
      <c r="K4" s="54">
        <f t="shared" ref="K4:K22" si="0">K3+1</f>
        <v>3</v>
      </c>
      <c r="L4" s="61">
        <v>6</v>
      </c>
    </row>
    <row r="5" spans="1:26" ht="14.25" customHeight="1">
      <c r="A5" s="82" t="s">
        <v>772</v>
      </c>
      <c r="B5" s="73">
        <v>5</v>
      </c>
      <c r="C5" s="73" t="s">
        <v>975</v>
      </c>
      <c r="D5" s="73">
        <v>7</v>
      </c>
      <c r="E5" s="75">
        <v>1048</v>
      </c>
      <c r="F5" s="54" t="str">
        <f>+VLOOKUP(E5,Participants!$A$1:$F$799,2,FALSE)</f>
        <v>Nicholas Gnandt</v>
      </c>
      <c r="G5" s="54" t="str">
        <f>+VLOOKUP(E5,Participants!$A$1:$F$799,4,FALSE)</f>
        <v>KIL</v>
      </c>
      <c r="H5" s="54" t="str">
        <f>+VLOOKUP(E5,Participants!$A$1:$F$799,5,FALSE)</f>
        <v>M</v>
      </c>
      <c r="I5" s="54">
        <f>+VLOOKUP(E5,Participants!$A$1:$F$799,3,FALSE)</f>
        <v>5</v>
      </c>
      <c r="J5" s="54" t="str">
        <f>+VLOOKUP(E5,Participants!$A$1:$G$799,7,FALSE)</f>
        <v>JV BOYS</v>
      </c>
      <c r="K5" s="54">
        <f t="shared" si="0"/>
        <v>4</v>
      </c>
      <c r="L5" s="54">
        <v>5</v>
      </c>
    </row>
    <row r="6" spans="1:26" ht="14.25" customHeight="1">
      <c r="A6" s="82" t="s">
        <v>772</v>
      </c>
      <c r="B6" s="73">
        <v>5</v>
      </c>
      <c r="C6" s="73" t="s">
        <v>976</v>
      </c>
      <c r="D6" s="73">
        <v>3</v>
      </c>
      <c r="E6" s="74">
        <v>1160</v>
      </c>
      <c r="F6" s="54" t="str">
        <f>+VLOOKUP(E6,Participants!$A$1:$F$799,2,FALSE)</f>
        <v>Declan McCullough</v>
      </c>
      <c r="G6" s="54" t="str">
        <f>+VLOOKUP(E6,Participants!$A$1:$F$799,4,FALSE)</f>
        <v>JAM</v>
      </c>
      <c r="H6" s="54" t="str">
        <f>+VLOOKUP(E6,Participants!$A$1:$F$799,5,FALSE)</f>
        <v>M</v>
      </c>
      <c r="I6" s="54">
        <f>+VLOOKUP(E6,Participants!$A$1:$F$799,3,FALSE)</f>
        <v>5</v>
      </c>
      <c r="J6" s="54" t="str">
        <f>+VLOOKUP(E6,Participants!$A$1:$G$799,7,FALSE)</f>
        <v>JV BOYS</v>
      </c>
      <c r="K6" s="54">
        <f t="shared" si="0"/>
        <v>5</v>
      </c>
      <c r="L6" s="54">
        <v>4</v>
      </c>
    </row>
    <row r="7" spans="1:26" ht="14.25" customHeight="1">
      <c r="A7" s="82" t="s">
        <v>772</v>
      </c>
      <c r="B7" s="77">
        <v>4</v>
      </c>
      <c r="C7" s="77" t="s">
        <v>964</v>
      </c>
      <c r="D7" s="77">
        <v>6</v>
      </c>
      <c r="E7" s="77">
        <v>1262</v>
      </c>
      <c r="F7" s="61" t="str">
        <f>+VLOOKUP(E7,Participants!$A$1:$F$799,2,FALSE)</f>
        <v>Ethan Hankinson</v>
      </c>
      <c r="G7" s="61" t="str">
        <f>+VLOOKUP(E7,Participants!$A$1:$F$799,4,FALSE)</f>
        <v>AGS</v>
      </c>
      <c r="H7" s="61" t="str">
        <f>+VLOOKUP(E7,Participants!$A$1:$F$799,5,FALSE)</f>
        <v>M</v>
      </c>
      <c r="I7" s="61">
        <f>+VLOOKUP(E7,Participants!$A$1:$F$799,3,FALSE)</f>
        <v>6</v>
      </c>
      <c r="J7" s="61" t="str">
        <f>+VLOOKUP(E7,Participants!$A$1:$G$799,7,FALSE)</f>
        <v>JV BOYS</v>
      </c>
      <c r="K7" s="54">
        <f t="shared" si="0"/>
        <v>6</v>
      </c>
      <c r="L7" s="61">
        <v>3</v>
      </c>
    </row>
    <row r="8" spans="1:26" ht="14.25" customHeight="1">
      <c r="A8" s="82" t="s">
        <v>772</v>
      </c>
      <c r="B8" s="77">
        <v>4</v>
      </c>
      <c r="C8" s="77" t="s">
        <v>965</v>
      </c>
      <c r="D8" s="77">
        <v>3</v>
      </c>
      <c r="E8" s="77">
        <v>597</v>
      </c>
      <c r="F8" s="61" t="str">
        <f>+VLOOKUP(E8,Participants!$A$1:$F$799,2,FALSE)</f>
        <v>Rylan Greene</v>
      </c>
      <c r="G8" s="61" t="str">
        <f>+VLOOKUP(E8,Participants!$A$1:$F$799,4,FALSE)</f>
        <v>BFS</v>
      </c>
      <c r="H8" s="61" t="str">
        <f>+VLOOKUP(E8,Participants!$A$1:$F$799,5,FALSE)</f>
        <v>M</v>
      </c>
      <c r="I8" s="61">
        <f>+VLOOKUP(E8,Participants!$A$1:$F$799,3,FALSE)</f>
        <v>6</v>
      </c>
      <c r="J8" s="61" t="str">
        <f>+VLOOKUP(E8,Participants!$A$1:$G$799,7,FALSE)</f>
        <v>JV BOYS</v>
      </c>
      <c r="K8" s="54">
        <f t="shared" si="0"/>
        <v>7</v>
      </c>
      <c r="L8" s="61">
        <v>2</v>
      </c>
    </row>
    <row r="9" spans="1:26" ht="14.25" customHeight="1">
      <c r="A9" s="82" t="s">
        <v>772</v>
      </c>
      <c r="B9" s="77">
        <v>4</v>
      </c>
      <c r="C9" s="77" t="s">
        <v>966</v>
      </c>
      <c r="D9" s="77">
        <v>7</v>
      </c>
      <c r="E9" s="77">
        <v>1047</v>
      </c>
      <c r="F9" s="61" t="str">
        <f>+VLOOKUP(E9,Participants!$A$1:$F$799,2,FALSE)</f>
        <v>Peter Baker</v>
      </c>
      <c r="G9" s="61" t="str">
        <f>+VLOOKUP(E9,Participants!$A$1:$F$799,4,FALSE)</f>
        <v>KIL</v>
      </c>
      <c r="H9" s="61" t="str">
        <f>+VLOOKUP(E9,Participants!$A$1:$F$799,5,FALSE)</f>
        <v>M</v>
      </c>
      <c r="I9" s="61">
        <f>+VLOOKUP(E9,Participants!$A$1:$F$799,3,FALSE)</f>
        <v>5</v>
      </c>
      <c r="J9" s="61" t="str">
        <f>+VLOOKUP(E9,Participants!$A$1:$G$799,7,FALSE)</f>
        <v>JV BOYS</v>
      </c>
      <c r="K9" s="54">
        <f t="shared" si="0"/>
        <v>8</v>
      </c>
      <c r="L9" s="61">
        <v>1</v>
      </c>
    </row>
    <row r="10" spans="1:26" ht="14.25" customHeight="1">
      <c r="A10" s="82" t="s">
        <v>772</v>
      </c>
      <c r="B10" s="75">
        <v>5</v>
      </c>
      <c r="C10" s="75" t="s">
        <v>977</v>
      </c>
      <c r="D10" s="75">
        <v>5</v>
      </c>
      <c r="E10" s="75">
        <v>1267</v>
      </c>
      <c r="F10" s="54" t="str">
        <f>+VLOOKUP(E10,Participants!$A$1:$F$799,2,FALSE)</f>
        <v>Jeremy Ye</v>
      </c>
      <c r="G10" s="54" t="str">
        <f>+VLOOKUP(E10,Participants!$A$1:$F$799,4,FALSE)</f>
        <v>AGS</v>
      </c>
      <c r="H10" s="54" t="str">
        <f>+VLOOKUP(E10,Participants!$A$1:$F$799,5,FALSE)</f>
        <v>M</v>
      </c>
      <c r="I10" s="54">
        <f>+VLOOKUP(E10,Participants!$A$1:$F$799,3,FALSE)</f>
        <v>6</v>
      </c>
      <c r="J10" s="54" t="str">
        <f>+VLOOKUP(E10,Participants!$A$1:$G$799,7,FALSE)</f>
        <v>JV BOYS</v>
      </c>
      <c r="K10" s="54">
        <f t="shared" si="0"/>
        <v>9</v>
      </c>
      <c r="L10" s="54"/>
    </row>
    <row r="11" spans="1:26" ht="14.25" customHeight="1">
      <c r="A11" s="82" t="s">
        <v>772</v>
      </c>
      <c r="B11" s="75">
        <v>3</v>
      </c>
      <c r="C11" s="75" t="s">
        <v>955</v>
      </c>
      <c r="D11" s="75">
        <v>4</v>
      </c>
      <c r="E11" s="74">
        <v>592</v>
      </c>
      <c r="F11" s="54" t="str">
        <f>+VLOOKUP(E11,Participants!$A$1:$F$799,2,FALSE)</f>
        <v>Enzo Pecoraro</v>
      </c>
      <c r="G11" s="54" t="str">
        <f>+VLOOKUP(E11,Participants!$A$1:$F$799,4,FALSE)</f>
        <v>BFS</v>
      </c>
      <c r="H11" s="54" t="str">
        <f>+VLOOKUP(E11,Participants!$A$1:$F$799,5,FALSE)</f>
        <v>M</v>
      </c>
      <c r="I11" s="54">
        <f>+VLOOKUP(E11,Participants!$A$1:$F$799,3,FALSE)</f>
        <v>5</v>
      </c>
      <c r="J11" s="54" t="str">
        <f>+VLOOKUP(E11,Participants!$A$1:$G$799,7,FALSE)</f>
        <v>JV BOYS</v>
      </c>
      <c r="K11" s="54">
        <f t="shared" si="0"/>
        <v>10</v>
      </c>
      <c r="L11" s="54"/>
    </row>
    <row r="12" spans="1:26" ht="14.25" customHeight="1">
      <c r="A12" s="82" t="s">
        <v>772</v>
      </c>
      <c r="B12" s="75">
        <v>5</v>
      </c>
      <c r="C12" s="75" t="s">
        <v>978</v>
      </c>
      <c r="D12" s="75">
        <v>2</v>
      </c>
      <c r="E12" s="74">
        <v>937</v>
      </c>
      <c r="F12" s="54" t="str">
        <f>+VLOOKUP(E12,Participants!$A$1:$F$799,2,FALSE)</f>
        <v>Edward Hosack</v>
      </c>
      <c r="G12" s="54" t="str">
        <f>+VLOOKUP(E12,Participants!$A$1:$F$799,4,FALSE)</f>
        <v>NCA</v>
      </c>
      <c r="H12" s="54" t="str">
        <f>+VLOOKUP(E12,Participants!$A$1:$F$799,5,FALSE)</f>
        <v>M</v>
      </c>
      <c r="I12" s="54">
        <f>+VLOOKUP(E12,Participants!$A$1:$F$799,3,FALSE)</f>
        <v>5</v>
      </c>
      <c r="J12" s="54" t="str">
        <f>+VLOOKUP(E12,Participants!$A$1:$G$799,7,FALSE)</f>
        <v>JV BOYS</v>
      </c>
      <c r="K12" s="54">
        <f t="shared" si="0"/>
        <v>11</v>
      </c>
      <c r="L12" s="54"/>
    </row>
    <row r="13" spans="1:26" ht="14.25" customHeight="1">
      <c r="A13" s="82" t="s">
        <v>772</v>
      </c>
      <c r="B13" s="76">
        <v>4</v>
      </c>
      <c r="C13" s="76" t="s">
        <v>967</v>
      </c>
      <c r="D13" s="76">
        <v>1</v>
      </c>
      <c r="E13" s="77">
        <v>779</v>
      </c>
      <c r="F13" s="61" t="str">
        <f>+VLOOKUP(E13,Participants!$A$1:$F$799,2,FALSE)</f>
        <v xml:space="preserve">Burchill Linus </v>
      </c>
      <c r="G13" s="61" t="str">
        <f>+VLOOKUP(E13,Participants!$A$1:$F$799,4,FALSE)</f>
        <v>AAC</v>
      </c>
      <c r="H13" s="61" t="str">
        <f>+VLOOKUP(E13,Participants!$A$1:$F$799,5,FALSE)</f>
        <v>M</v>
      </c>
      <c r="I13" s="61">
        <f>+VLOOKUP(E13,Participants!$A$1:$F$799,3,FALSE)</f>
        <v>6</v>
      </c>
      <c r="J13" s="61" t="str">
        <f>+VLOOKUP(E13,Participants!$A$1:$G$799,7,FALSE)</f>
        <v>JV BOYS</v>
      </c>
      <c r="K13" s="54">
        <f t="shared" si="0"/>
        <v>12</v>
      </c>
      <c r="L13" s="61"/>
    </row>
    <row r="14" spans="1:26" ht="14.25" customHeight="1">
      <c r="A14" s="82" t="s">
        <v>772</v>
      </c>
      <c r="B14" s="75">
        <v>3</v>
      </c>
      <c r="C14" s="75" t="s">
        <v>956</v>
      </c>
      <c r="D14" s="75">
        <v>5</v>
      </c>
      <c r="E14" s="75">
        <v>1115</v>
      </c>
      <c r="F14" s="54" t="str">
        <f>+VLOOKUP(E14,Participants!$A$1:$F$799,2,FALSE)</f>
        <v>Eric Wheeler</v>
      </c>
      <c r="G14" s="54" t="str">
        <f>+VLOOKUP(E14,Participants!$A$1:$F$799,4,FALSE)</f>
        <v>PHA</v>
      </c>
      <c r="H14" s="54" t="str">
        <f>+VLOOKUP(E14,Participants!$A$1:$F$799,5,FALSE)</f>
        <v>M</v>
      </c>
      <c r="I14" s="54">
        <f>+VLOOKUP(E14,Participants!$A$1:$F$799,3,FALSE)</f>
        <v>5</v>
      </c>
      <c r="J14" s="54" t="str">
        <f>+VLOOKUP(E14,Participants!$A$1:$G$799,7,FALSE)</f>
        <v>JV BOYS</v>
      </c>
      <c r="K14" s="54">
        <f t="shared" si="0"/>
        <v>13</v>
      </c>
      <c r="L14" s="54"/>
    </row>
    <row r="15" spans="1:26" ht="14.25" customHeight="1">
      <c r="A15" s="82" t="s">
        <v>772</v>
      </c>
      <c r="B15" s="75">
        <v>3</v>
      </c>
      <c r="C15" s="75" t="s">
        <v>957</v>
      </c>
      <c r="D15" s="75">
        <v>3</v>
      </c>
      <c r="E15" s="74">
        <v>1264</v>
      </c>
      <c r="F15" s="54" t="str">
        <f>+VLOOKUP(E15,Participants!$A$1:$F$799,2,FALSE)</f>
        <v>Nolan Meyer</v>
      </c>
      <c r="G15" s="54" t="str">
        <f>+VLOOKUP(E15,Participants!$A$1:$F$799,4,FALSE)</f>
        <v>AGS</v>
      </c>
      <c r="H15" s="54" t="str">
        <f>+VLOOKUP(E15,Participants!$A$1:$F$799,5,FALSE)</f>
        <v>M</v>
      </c>
      <c r="I15" s="54">
        <f>+VLOOKUP(E15,Participants!$A$1:$F$799,3,FALSE)</f>
        <v>5</v>
      </c>
      <c r="J15" s="54" t="str">
        <f>+VLOOKUP(E15,Participants!$A$1:$G$799,7,FALSE)</f>
        <v>JV BOYS</v>
      </c>
      <c r="K15" s="54">
        <f t="shared" si="0"/>
        <v>14</v>
      </c>
      <c r="L15" s="54"/>
    </row>
    <row r="16" spans="1:26" ht="14.25" customHeight="1">
      <c r="A16" s="82" t="s">
        <v>772</v>
      </c>
      <c r="B16" s="75">
        <v>5</v>
      </c>
      <c r="C16" s="75" t="s">
        <v>979</v>
      </c>
      <c r="D16" s="75">
        <v>6</v>
      </c>
      <c r="E16" s="75">
        <v>940</v>
      </c>
      <c r="F16" s="54" t="str">
        <f>+VLOOKUP(E16,Participants!$A$1:$F$799,2,FALSE)</f>
        <v>Zachary Booz</v>
      </c>
      <c r="G16" s="54" t="str">
        <f>+VLOOKUP(E16,Participants!$A$1:$F$799,4,FALSE)</f>
        <v>NCA</v>
      </c>
      <c r="H16" s="54" t="str">
        <f>+VLOOKUP(E16,Participants!$A$1:$F$799,5,FALSE)</f>
        <v>M</v>
      </c>
      <c r="I16" s="54">
        <f>+VLOOKUP(E16,Participants!$A$1:$F$799,3,FALSE)</f>
        <v>6</v>
      </c>
      <c r="J16" s="54" t="str">
        <f>+VLOOKUP(E16,Participants!$A$1:$G$799,7,FALSE)</f>
        <v>JV BOYS</v>
      </c>
      <c r="K16" s="54">
        <f t="shared" si="0"/>
        <v>15</v>
      </c>
      <c r="L16" s="54"/>
    </row>
    <row r="17" spans="1:12" ht="14.25" customHeight="1">
      <c r="A17" s="82" t="s">
        <v>772</v>
      </c>
      <c r="B17" s="75">
        <v>3</v>
      </c>
      <c r="C17" s="75" t="s">
        <v>958</v>
      </c>
      <c r="D17" s="75">
        <v>6</v>
      </c>
      <c r="E17" s="75">
        <v>935</v>
      </c>
      <c r="F17" s="54" t="str">
        <f>+VLOOKUP(E17,Participants!$A$1:$F$799,2,FALSE)</f>
        <v>Auviere Ruffin</v>
      </c>
      <c r="G17" s="54" t="str">
        <f>+VLOOKUP(E17,Participants!$A$1:$F$799,4,FALSE)</f>
        <v>NCA</v>
      </c>
      <c r="H17" s="54" t="str">
        <f>+VLOOKUP(E17,Participants!$A$1:$F$799,5,FALSE)</f>
        <v>M</v>
      </c>
      <c r="I17" s="54">
        <f>+VLOOKUP(E17,Participants!$A$1:$F$799,3,FALSE)</f>
        <v>5</v>
      </c>
      <c r="J17" s="54" t="str">
        <f>+VLOOKUP(E17,Participants!$A$1:$G$799,7,FALSE)</f>
        <v>JV BOYS</v>
      </c>
      <c r="K17" s="54">
        <f t="shared" si="0"/>
        <v>16</v>
      </c>
      <c r="L17" s="54"/>
    </row>
    <row r="18" spans="1:12" ht="14.25" customHeight="1">
      <c r="A18" s="82" t="s">
        <v>772</v>
      </c>
      <c r="B18" s="77">
        <v>4</v>
      </c>
      <c r="C18" s="77" t="s">
        <v>968</v>
      </c>
      <c r="D18" s="77">
        <v>5</v>
      </c>
      <c r="E18" s="77">
        <v>1049</v>
      </c>
      <c r="F18" s="61" t="str">
        <f>+VLOOKUP(E18,Participants!$A$1:$F$799,2,FALSE)</f>
        <v>Xander Schott</v>
      </c>
      <c r="G18" s="61" t="str">
        <f>+VLOOKUP(E18,Participants!$A$1:$F$799,4,FALSE)</f>
        <v>KIL</v>
      </c>
      <c r="H18" s="61" t="str">
        <f>+VLOOKUP(E18,Participants!$A$1:$F$799,5,FALSE)</f>
        <v>M</v>
      </c>
      <c r="I18" s="61">
        <f>+VLOOKUP(E18,Participants!$A$1:$F$799,3,FALSE)</f>
        <v>5</v>
      </c>
      <c r="J18" s="61" t="str">
        <f>+VLOOKUP(E18,Participants!$A$1:$G$799,7,FALSE)</f>
        <v>JV BOYS</v>
      </c>
      <c r="K18" s="54">
        <f t="shared" si="0"/>
        <v>17</v>
      </c>
      <c r="L18" s="61"/>
    </row>
    <row r="19" spans="1:12" ht="14.25" customHeight="1">
      <c r="A19" s="82" t="s">
        <v>772</v>
      </c>
      <c r="B19" s="73">
        <v>3</v>
      </c>
      <c r="C19" s="73" t="s">
        <v>959</v>
      </c>
      <c r="D19" s="73">
        <v>7</v>
      </c>
      <c r="E19" s="75">
        <v>1260</v>
      </c>
      <c r="F19" s="54" t="str">
        <f>+VLOOKUP(E19,Participants!$A$1:$F$799,2,FALSE)</f>
        <v>David DelFiandra</v>
      </c>
      <c r="G19" s="54" t="str">
        <f>+VLOOKUP(E19,Participants!$A$1:$F$799,4,FALSE)</f>
        <v>AGS</v>
      </c>
      <c r="H19" s="54" t="str">
        <f>+VLOOKUP(E19,Participants!$A$1:$F$799,5,FALSE)</f>
        <v>M</v>
      </c>
      <c r="I19" s="54">
        <f>+VLOOKUP(E19,Participants!$A$1:$F$799,3,FALSE)</f>
        <v>5</v>
      </c>
      <c r="J19" s="54" t="str">
        <f>+VLOOKUP(E19,Participants!$A$1:$G$799,7,FALSE)</f>
        <v>JV BOYS</v>
      </c>
      <c r="K19" s="54">
        <f t="shared" si="0"/>
        <v>18</v>
      </c>
      <c r="L19" s="54"/>
    </row>
    <row r="20" spans="1:12" ht="14.25" customHeight="1">
      <c r="A20" s="82" t="s">
        <v>772</v>
      </c>
      <c r="B20" s="77">
        <v>4</v>
      </c>
      <c r="C20" s="77" t="s">
        <v>969</v>
      </c>
      <c r="D20" s="77">
        <v>4</v>
      </c>
      <c r="E20" s="77">
        <v>1259</v>
      </c>
      <c r="F20" s="61" t="str">
        <f>+VLOOKUP(E20,Participants!$A$1:$F$799,2,FALSE)</f>
        <v>Luke Blatt</v>
      </c>
      <c r="G20" s="61" t="str">
        <f>+VLOOKUP(E20,Participants!$A$1:$F$799,4,FALSE)</f>
        <v>AGS</v>
      </c>
      <c r="H20" s="61" t="str">
        <f>+VLOOKUP(E20,Participants!$A$1:$F$799,5,FALSE)</f>
        <v>M</v>
      </c>
      <c r="I20" s="61">
        <f>+VLOOKUP(E20,Participants!$A$1:$F$799,3,FALSE)</f>
        <v>5</v>
      </c>
      <c r="J20" s="61" t="str">
        <f>+VLOOKUP(E20,Participants!$A$1:$G$799,7,FALSE)</f>
        <v>JV BOYS</v>
      </c>
      <c r="K20" s="54">
        <f t="shared" si="0"/>
        <v>19</v>
      </c>
      <c r="L20" s="61"/>
    </row>
    <row r="21" spans="1:12" ht="14.25" customHeight="1">
      <c r="A21" s="82" t="s">
        <v>772</v>
      </c>
      <c r="B21" s="73">
        <v>3</v>
      </c>
      <c r="C21" s="73" t="s">
        <v>960</v>
      </c>
      <c r="D21" s="73">
        <v>2</v>
      </c>
      <c r="E21" s="74">
        <v>1045</v>
      </c>
      <c r="F21" s="54" t="str">
        <f>+VLOOKUP(E21,Participants!$A$1:$F$799,2,FALSE)</f>
        <v>Nathan David</v>
      </c>
      <c r="G21" s="54" t="str">
        <f>+VLOOKUP(E21,Participants!$A$1:$F$799,4,FALSE)</f>
        <v>KIL</v>
      </c>
      <c r="H21" s="54" t="str">
        <f>+VLOOKUP(E21,Participants!$A$1:$F$799,5,FALSE)</f>
        <v>M</v>
      </c>
      <c r="I21" s="54">
        <f>+VLOOKUP(E21,Participants!$A$1:$F$799,3,FALSE)</f>
        <v>5</v>
      </c>
      <c r="J21" s="54" t="str">
        <f>+VLOOKUP(E21,Participants!$A$1:$G$799,7,FALSE)</f>
        <v>JV BOYS</v>
      </c>
      <c r="K21" s="54">
        <f t="shared" si="0"/>
        <v>20</v>
      </c>
      <c r="L21" s="54"/>
    </row>
    <row r="22" spans="1:12" ht="14.25" customHeight="1">
      <c r="A22" s="82" t="s">
        <v>772</v>
      </c>
      <c r="B22" s="73">
        <v>3</v>
      </c>
      <c r="C22" s="73" t="s">
        <v>961</v>
      </c>
      <c r="D22" s="73">
        <v>1</v>
      </c>
      <c r="E22" s="74">
        <v>934</v>
      </c>
      <c r="F22" s="54" t="str">
        <f>+VLOOKUP(E22,Participants!$A$1:$F$799,2,FALSE)</f>
        <v>Charlie Derkach</v>
      </c>
      <c r="G22" s="54" t="str">
        <f>+VLOOKUP(E22,Participants!$A$1:$F$799,4,FALSE)</f>
        <v>NCA</v>
      </c>
      <c r="H22" s="54" t="str">
        <f>+VLOOKUP(E22,Participants!$A$1:$F$799,5,FALSE)</f>
        <v>M</v>
      </c>
      <c r="I22" s="54">
        <f>+VLOOKUP(E22,Participants!$A$1:$F$799,3,FALSE)</f>
        <v>5</v>
      </c>
      <c r="J22" s="54" t="str">
        <f>+VLOOKUP(E22,Participants!$A$1:$G$799,7,FALSE)</f>
        <v>JV BOYS</v>
      </c>
      <c r="K22" s="54">
        <f t="shared" si="0"/>
        <v>21</v>
      </c>
      <c r="L22" s="54"/>
    </row>
    <row r="23" spans="1:12" ht="14.25" customHeight="1">
      <c r="A23" s="82"/>
      <c r="B23" s="75"/>
      <c r="C23" s="75"/>
      <c r="D23" s="75"/>
      <c r="E23" s="74"/>
      <c r="F23" s="54"/>
      <c r="G23" s="54"/>
      <c r="H23" s="54"/>
      <c r="I23" s="54"/>
      <c r="J23" s="54"/>
      <c r="K23" s="54"/>
      <c r="L23" s="54"/>
    </row>
    <row r="24" spans="1:12" ht="14.25" customHeight="1">
      <c r="A24" s="82" t="s">
        <v>772</v>
      </c>
      <c r="B24" s="73">
        <v>1</v>
      </c>
      <c r="C24" s="73" t="s">
        <v>941</v>
      </c>
      <c r="D24" s="73">
        <v>1</v>
      </c>
      <c r="E24" s="74">
        <v>1116</v>
      </c>
      <c r="F24" s="54" t="str">
        <f>+VLOOKUP(E24,Participants!$A$1:$F$799,2,FALSE)</f>
        <v>Tessa Liberati</v>
      </c>
      <c r="G24" s="54" t="str">
        <f>+VLOOKUP(E24,Participants!$A$1:$F$799,4,FALSE)</f>
        <v>PHA</v>
      </c>
      <c r="H24" s="54" t="str">
        <f>+VLOOKUP(E24,Participants!$A$1:$F$799,5,FALSE)</f>
        <v>F</v>
      </c>
      <c r="I24" s="54">
        <f>+VLOOKUP(E24,Participants!$A$1:$F$799,3,FALSE)</f>
        <v>5</v>
      </c>
      <c r="J24" s="54" t="str">
        <f>+VLOOKUP(E24,Participants!$A$1:$G$799,7,FALSE)</f>
        <v>JV GIRLS</v>
      </c>
      <c r="K24" s="54">
        <v>1</v>
      </c>
      <c r="L24" s="54">
        <v>10</v>
      </c>
    </row>
    <row r="25" spans="1:12" ht="14.25" customHeight="1">
      <c r="A25" s="82" t="s">
        <v>772</v>
      </c>
      <c r="B25" s="73">
        <v>1</v>
      </c>
      <c r="C25" s="73" t="s">
        <v>942</v>
      </c>
      <c r="D25" s="73">
        <v>7</v>
      </c>
      <c r="E25" s="75">
        <v>584</v>
      </c>
      <c r="F25" s="54" t="str">
        <f>+VLOOKUP(E25,Participants!$A$1:$F$799,2,FALSE)</f>
        <v>Lily Narvett</v>
      </c>
      <c r="G25" s="54" t="str">
        <f>+VLOOKUP(E25,Participants!$A$1:$F$799,4,FALSE)</f>
        <v>BFS</v>
      </c>
      <c r="H25" s="54" t="str">
        <f>+VLOOKUP(E25,Participants!$A$1:$F$799,5,FALSE)</f>
        <v>F</v>
      </c>
      <c r="I25" s="54">
        <f>+VLOOKUP(E25,Participants!$A$1:$F$799,3,FALSE)</f>
        <v>6</v>
      </c>
      <c r="J25" s="54" t="str">
        <f>+VLOOKUP(E25,Participants!$A$1:$G$799,7,FALSE)</f>
        <v>JV GIRLS</v>
      </c>
      <c r="K25" s="54">
        <f>K24+1</f>
        <v>2</v>
      </c>
      <c r="L25" s="54">
        <v>8</v>
      </c>
    </row>
    <row r="26" spans="1:12" ht="14.25" customHeight="1">
      <c r="A26" s="82" t="s">
        <v>772</v>
      </c>
      <c r="B26" s="77">
        <v>2</v>
      </c>
      <c r="C26" s="77" t="s">
        <v>948</v>
      </c>
      <c r="D26" s="77">
        <v>6</v>
      </c>
      <c r="E26" s="77">
        <v>1118</v>
      </c>
      <c r="F26" s="61" t="str">
        <f>+VLOOKUP(E26,Participants!$A$1:$F$799,2,FALSE)</f>
        <v>Kate Mulzet</v>
      </c>
      <c r="G26" s="61" t="str">
        <f>+VLOOKUP(E26,Participants!$A$1:$F$799,4,FALSE)</f>
        <v>PHA</v>
      </c>
      <c r="H26" s="61" t="str">
        <f>+VLOOKUP(E26,Participants!$A$1:$F$799,5,FALSE)</f>
        <v>F</v>
      </c>
      <c r="I26" s="61">
        <f>+VLOOKUP(E26,Participants!$A$1:$F$799,3,FALSE)</f>
        <v>5</v>
      </c>
      <c r="J26" s="61" t="str">
        <f>+VLOOKUP(E26,Participants!$A$1:$G$799,7,FALSE)</f>
        <v>JV GIRLS</v>
      </c>
      <c r="K26" s="54">
        <f t="shared" ref="K26:K56" si="1">K25+1</f>
        <v>3</v>
      </c>
      <c r="L26" s="61">
        <v>6</v>
      </c>
    </row>
    <row r="27" spans="1:12" ht="14.25" customHeight="1">
      <c r="A27" s="82" t="s">
        <v>772</v>
      </c>
      <c r="B27" s="76">
        <v>2</v>
      </c>
      <c r="C27" s="76" t="s">
        <v>949</v>
      </c>
      <c r="D27" s="76">
        <v>2</v>
      </c>
      <c r="E27" s="77">
        <v>1042</v>
      </c>
      <c r="F27" s="61" t="str">
        <f>+VLOOKUP(E27,Participants!$A$1:$F$799,2,FALSE)</f>
        <v>Addison Thiel</v>
      </c>
      <c r="G27" s="61" t="str">
        <f>+VLOOKUP(E27,Participants!$A$1:$F$799,4,FALSE)</f>
        <v>KIL</v>
      </c>
      <c r="H27" s="61" t="str">
        <f>+VLOOKUP(E27,Participants!$A$1:$F$799,5,FALSE)</f>
        <v>F</v>
      </c>
      <c r="I27" s="61">
        <f>+VLOOKUP(E27,Participants!$A$1:$F$799,3,FALSE)</f>
        <v>6</v>
      </c>
      <c r="J27" s="61" t="str">
        <f>+VLOOKUP(E27,Participants!$A$1:$G$799,7,FALSE)</f>
        <v>JV GIRLS</v>
      </c>
      <c r="K27" s="54">
        <f t="shared" si="1"/>
        <v>4</v>
      </c>
      <c r="L27" s="61">
        <v>5</v>
      </c>
    </row>
    <row r="28" spans="1:12" ht="14.25" customHeight="1">
      <c r="A28" s="82" t="s">
        <v>772</v>
      </c>
      <c r="B28" s="75">
        <v>1</v>
      </c>
      <c r="C28" s="75" t="s">
        <v>943</v>
      </c>
      <c r="D28" s="75">
        <v>5</v>
      </c>
      <c r="E28" s="75">
        <v>588</v>
      </c>
      <c r="F28" s="54" t="str">
        <f>+VLOOKUP(E28,Participants!$A$1:$F$799,2,FALSE)</f>
        <v>Madeline Sell</v>
      </c>
      <c r="G28" s="54" t="str">
        <f>+VLOOKUP(E28,Participants!$A$1:$F$799,4,FALSE)</f>
        <v>BFS</v>
      </c>
      <c r="H28" s="54" t="str">
        <f>+VLOOKUP(E28,Participants!$A$1:$F$799,5,FALSE)</f>
        <v>F</v>
      </c>
      <c r="I28" s="54">
        <f>+VLOOKUP(E28,Participants!$A$1:$F$799,3,FALSE)</f>
        <v>6</v>
      </c>
      <c r="J28" s="54" t="str">
        <f>+VLOOKUP(E28,Participants!$A$1:$G$799,7,FALSE)</f>
        <v>JV GIRLS</v>
      </c>
      <c r="K28" s="54">
        <f t="shared" si="1"/>
        <v>5</v>
      </c>
      <c r="L28" s="54">
        <v>4</v>
      </c>
    </row>
    <row r="29" spans="1:12" ht="14.25" customHeight="1">
      <c r="A29" s="82" t="s">
        <v>772</v>
      </c>
      <c r="B29" s="75">
        <v>1</v>
      </c>
      <c r="C29" s="75" t="s">
        <v>944</v>
      </c>
      <c r="D29" s="75">
        <v>2</v>
      </c>
      <c r="E29" s="74">
        <v>1457</v>
      </c>
      <c r="F29" s="54" t="str">
        <f>+VLOOKUP(E29,Participants!$A$1:$F$799,2,FALSE)</f>
        <v>Kendall Stewart</v>
      </c>
      <c r="G29" s="54" t="str">
        <f>+VLOOKUP(E29,Participants!$A$1:$F$799,4,FALSE)</f>
        <v>BCS</v>
      </c>
      <c r="H29" s="54" t="str">
        <f>+VLOOKUP(E29,Participants!$A$1:$F$799,5,FALSE)</f>
        <v>F</v>
      </c>
      <c r="I29" s="54">
        <f>+VLOOKUP(E29,Participants!$A$1:$F$799,3,FALSE)</f>
        <v>6</v>
      </c>
      <c r="J29" s="54" t="str">
        <f>+VLOOKUP(E29,Participants!$A$1:$G$799,7,FALSE)</f>
        <v>JV GIRLS</v>
      </c>
      <c r="K29" s="54">
        <f t="shared" si="1"/>
        <v>6</v>
      </c>
      <c r="L29" s="54">
        <v>3</v>
      </c>
    </row>
    <row r="30" spans="1:12" ht="14.25" customHeight="1">
      <c r="A30" s="82" t="s">
        <v>772</v>
      </c>
      <c r="B30" s="76">
        <v>2</v>
      </c>
      <c r="C30" s="76" t="s">
        <v>950</v>
      </c>
      <c r="D30" s="76">
        <v>4</v>
      </c>
      <c r="E30" s="77">
        <v>586</v>
      </c>
      <c r="F30" s="61" t="str">
        <f>+VLOOKUP(E30,Participants!$A$1:$F$799,2,FALSE)</f>
        <v>Anne Puhalla</v>
      </c>
      <c r="G30" s="61" t="str">
        <f>+VLOOKUP(E30,Participants!$A$1:$F$799,4,FALSE)</f>
        <v>BFS</v>
      </c>
      <c r="H30" s="61" t="str">
        <f>+VLOOKUP(E30,Participants!$A$1:$F$799,5,FALSE)</f>
        <v>F</v>
      </c>
      <c r="I30" s="61">
        <f>+VLOOKUP(E30,Participants!$A$1:$F$799,3,FALSE)</f>
        <v>6</v>
      </c>
      <c r="J30" s="61" t="str">
        <f>+VLOOKUP(E30,Participants!$A$1:$G$799,7,FALSE)</f>
        <v>JV GIRLS</v>
      </c>
      <c r="K30" s="54">
        <f t="shared" si="1"/>
        <v>7</v>
      </c>
      <c r="L30" s="61">
        <v>2</v>
      </c>
    </row>
    <row r="31" spans="1:12" ht="14.25" customHeight="1">
      <c r="A31" s="82" t="s">
        <v>772</v>
      </c>
      <c r="B31" s="76">
        <v>12</v>
      </c>
      <c r="C31" s="76" t="s">
        <v>922</v>
      </c>
      <c r="D31" s="76">
        <v>2</v>
      </c>
      <c r="E31" s="77">
        <v>1584</v>
      </c>
      <c r="F31" s="61" t="str">
        <f>+VLOOKUP(E31,Participants!$A$1:$F$799,2,FALSE)</f>
        <v>Lydia Pierce</v>
      </c>
      <c r="G31" s="61" t="str">
        <f>+VLOOKUP(E31,Participants!$A$1:$F$799,4,FALSE)</f>
        <v>GRE</v>
      </c>
      <c r="H31" s="61" t="str">
        <f>+VLOOKUP(E31,Participants!$A$1:$F$799,5,FALSE)</f>
        <v>F</v>
      </c>
      <c r="I31" s="61">
        <f>+VLOOKUP(E31,Participants!$A$1:$F$799,3,FALSE)</f>
        <v>6</v>
      </c>
      <c r="J31" s="61" t="str">
        <f>+VLOOKUP(E31,Participants!$A$1:$G$799,7,FALSE)</f>
        <v>JV GIRLS</v>
      </c>
      <c r="K31" s="54">
        <f t="shared" si="1"/>
        <v>8</v>
      </c>
      <c r="L31" s="61">
        <v>1</v>
      </c>
    </row>
    <row r="32" spans="1:12" ht="14.25" customHeight="1">
      <c r="A32" s="82" t="s">
        <v>772</v>
      </c>
      <c r="B32" s="76">
        <v>12</v>
      </c>
      <c r="C32" s="76" t="s">
        <v>923</v>
      </c>
      <c r="D32" s="76">
        <v>3</v>
      </c>
      <c r="E32" s="77">
        <v>591</v>
      </c>
      <c r="F32" s="61" t="str">
        <f>+VLOOKUP(E32,Participants!$A$1:$F$799,2,FALSE)</f>
        <v>Alexandra Wagner</v>
      </c>
      <c r="G32" s="61" t="str">
        <f>+VLOOKUP(E32,Participants!$A$1:$F$799,4,FALSE)</f>
        <v>BFS</v>
      </c>
      <c r="H32" s="61" t="str">
        <f>+VLOOKUP(E32,Participants!$A$1:$F$799,5,FALSE)</f>
        <v>F</v>
      </c>
      <c r="I32" s="61">
        <f>+VLOOKUP(E32,Participants!$A$1:$F$799,3,FALSE)</f>
        <v>5</v>
      </c>
      <c r="J32" s="61" t="str">
        <f>+VLOOKUP(E32,Participants!$A$1:$G$799,7,FALSE)</f>
        <v>JV GIRLS</v>
      </c>
      <c r="K32" s="54">
        <f t="shared" si="1"/>
        <v>9</v>
      </c>
      <c r="L32" s="61"/>
    </row>
    <row r="33" spans="1:12" ht="14.25" customHeight="1">
      <c r="A33" s="82" t="s">
        <v>772</v>
      </c>
      <c r="B33" s="75">
        <v>1</v>
      </c>
      <c r="C33" s="75" t="s">
        <v>945</v>
      </c>
      <c r="D33" s="75">
        <v>6</v>
      </c>
      <c r="E33" s="75">
        <v>1252</v>
      </c>
      <c r="F33" s="54" t="str">
        <f>+VLOOKUP(E33,Participants!$A$1:$F$799,2,FALSE)</f>
        <v>Eva Crofford</v>
      </c>
      <c r="G33" s="54" t="str">
        <f>+VLOOKUP(E33,Participants!$A$1:$F$799,4,FALSE)</f>
        <v>AGS</v>
      </c>
      <c r="H33" s="54" t="str">
        <f>+VLOOKUP(E33,Participants!$A$1:$F$799,5,FALSE)</f>
        <v>F</v>
      </c>
      <c r="I33" s="54">
        <f>+VLOOKUP(E33,Participants!$A$1:$F$799,3,FALSE)</f>
        <v>6</v>
      </c>
      <c r="J33" s="54" t="str">
        <f>+VLOOKUP(E33,Participants!$A$1:$G$799,7,FALSE)</f>
        <v>JV GIRLS</v>
      </c>
      <c r="K33" s="54">
        <f t="shared" si="1"/>
        <v>10</v>
      </c>
      <c r="L33" s="54"/>
    </row>
    <row r="34" spans="1:12" ht="14.25" customHeight="1">
      <c r="A34" s="82" t="s">
        <v>772</v>
      </c>
      <c r="B34" s="76">
        <v>2</v>
      </c>
      <c r="C34" s="76" t="s">
        <v>951</v>
      </c>
      <c r="D34" s="76">
        <v>3</v>
      </c>
      <c r="E34" s="76">
        <v>1114</v>
      </c>
      <c r="F34" s="61" t="str">
        <f>+VLOOKUP(E34,Participants!$A$1:$F$799,2,FALSE)</f>
        <v>Eve Wrabley</v>
      </c>
      <c r="G34" s="61" t="str">
        <f>+VLOOKUP(E34,Participants!$A$1:$F$799,4,FALSE)</f>
        <v>PHA</v>
      </c>
      <c r="H34" s="61" t="str">
        <f>+VLOOKUP(E34,Participants!$A$1:$F$799,5,FALSE)</f>
        <v>F</v>
      </c>
      <c r="I34" s="61">
        <f>+VLOOKUP(E34,Participants!$A$1:$F$799,3,FALSE)</f>
        <v>5</v>
      </c>
      <c r="J34" s="61" t="str">
        <f>+VLOOKUP(E34,Participants!$A$1:$G$799,7,FALSE)</f>
        <v>JV GIRLS</v>
      </c>
      <c r="K34" s="54">
        <f t="shared" si="1"/>
        <v>11</v>
      </c>
      <c r="L34" s="61"/>
    </row>
    <row r="35" spans="1:12" ht="14.25" customHeight="1">
      <c r="A35" s="82" t="s">
        <v>772</v>
      </c>
      <c r="B35" s="77">
        <v>2</v>
      </c>
      <c r="C35" s="77" t="s">
        <v>952</v>
      </c>
      <c r="D35" s="77">
        <v>1</v>
      </c>
      <c r="E35" s="77">
        <v>1119</v>
      </c>
      <c r="F35" s="61" t="str">
        <f>+VLOOKUP(E35,Participants!$A$1:$F$799,2,FALSE)</f>
        <v>Morgan Kane</v>
      </c>
      <c r="G35" s="61" t="str">
        <f>+VLOOKUP(E35,Participants!$A$1:$F$799,4,FALSE)</f>
        <v>PHA</v>
      </c>
      <c r="H35" s="61" t="str">
        <f>+VLOOKUP(E35,Participants!$A$1:$F$799,5,FALSE)</f>
        <v>F</v>
      </c>
      <c r="I35" s="61">
        <f>+VLOOKUP(E35,Participants!$A$1:$F$799,3,FALSE)</f>
        <v>5</v>
      </c>
      <c r="J35" s="61" t="str">
        <f>+VLOOKUP(E35,Participants!$A$1:$G$799,7,FALSE)</f>
        <v>JV GIRLS</v>
      </c>
      <c r="K35" s="54">
        <f t="shared" si="1"/>
        <v>12</v>
      </c>
      <c r="L35" s="61"/>
    </row>
    <row r="36" spans="1:12" ht="14.25" customHeight="1">
      <c r="A36" s="82" t="s">
        <v>772</v>
      </c>
      <c r="B36" s="77">
        <v>12</v>
      </c>
      <c r="C36" s="77" t="s">
        <v>924</v>
      </c>
      <c r="D36" s="77">
        <v>4</v>
      </c>
      <c r="E36" s="77">
        <v>1452</v>
      </c>
      <c r="F36" s="61" t="str">
        <f>+VLOOKUP(E36,Participants!$A$1:$F$799,2,FALSE)</f>
        <v>Gianna Shaffer</v>
      </c>
      <c r="G36" s="61" t="str">
        <f>+VLOOKUP(E36,Participants!$A$1:$F$799,4,FALSE)</f>
        <v>BCS</v>
      </c>
      <c r="H36" s="61" t="str">
        <f>+VLOOKUP(E36,Participants!$A$1:$F$799,5,FALSE)</f>
        <v>F</v>
      </c>
      <c r="I36" s="61">
        <f>+VLOOKUP(E36,Participants!$A$1:$F$799,3,FALSE)</f>
        <v>5</v>
      </c>
      <c r="J36" s="61" t="str">
        <f>+VLOOKUP(E36,Participants!$A$1:$G$799,7,FALSE)</f>
        <v>JV GIRLS</v>
      </c>
      <c r="K36" s="54">
        <f t="shared" si="1"/>
        <v>13</v>
      </c>
      <c r="L36" s="61"/>
    </row>
    <row r="37" spans="1:12" ht="14.25" customHeight="1">
      <c r="A37" s="82" t="s">
        <v>772</v>
      </c>
      <c r="B37" s="77">
        <v>12</v>
      </c>
      <c r="C37" s="77" t="s">
        <v>925</v>
      </c>
      <c r="D37" s="77">
        <v>5</v>
      </c>
      <c r="E37" s="77">
        <v>1124</v>
      </c>
      <c r="F37" s="61" t="str">
        <f>+VLOOKUP(E37,Participants!$A$1:$F$799,2,FALSE)</f>
        <v>Claire Anthony</v>
      </c>
      <c r="G37" s="61" t="str">
        <f>+VLOOKUP(E37,Participants!$A$1:$F$799,4,FALSE)</f>
        <v>PHA</v>
      </c>
      <c r="H37" s="61" t="str">
        <f>+VLOOKUP(E37,Participants!$A$1:$F$799,5,FALSE)</f>
        <v>F</v>
      </c>
      <c r="I37" s="61">
        <f>+VLOOKUP(E37,Participants!$A$1:$F$799,3,FALSE)</f>
        <v>6</v>
      </c>
      <c r="J37" s="61" t="str">
        <f>+VLOOKUP(E37,Participants!$A$1:$G$799,7,FALSE)</f>
        <v>JV GIRLS</v>
      </c>
      <c r="K37" s="54">
        <f t="shared" si="1"/>
        <v>14</v>
      </c>
      <c r="L37" s="61"/>
    </row>
    <row r="38" spans="1:12" ht="14.25" customHeight="1">
      <c r="A38" s="82" t="s">
        <v>772</v>
      </c>
      <c r="B38" s="73">
        <v>1</v>
      </c>
      <c r="C38" s="73" t="s">
        <v>946</v>
      </c>
      <c r="D38" s="73">
        <v>4</v>
      </c>
      <c r="E38" s="74">
        <v>1257</v>
      </c>
      <c r="F38" s="54" t="str">
        <f>+VLOOKUP(E38,Participants!$A$1:$F$799,2,FALSE)</f>
        <v>Ava Ziemniak</v>
      </c>
      <c r="G38" s="54" t="str">
        <f>+VLOOKUP(E38,Participants!$A$1:$F$799,4,FALSE)</f>
        <v>AGS</v>
      </c>
      <c r="H38" s="54" t="str">
        <f>+VLOOKUP(E38,Participants!$A$1:$F$799,5,FALSE)</f>
        <v>F</v>
      </c>
      <c r="I38" s="54">
        <f>+VLOOKUP(E38,Participants!$A$1:$F$799,3,FALSE)</f>
        <v>6</v>
      </c>
      <c r="J38" s="54" t="str">
        <f>+VLOOKUP(E38,Participants!$A$1:$G$799,7,FALSE)</f>
        <v>JV GIRLS</v>
      </c>
      <c r="K38" s="54">
        <f t="shared" si="1"/>
        <v>15</v>
      </c>
      <c r="L38" s="54"/>
    </row>
    <row r="39" spans="1:12" ht="14.25" customHeight="1">
      <c r="A39" s="82" t="s">
        <v>772</v>
      </c>
      <c r="B39" s="77">
        <v>12</v>
      </c>
      <c r="C39" s="77" t="s">
        <v>926</v>
      </c>
      <c r="D39" s="77">
        <v>6</v>
      </c>
      <c r="E39" s="77">
        <v>1025</v>
      </c>
      <c r="F39" s="61" t="str">
        <f>+VLOOKUP(E39,Participants!$A$1:$F$799,2,FALSE)</f>
        <v>Elle Degnan</v>
      </c>
      <c r="G39" s="61" t="str">
        <f>+VLOOKUP(E39,Participants!$A$1:$F$799,4,FALSE)</f>
        <v>KIL</v>
      </c>
      <c r="H39" s="61" t="str">
        <f>+VLOOKUP(E39,Participants!$A$1:$F$799,5,FALSE)</f>
        <v>F</v>
      </c>
      <c r="I39" s="61">
        <f>+VLOOKUP(E39,Participants!$A$1:$F$799,3,FALSE)</f>
        <v>5</v>
      </c>
      <c r="J39" s="61" t="str">
        <f>+VLOOKUP(E39,Participants!$A$1:$G$799,7,FALSE)</f>
        <v>JV GIRLS</v>
      </c>
      <c r="K39" s="54">
        <f t="shared" si="1"/>
        <v>16</v>
      </c>
      <c r="L39" s="61"/>
    </row>
    <row r="40" spans="1:12" ht="14.25" customHeight="1">
      <c r="A40" s="82" t="s">
        <v>772</v>
      </c>
      <c r="B40" s="77">
        <v>2</v>
      </c>
      <c r="C40" s="77" t="s">
        <v>953</v>
      </c>
      <c r="D40" s="77">
        <v>5</v>
      </c>
      <c r="E40" s="77">
        <v>1156</v>
      </c>
      <c r="F40" s="61" t="str">
        <f>+VLOOKUP(E40,Participants!$A$1:$F$799,2,FALSE)</f>
        <v>Molly Gauntner</v>
      </c>
      <c r="G40" s="61" t="str">
        <f>+VLOOKUP(E40,Participants!$A$1:$F$799,4,FALSE)</f>
        <v>JAM</v>
      </c>
      <c r="H40" s="61" t="str">
        <f>+VLOOKUP(E40,Participants!$A$1:$F$799,5,FALSE)</f>
        <v>F</v>
      </c>
      <c r="I40" s="61">
        <f>+VLOOKUP(E40,Participants!$A$1:$F$799,3,FALSE)</f>
        <v>6</v>
      </c>
      <c r="J40" s="61" t="str">
        <f>+VLOOKUP(E40,Participants!$A$1:$G$799,7,FALSE)</f>
        <v>JV GIRLS</v>
      </c>
      <c r="K40" s="54">
        <f t="shared" si="1"/>
        <v>17</v>
      </c>
      <c r="L40" s="61"/>
    </row>
    <row r="41" spans="1:12" ht="14.25" customHeight="1">
      <c r="A41" s="82" t="s">
        <v>772</v>
      </c>
      <c r="B41" s="77">
        <v>2</v>
      </c>
      <c r="C41" s="77" t="s">
        <v>954</v>
      </c>
      <c r="D41" s="77">
        <v>7</v>
      </c>
      <c r="E41" s="77">
        <v>1152</v>
      </c>
      <c r="F41" s="61" t="str">
        <f>+VLOOKUP(E41,Participants!$A$1:$F$799,2,FALSE)</f>
        <v>Gabriella Marino</v>
      </c>
      <c r="G41" s="61" t="str">
        <f>+VLOOKUP(E41,Participants!$A$1:$F$799,4,FALSE)</f>
        <v>JAM</v>
      </c>
      <c r="H41" s="61" t="str">
        <f>+VLOOKUP(E41,Participants!$A$1:$F$799,5,FALSE)</f>
        <v>F</v>
      </c>
      <c r="I41" s="61">
        <f>+VLOOKUP(E41,Participants!$A$1:$F$799,3,FALSE)</f>
        <v>5</v>
      </c>
      <c r="J41" s="61" t="str">
        <f>+VLOOKUP(E41,Participants!$A$1:$G$799,7,FALSE)</f>
        <v>JV GIRLS</v>
      </c>
      <c r="K41" s="54">
        <f t="shared" si="1"/>
        <v>18</v>
      </c>
      <c r="L41" s="61"/>
    </row>
    <row r="42" spans="1:12" ht="14.25" customHeight="1">
      <c r="A42" s="82" t="s">
        <v>772</v>
      </c>
      <c r="B42" s="77">
        <v>12</v>
      </c>
      <c r="C42" s="77" t="s">
        <v>927</v>
      </c>
      <c r="D42" s="77">
        <v>7</v>
      </c>
      <c r="E42" s="77">
        <v>580</v>
      </c>
      <c r="F42" s="61" t="str">
        <f>+VLOOKUP(E42,Participants!$A$1:$F$799,2,FALSE)</f>
        <v>Mary Kennedy</v>
      </c>
      <c r="G42" s="61" t="str">
        <f>+VLOOKUP(E42,Participants!$A$1:$F$799,4,FALSE)</f>
        <v>BFS</v>
      </c>
      <c r="H42" s="61" t="str">
        <f>+VLOOKUP(E42,Participants!$A$1:$F$799,5,FALSE)</f>
        <v>F</v>
      </c>
      <c r="I42" s="61">
        <f>+VLOOKUP(E42,Participants!$A$1:$F$799,3,FALSE)</f>
        <v>6</v>
      </c>
      <c r="J42" s="61" t="str">
        <f>+VLOOKUP(E42,Participants!$A$1:$G$799,7,FALSE)</f>
        <v>JV GIRLS</v>
      </c>
      <c r="K42" s="54">
        <f t="shared" si="1"/>
        <v>19</v>
      </c>
      <c r="L42" s="61"/>
    </row>
    <row r="43" spans="1:12" ht="14.25" customHeight="1">
      <c r="A43" s="82" t="s">
        <v>772</v>
      </c>
      <c r="B43" s="76">
        <v>12</v>
      </c>
      <c r="C43" s="76" t="s">
        <v>928</v>
      </c>
      <c r="D43" s="76">
        <v>8</v>
      </c>
      <c r="E43" s="77">
        <v>785</v>
      </c>
      <c r="F43" s="61" t="str">
        <f>+VLOOKUP(E43,Participants!$A$1:$F$799,2,FALSE)</f>
        <v>Keverline Gabby</v>
      </c>
      <c r="G43" s="61" t="str">
        <f>+VLOOKUP(E43,Participants!$A$1:$F$799,4,FALSE)</f>
        <v>AAC</v>
      </c>
      <c r="H43" s="61" t="str">
        <f>+VLOOKUP(E43,Participants!$A$1:$F$799,5,FALSE)</f>
        <v>F</v>
      </c>
      <c r="I43" s="61">
        <f>+VLOOKUP(E43,Participants!$A$1:$F$799,3,FALSE)</f>
        <v>5</v>
      </c>
      <c r="J43" s="61" t="str">
        <f>+VLOOKUP(E43,Participants!$A$1:$G$799,7,FALSE)</f>
        <v>JV GIRLS</v>
      </c>
      <c r="K43" s="54">
        <f t="shared" si="1"/>
        <v>20</v>
      </c>
      <c r="L43" s="61"/>
    </row>
    <row r="44" spans="1:12" ht="14.25" customHeight="1">
      <c r="A44" s="82" t="s">
        <v>772</v>
      </c>
      <c r="B44" s="75">
        <v>1</v>
      </c>
      <c r="C44" s="75" t="s">
        <v>947</v>
      </c>
      <c r="D44" s="75">
        <v>3</v>
      </c>
      <c r="E44" s="74">
        <v>1039</v>
      </c>
      <c r="F44" s="54" t="str">
        <f>+VLOOKUP(E44,Participants!$A$1:$F$799,2,FALSE)</f>
        <v>Anne DiPlacido</v>
      </c>
      <c r="G44" s="54" t="str">
        <f>+VLOOKUP(E44,Participants!$A$1:$F$799,4,FALSE)</f>
        <v>KIL</v>
      </c>
      <c r="H44" s="54" t="str">
        <f>+VLOOKUP(E44,Participants!$A$1:$F$799,5,FALSE)</f>
        <v>F</v>
      </c>
      <c r="I44" s="54">
        <f>+VLOOKUP(E44,Participants!$A$1:$F$799,3,FALSE)</f>
        <v>6</v>
      </c>
      <c r="J44" s="54" t="str">
        <f>+VLOOKUP(E44,Participants!$A$1:$G$799,7,FALSE)</f>
        <v>JV GIRLS</v>
      </c>
      <c r="K44" s="54">
        <f t="shared" si="1"/>
        <v>21</v>
      </c>
      <c r="L44" s="54"/>
    </row>
    <row r="45" spans="1:12" ht="14.25" customHeight="1">
      <c r="A45" s="82" t="s">
        <v>772</v>
      </c>
      <c r="B45" s="75">
        <v>13</v>
      </c>
      <c r="C45" s="75" t="s">
        <v>929</v>
      </c>
      <c r="D45" s="75">
        <v>1</v>
      </c>
      <c r="E45" s="54">
        <v>1122</v>
      </c>
      <c r="F45" s="54" t="str">
        <f>+VLOOKUP(E45,Participants!$A$1:$F$799,2,FALSE)</f>
        <v>Sylvie Day</v>
      </c>
      <c r="G45" s="54" t="str">
        <f>+VLOOKUP(E45,Participants!$A$1:$F$799,4,FALSE)</f>
        <v>PHA</v>
      </c>
      <c r="H45" s="54" t="str">
        <f>+VLOOKUP(E45,Participants!$A$1:$F$799,5,FALSE)</f>
        <v>F</v>
      </c>
      <c r="I45" s="54">
        <f>+VLOOKUP(E45,Participants!$A$1:$F$799,3,FALSE)</f>
        <v>6</v>
      </c>
      <c r="J45" s="54" t="str">
        <f>+VLOOKUP(E45,Participants!$A$1:$G$799,7,FALSE)</f>
        <v>JV GIRLS</v>
      </c>
      <c r="K45" s="54">
        <f t="shared" si="1"/>
        <v>22</v>
      </c>
      <c r="L45" s="54"/>
    </row>
    <row r="46" spans="1:12" ht="14.25" customHeight="1">
      <c r="A46" s="82" t="s">
        <v>772</v>
      </c>
      <c r="B46" s="75">
        <v>13</v>
      </c>
      <c r="C46" s="75" t="s">
        <v>930</v>
      </c>
      <c r="D46" s="75">
        <v>2</v>
      </c>
      <c r="E46" s="54">
        <v>1024</v>
      </c>
      <c r="F46" s="54" t="str">
        <f>+VLOOKUP(E46,Participants!$A$1:$F$799,2,FALSE)</f>
        <v>Jada Lichtenwalter</v>
      </c>
      <c r="G46" s="54" t="str">
        <f>+VLOOKUP(E46,Participants!$A$1:$F$799,4,FALSE)</f>
        <v>KIL</v>
      </c>
      <c r="H46" s="54" t="str">
        <f>+VLOOKUP(E46,Participants!$A$1:$F$799,5,FALSE)</f>
        <v>F</v>
      </c>
      <c r="I46" s="54">
        <f>+VLOOKUP(E46,Participants!$A$1:$F$799,3,FALSE)</f>
        <v>5</v>
      </c>
      <c r="J46" s="54" t="str">
        <f>+VLOOKUP(E46,Participants!$A$1:$G$799,7,FALSE)</f>
        <v>JV GIRLS</v>
      </c>
      <c r="K46" s="54">
        <f t="shared" si="1"/>
        <v>23</v>
      </c>
      <c r="L46" s="54"/>
    </row>
    <row r="47" spans="1:12" ht="14.25" customHeight="1">
      <c r="A47" s="82" t="s">
        <v>772</v>
      </c>
      <c r="B47" s="75">
        <v>13</v>
      </c>
      <c r="C47" s="75" t="s">
        <v>931</v>
      </c>
      <c r="D47" s="75">
        <v>3</v>
      </c>
      <c r="E47" s="54">
        <v>1154</v>
      </c>
      <c r="F47" s="54" t="str">
        <f>+VLOOKUP(E47,Participants!$A$1:$F$799,2,FALSE)</f>
        <v>Ashley Edwards</v>
      </c>
      <c r="G47" s="54" t="str">
        <f>+VLOOKUP(E47,Participants!$A$1:$F$799,4,FALSE)</f>
        <v>JAM</v>
      </c>
      <c r="H47" s="54" t="str">
        <f>+VLOOKUP(E47,Participants!$A$1:$F$799,5,FALSE)</f>
        <v>F</v>
      </c>
      <c r="I47" s="54">
        <f>+VLOOKUP(E47,Participants!$A$1:$F$799,3,FALSE)</f>
        <v>6</v>
      </c>
      <c r="J47" s="54" t="str">
        <f>+VLOOKUP(E47,Participants!$A$1:$G$799,7,FALSE)</f>
        <v>JV GIRLS</v>
      </c>
      <c r="K47" s="54">
        <f t="shared" si="1"/>
        <v>24</v>
      </c>
      <c r="L47" s="54"/>
    </row>
    <row r="48" spans="1:12" ht="14.25" customHeight="1">
      <c r="A48" s="82" t="s">
        <v>772</v>
      </c>
      <c r="B48" s="75">
        <v>13</v>
      </c>
      <c r="C48" s="75" t="s">
        <v>932</v>
      </c>
      <c r="D48" s="75">
        <v>4</v>
      </c>
      <c r="E48" s="54">
        <v>1450</v>
      </c>
      <c r="F48" s="54" t="str">
        <f>+VLOOKUP(E48,Participants!$A$1:$F$799,2,FALSE)</f>
        <v>Megan Eicher</v>
      </c>
      <c r="G48" s="54" t="str">
        <f>+VLOOKUP(E48,Participants!$A$1:$F$799,4,FALSE)</f>
        <v>BCS</v>
      </c>
      <c r="H48" s="54" t="str">
        <f>+VLOOKUP(E48,Participants!$A$1:$F$799,5,FALSE)</f>
        <v>F</v>
      </c>
      <c r="I48" s="54">
        <f>+VLOOKUP(E48,Participants!$A$1:$F$799,3,FALSE)</f>
        <v>5</v>
      </c>
      <c r="J48" s="54" t="str">
        <f>+VLOOKUP(E48,Participants!$A$1:$G$799,7,FALSE)</f>
        <v>JV GIRLS</v>
      </c>
      <c r="K48" s="54">
        <f t="shared" si="1"/>
        <v>25</v>
      </c>
      <c r="L48" s="54"/>
    </row>
    <row r="49" spans="1:12" ht="14.25" customHeight="1">
      <c r="A49" s="82" t="s">
        <v>772</v>
      </c>
      <c r="B49" s="75">
        <v>13</v>
      </c>
      <c r="C49" s="75" t="s">
        <v>933</v>
      </c>
      <c r="D49" s="75">
        <v>5</v>
      </c>
      <c r="E49" s="75">
        <v>1585</v>
      </c>
      <c r="F49" s="54" t="str">
        <f>+VLOOKUP(E49,Participants!$A$1:$F$799,2,FALSE)</f>
        <v>Ava Sparacino</v>
      </c>
      <c r="G49" s="54" t="str">
        <f>+VLOOKUP(E49,Participants!$A$1:$F$799,4,FALSE)</f>
        <v>GRE</v>
      </c>
      <c r="H49" s="54" t="str">
        <f>+VLOOKUP(E49,Participants!$A$1:$F$799,5,FALSE)</f>
        <v>F</v>
      </c>
      <c r="I49" s="54">
        <f>+VLOOKUP(E49,Participants!$A$1:$F$799,3,FALSE)</f>
        <v>6</v>
      </c>
      <c r="J49" s="54" t="str">
        <f>+VLOOKUP(E49,Participants!$A$1:$G$799,7,FALSE)</f>
        <v>JV GIRLS</v>
      </c>
      <c r="K49" s="54">
        <f t="shared" si="1"/>
        <v>26</v>
      </c>
      <c r="L49" s="54"/>
    </row>
    <row r="50" spans="1:12" ht="14.25" customHeight="1">
      <c r="A50" s="82" t="s">
        <v>772</v>
      </c>
      <c r="B50" s="75">
        <v>13</v>
      </c>
      <c r="C50" s="75" t="s">
        <v>934</v>
      </c>
      <c r="D50" s="75">
        <v>6</v>
      </c>
      <c r="E50" s="75">
        <v>1129</v>
      </c>
      <c r="F50" s="54" t="str">
        <f>+VLOOKUP(E50,Participants!$A$1:$F$799,2,FALSE)</f>
        <v>Avery Evancho</v>
      </c>
      <c r="G50" s="54" t="str">
        <f>+VLOOKUP(E50,Participants!$A$1:$F$799,4,FALSE)</f>
        <v>PHA</v>
      </c>
      <c r="H50" s="54" t="str">
        <f>+VLOOKUP(E50,Participants!$A$1:$F$799,5,FALSE)</f>
        <v>F</v>
      </c>
      <c r="I50" s="54">
        <f>+VLOOKUP(E50,Participants!$A$1:$F$799,3,FALSE)</f>
        <v>5</v>
      </c>
      <c r="J50" s="54" t="str">
        <f>+VLOOKUP(E50,Participants!$A$1:$G$799,7,FALSE)</f>
        <v>JV GIRLS</v>
      </c>
      <c r="K50" s="54">
        <f t="shared" si="1"/>
        <v>27</v>
      </c>
      <c r="L50" s="54"/>
    </row>
    <row r="51" spans="1:12" ht="14.25" customHeight="1">
      <c r="A51" s="82" t="s">
        <v>772</v>
      </c>
      <c r="B51" s="73">
        <v>13</v>
      </c>
      <c r="C51" s="73" t="s">
        <v>935</v>
      </c>
      <c r="D51" s="73">
        <v>7</v>
      </c>
      <c r="E51" s="75">
        <v>590</v>
      </c>
      <c r="F51" s="54" t="str">
        <f>+VLOOKUP(E51,Participants!$A$1:$F$799,2,FALSE)</f>
        <v>Gina Talarico</v>
      </c>
      <c r="G51" s="54" t="str">
        <f>+VLOOKUP(E51,Participants!$A$1:$F$799,4,FALSE)</f>
        <v>BFS</v>
      </c>
      <c r="H51" s="54" t="str">
        <f>+VLOOKUP(E51,Participants!$A$1:$F$799,5,FALSE)</f>
        <v>F</v>
      </c>
      <c r="I51" s="54">
        <f>+VLOOKUP(E51,Participants!$A$1:$F$799,3,FALSE)</f>
        <v>6</v>
      </c>
      <c r="J51" s="54" t="str">
        <f>+VLOOKUP(E51,Participants!$A$1:$G$799,7,FALSE)</f>
        <v>JV GIRLS</v>
      </c>
      <c r="K51" s="54">
        <f t="shared" si="1"/>
        <v>28</v>
      </c>
      <c r="L51" s="54"/>
    </row>
    <row r="52" spans="1:12" ht="14.25" customHeight="1">
      <c r="A52" s="82" t="s">
        <v>772</v>
      </c>
      <c r="B52" s="73">
        <v>13</v>
      </c>
      <c r="C52" s="73" t="s">
        <v>936</v>
      </c>
      <c r="D52" s="73">
        <v>8</v>
      </c>
      <c r="E52" s="75">
        <v>778</v>
      </c>
      <c r="F52" s="54" t="str">
        <f>+VLOOKUP(E52,Participants!$A$1:$F$799,2,FALSE)</f>
        <v>Austin Lizzie</v>
      </c>
      <c r="G52" s="54" t="str">
        <f>+VLOOKUP(E52,Participants!$A$1:$F$799,4,FALSE)</f>
        <v>AAC</v>
      </c>
      <c r="H52" s="54" t="str">
        <f>+VLOOKUP(E52,Participants!$A$1:$F$799,5,FALSE)</f>
        <v>F</v>
      </c>
      <c r="I52" s="54">
        <f>+VLOOKUP(E52,Participants!$A$1:$F$799,3,FALSE)</f>
        <v>5</v>
      </c>
      <c r="J52" s="54" t="str">
        <f>+VLOOKUP(E52,Participants!$A$1:$G$799,7,FALSE)</f>
        <v>JV GIRLS</v>
      </c>
      <c r="K52" s="54">
        <f t="shared" si="1"/>
        <v>29</v>
      </c>
      <c r="L52" s="54"/>
    </row>
    <row r="53" spans="1:12" ht="14.25" customHeight="1">
      <c r="A53" s="82" t="s">
        <v>772</v>
      </c>
      <c r="B53" s="77">
        <v>14</v>
      </c>
      <c r="C53" s="77" t="s">
        <v>937</v>
      </c>
      <c r="D53" s="77">
        <v>1</v>
      </c>
      <c r="E53" s="77">
        <v>1026</v>
      </c>
      <c r="F53" s="61" t="str">
        <f>+VLOOKUP(E53,Participants!$A$1:$F$799,2,FALSE)</f>
        <v>Noelle Ronnenberg</v>
      </c>
      <c r="G53" s="61" t="str">
        <f>+VLOOKUP(E53,Participants!$A$1:$F$799,4,FALSE)</f>
        <v>KIL</v>
      </c>
      <c r="H53" s="61" t="str">
        <f>+VLOOKUP(E53,Participants!$A$1:$F$799,5,FALSE)</f>
        <v>F</v>
      </c>
      <c r="I53" s="61">
        <f>+VLOOKUP(E53,Participants!$A$1:$F$799,3,FALSE)</f>
        <v>5</v>
      </c>
      <c r="J53" s="61" t="str">
        <f>+VLOOKUP(E53,Participants!$A$1:$G$799,7,FALSE)</f>
        <v>JV GIRLS</v>
      </c>
      <c r="K53" s="54">
        <f t="shared" si="1"/>
        <v>30</v>
      </c>
      <c r="L53" s="61"/>
    </row>
    <row r="54" spans="1:12" ht="14.25" customHeight="1">
      <c r="A54" s="82" t="s">
        <v>772</v>
      </c>
      <c r="B54" s="77">
        <v>14</v>
      </c>
      <c r="C54" s="77" t="s">
        <v>938</v>
      </c>
      <c r="D54" s="77">
        <v>2</v>
      </c>
      <c r="E54" s="77">
        <v>1251</v>
      </c>
      <c r="F54" s="61" t="str">
        <f>+VLOOKUP(E54,Participants!$A$1:$F$799,2,FALSE)</f>
        <v>Gina Cicchino</v>
      </c>
      <c r="G54" s="61" t="str">
        <f>+VLOOKUP(E54,Participants!$A$1:$F$799,4,FALSE)</f>
        <v>AGS</v>
      </c>
      <c r="H54" s="61" t="str">
        <f>+VLOOKUP(E54,Participants!$A$1:$F$799,5,FALSE)</f>
        <v>F</v>
      </c>
      <c r="I54" s="61">
        <f>+VLOOKUP(E54,Participants!$A$1:$F$799,3,FALSE)</f>
        <v>6</v>
      </c>
      <c r="J54" s="61" t="str">
        <f>+VLOOKUP(E54,Participants!$A$1:$G$799,7,FALSE)</f>
        <v>JV GIRLS</v>
      </c>
      <c r="K54" s="54">
        <f t="shared" si="1"/>
        <v>31</v>
      </c>
      <c r="L54" s="61"/>
    </row>
    <row r="55" spans="1:12" ht="14.25" customHeight="1">
      <c r="A55" s="82" t="s">
        <v>772</v>
      </c>
      <c r="B55" s="77">
        <v>14</v>
      </c>
      <c r="C55" s="77" t="s">
        <v>939</v>
      </c>
      <c r="D55" s="77">
        <v>3</v>
      </c>
      <c r="E55" s="77">
        <v>1579</v>
      </c>
      <c r="F55" s="61" t="str">
        <f>+VLOOKUP(E55,Participants!$A$1:$F$799,2,FALSE)</f>
        <v>Emily Birchok</v>
      </c>
      <c r="G55" s="61" t="str">
        <f>+VLOOKUP(E55,Participants!$A$1:$F$799,4,FALSE)</f>
        <v>GRE</v>
      </c>
      <c r="H55" s="61" t="str">
        <f>+VLOOKUP(E55,Participants!$A$1:$F$799,5,FALSE)</f>
        <v>F</v>
      </c>
      <c r="I55" s="61">
        <f>+VLOOKUP(E55,Participants!$A$1:$F$799,3,FALSE)</f>
        <v>5</v>
      </c>
      <c r="J55" s="61" t="str">
        <f>+VLOOKUP(E55,Participants!$A$1:$G$799,7,FALSE)</f>
        <v>JV GIRLS</v>
      </c>
      <c r="K55" s="54">
        <f t="shared" si="1"/>
        <v>32</v>
      </c>
      <c r="L55" s="61"/>
    </row>
    <row r="56" spans="1:12" ht="14.25" customHeight="1">
      <c r="A56" s="82" t="s">
        <v>772</v>
      </c>
      <c r="B56" s="77">
        <v>14</v>
      </c>
      <c r="C56" s="77" t="s">
        <v>940</v>
      </c>
      <c r="D56" s="77">
        <v>4</v>
      </c>
      <c r="E56" s="77">
        <v>578</v>
      </c>
      <c r="F56" s="61" t="str">
        <f>+VLOOKUP(E56,Participants!$A$1:$F$799,2,FALSE)</f>
        <v>Giovanna Julian</v>
      </c>
      <c r="G56" s="61" t="str">
        <f>+VLOOKUP(E56,Participants!$A$1:$F$799,4,FALSE)</f>
        <v>BFS</v>
      </c>
      <c r="H56" s="61" t="str">
        <f>+VLOOKUP(E56,Participants!$A$1:$F$799,5,FALSE)</f>
        <v>F</v>
      </c>
      <c r="I56" s="61">
        <f>+VLOOKUP(E56,Participants!$A$1:$F$799,3,FALSE)</f>
        <v>6</v>
      </c>
      <c r="J56" s="61" t="str">
        <f>+VLOOKUP(E56,Participants!$A$1:$G$799,7,FALSE)</f>
        <v>JV GIRLS</v>
      </c>
      <c r="K56" s="54">
        <f t="shared" si="1"/>
        <v>33</v>
      </c>
      <c r="L56" s="61"/>
    </row>
    <row r="57" spans="1:12" ht="14.25" customHeight="1">
      <c r="A57" s="82"/>
      <c r="B57" s="77"/>
      <c r="C57" s="77"/>
      <c r="D57" s="77"/>
      <c r="E57" s="77"/>
      <c r="F57" s="61"/>
      <c r="G57" s="61"/>
      <c r="H57" s="61"/>
      <c r="I57" s="61"/>
      <c r="J57" s="61"/>
      <c r="K57" s="54"/>
      <c r="L57" s="61"/>
    </row>
    <row r="58" spans="1:12" ht="14.25" customHeight="1">
      <c r="A58" s="82"/>
      <c r="B58" s="77"/>
      <c r="C58" s="77"/>
      <c r="D58" s="77"/>
      <c r="E58" s="77"/>
      <c r="F58" s="61"/>
      <c r="G58" s="61"/>
      <c r="H58" s="61"/>
      <c r="I58" s="61"/>
      <c r="J58" s="61"/>
      <c r="K58" s="54"/>
      <c r="L58" s="61"/>
    </row>
    <row r="59" spans="1:12" ht="14.25" customHeight="1">
      <c r="A59" s="82" t="s">
        <v>772</v>
      </c>
      <c r="B59" s="73">
        <v>11</v>
      </c>
      <c r="C59" s="73" t="s">
        <v>1007</v>
      </c>
      <c r="D59" s="73">
        <v>4</v>
      </c>
      <c r="E59" s="74">
        <v>1290</v>
      </c>
      <c r="F59" s="54" t="str">
        <f>+VLOOKUP(E59,Participants!$A$1:$F$799,2,FALSE)</f>
        <v>Owen Minzer</v>
      </c>
      <c r="G59" s="54" t="str">
        <f>+VLOOKUP(E59,Participants!$A$1:$F$799,4,FALSE)</f>
        <v>AGS</v>
      </c>
      <c r="H59" s="54" t="str">
        <f>+VLOOKUP(E59,Participants!$A$1:$F$799,5,FALSE)</f>
        <v>M</v>
      </c>
      <c r="I59" s="54">
        <f>+VLOOKUP(E59,Participants!$A$1:$F$799,3,FALSE)</f>
        <v>8</v>
      </c>
      <c r="J59" s="54" t="str">
        <f>+VLOOKUP(E59,Participants!$A$1:$G$799,7,FALSE)</f>
        <v>VARSITY BOYS</v>
      </c>
      <c r="K59" s="54">
        <v>1</v>
      </c>
      <c r="L59" s="54">
        <v>10</v>
      </c>
    </row>
    <row r="60" spans="1:12" ht="14.25" customHeight="1">
      <c r="A60" s="82" t="s">
        <v>772</v>
      </c>
      <c r="B60" s="73">
        <v>11</v>
      </c>
      <c r="C60" s="73" t="s">
        <v>1008</v>
      </c>
      <c r="D60" s="73">
        <v>6</v>
      </c>
      <c r="E60" s="73">
        <v>1293</v>
      </c>
      <c r="F60" s="54" t="str">
        <f>+VLOOKUP(E60,Participants!$A$1:$F$799,2,FALSE)</f>
        <v>Christian Williams</v>
      </c>
      <c r="G60" s="54" t="str">
        <f>+VLOOKUP(E60,Participants!$A$1:$F$799,4,FALSE)</f>
        <v>AGS</v>
      </c>
      <c r="H60" s="54" t="str">
        <f>+VLOOKUP(E60,Participants!$A$1:$F$799,5,FALSE)</f>
        <v>M</v>
      </c>
      <c r="I60" s="54">
        <f>+VLOOKUP(E60,Participants!$A$1:$F$799,3,FALSE)</f>
        <v>8</v>
      </c>
      <c r="J60" s="54" t="str">
        <f>+VLOOKUP(E60,Participants!$A$1:$G$799,7,FALSE)</f>
        <v>VARSITY BOYS</v>
      </c>
      <c r="K60" s="54">
        <f>K59+1</f>
        <v>2</v>
      </c>
      <c r="L60" s="54">
        <v>8</v>
      </c>
    </row>
    <row r="61" spans="1:12" ht="14.25" customHeight="1">
      <c r="A61" s="82" t="s">
        <v>772</v>
      </c>
      <c r="B61" s="76">
        <v>10</v>
      </c>
      <c r="C61" s="76" t="s">
        <v>1002</v>
      </c>
      <c r="D61" s="76">
        <v>2</v>
      </c>
      <c r="E61" s="77">
        <v>893</v>
      </c>
      <c r="F61" s="61" t="str">
        <f>+VLOOKUP(E61,Participants!$A$1:$F$799,2,FALSE)</f>
        <v>Antony Flitcraft</v>
      </c>
      <c r="G61" s="61" t="str">
        <f>+VLOOKUP(E61,Participants!$A$1:$F$799,4,FALSE)</f>
        <v>SSPP</v>
      </c>
      <c r="H61" s="61" t="str">
        <f>+VLOOKUP(E61,Participants!$A$1:$F$799,5,FALSE)</f>
        <v>M</v>
      </c>
      <c r="I61" s="61">
        <f>+VLOOKUP(E61,Participants!$A$1:$F$799,3,FALSE)</f>
        <v>8</v>
      </c>
      <c r="J61" s="61" t="str">
        <f>+VLOOKUP(E61,Participants!$A$1:$G$799,7,FALSE)</f>
        <v>VARSITY BOYS</v>
      </c>
      <c r="K61" s="54">
        <f t="shared" ref="K61:K71" si="2">K60+1</f>
        <v>3</v>
      </c>
      <c r="L61" s="61">
        <v>6</v>
      </c>
    </row>
    <row r="62" spans="1:12" ht="14.25" customHeight="1">
      <c r="A62" s="82" t="s">
        <v>772</v>
      </c>
      <c r="B62" s="75">
        <v>11</v>
      </c>
      <c r="C62" s="75" t="s">
        <v>1009</v>
      </c>
      <c r="D62" s="75">
        <v>3</v>
      </c>
      <c r="E62" s="74">
        <v>888</v>
      </c>
      <c r="F62" s="54" t="str">
        <f>+VLOOKUP(E62,Participants!$A$1:$F$799,2,FALSE)</f>
        <v>Luca Flitcraft</v>
      </c>
      <c r="G62" s="54" t="str">
        <f>+VLOOKUP(E62,Participants!$A$1:$F$799,4,FALSE)</f>
        <v>SSPP</v>
      </c>
      <c r="H62" s="54" t="str">
        <f>+VLOOKUP(E62,Participants!$A$1:$F$799,5,FALSE)</f>
        <v>M</v>
      </c>
      <c r="I62" s="54">
        <f>+VLOOKUP(E62,Participants!$A$1:$F$799,3,FALSE)</f>
        <v>7</v>
      </c>
      <c r="J62" s="54" t="str">
        <f>+VLOOKUP(E62,Participants!$A$1:$G$799,7,FALSE)</f>
        <v>VARSITY BOYS</v>
      </c>
      <c r="K62" s="54">
        <f t="shared" si="2"/>
        <v>4</v>
      </c>
      <c r="L62" s="54">
        <v>5</v>
      </c>
    </row>
    <row r="63" spans="1:12" ht="14.25" customHeight="1">
      <c r="A63" s="82" t="s">
        <v>772</v>
      </c>
      <c r="B63" s="75">
        <v>11</v>
      </c>
      <c r="C63" s="75" t="s">
        <v>1010</v>
      </c>
      <c r="D63" s="75">
        <v>5</v>
      </c>
      <c r="E63" s="75">
        <v>1082</v>
      </c>
      <c r="F63" s="54" t="str">
        <f>+VLOOKUP(E63,Participants!$A$1:$F$799,2,FALSE)</f>
        <v>Brady Wilson</v>
      </c>
      <c r="G63" s="54" t="str">
        <f>+VLOOKUP(E63,Participants!$A$1:$F$799,4,FALSE)</f>
        <v>KIL</v>
      </c>
      <c r="H63" s="54" t="str">
        <f>+VLOOKUP(E63,Participants!$A$1:$F$799,5,FALSE)</f>
        <v>M</v>
      </c>
      <c r="I63" s="54">
        <f>+VLOOKUP(E63,Participants!$A$1:$F$799,3,FALSE)</f>
        <v>7</v>
      </c>
      <c r="J63" s="54" t="str">
        <f>+VLOOKUP(E63,Participants!$A$1:$G$799,7,FALSE)</f>
        <v>VARSITY BOYS</v>
      </c>
      <c r="K63" s="54">
        <f t="shared" si="2"/>
        <v>5</v>
      </c>
      <c r="L63" s="54">
        <v>4</v>
      </c>
    </row>
    <row r="64" spans="1:12" ht="14.25" customHeight="1">
      <c r="A64" s="82" t="s">
        <v>772</v>
      </c>
      <c r="B64" s="76">
        <v>10</v>
      </c>
      <c r="C64" s="76" t="s">
        <v>970</v>
      </c>
      <c r="D64" s="76">
        <v>5</v>
      </c>
      <c r="E64" s="77">
        <v>793</v>
      </c>
      <c r="F64" s="61" t="str">
        <f>+VLOOKUP(E64,Participants!$A$1:$F$799,2,FALSE)</f>
        <v>Burchill Jonah</v>
      </c>
      <c r="G64" s="61" t="str">
        <f>+VLOOKUP(E64,Participants!$A$1:$F$799,4,FALSE)</f>
        <v>AAC</v>
      </c>
      <c r="H64" s="61" t="str">
        <f>+VLOOKUP(E64,Participants!$A$1:$F$799,5,FALSE)</f>
        <v>M</v>
      </c>
      <c r="I64" s="61">
        <f>+VLOOKUP(E64,Participants!$A$1:$F$799,3,FALSE)</f>
        <v>8</v>
      </c>
      <c r="J64" s="61" t="str">
        <f>+VLOOKUP(E64,Participants!$A$1:$G$799,7,FALSE)</f>
        <v>VARSITY BOYS</v>
      </c>
      <c r="K64" s="54">
        <f t="shared" si="2"/>
        <v>6</v>
      </c>
      <c r="L64" s="61">
        <v>3</v>
      </c>
    </row>
    <row r="65" spans="1:12" ht="14.25" customHeight="1">
      <c r="A65" s="82" t="s">
        <v>772</v>
      </c>
      <c r="B65" s="76">
        <v>10</v>
      </c>
      <c r="C65" s="76" t="s">
        <v>1003</v>
      </c>
      <c r="D65" s="76">
        <v>3</v>
      </c>
      <c r="E65" s="77">
        <v>1294</v>
      </c>
      <c r="F65" s="61" t="str">
        <f>+VLOOKUP(E65,Participants!$A$1:$F$799,2,FALSE)</f>
        <v>Gavin Lugaila</v>
      </c>
      <c r="G65" s="61" t="str">
        <f>+VLOOKUP(E65,Participants!$A$1:$F$799,4,FALSE)</f>
        <v>AGS</v>
      </c>
      <c r="H65" s="61" t="str">
        <f>+VLOOKUP(E65,Participants!$A$1:$F$799,5,FALSE)</f>
        <v>M</v>
      </c>
      <c r="I65" s="61">
        <f>+VLOOKUP(E65,Participants!$A$1:$F$799,3,FALSE)</f>
        <v>8</v>
      </c>
      <c r="J65" s="61" t="str">
        <f>+VLOOKUP(E65,Participants!$A$1:$G$799,7,FALSE)</f>
        <v>VARSITY BOYS</v>
      </c>
      <c r="K65" s="54">
        <f t="shared" si="2"/>
        <v>7</v>
      </c>
      <c r="L65" s="61">
        <v>2</v>
      </c>
    </row>
    <row r="66" spans="1:12" ht="14.25" customHeight="1">
      <c r="A66" s="82" t="s">
        <v>772</v>
      </c>
      <c r="B66" s="76">
        <v>10</v>
      </c>
      <c r="C66" s="76" t="s">
        <v>1004</v>
      </c>
      <c r="D66" s="76">
        <v>6</v>
      </c>
      <c r="E66" s="76">
        <v>1283</v>
      </c>
      <c r="F66" s="61" t="str">
        <f>+VLOOKUP(E66,Participants!$A$1:$F$799,2,FALSE)</f>
        <v>Brayden Douglass</v>
      </c>
      <c r="G66" s="61" t="str">
        <f>+VLOOKUP(E66,Participants!$A$1:$F$799,4,FALSE)</f>
        <v>AGS</v>
      </c>
      <c r="H66" s="61" t="str">
        <f>+VLOOKUP(E66,Participants!$A$1:$F$799,5,FALSE)</f>
        <v>M</v>
      </c>
      <c r="I66" s="61">
        <f>+VLOOKUP(E66,Participants!$A$1:$F$799,3,FALSE)</f>
        <v>8</v>
      </c>
      <c r="J66" s="61" t="str">
        <f>+VLOOKUP(E66,Participants!$A$1:$G$799,7,FALSE)</f>
        <v>VARSITY BOYS</v>
      </c>
      <c r="K66" s="54">
        <f t="shared" si="2"/>
        <v>8</v>
      </c>
      <c r="L66" s="61">
        <v>1</v>
      </c>
    </row>
    <row r="67" spans="1:12" ht="14.25" customHeight="1">
      <c r="A67" s="82" t="s">
        <v>772</v>
      </c>
      <c r="B67" s="75">
        <v>11</v>
      </c>
      <c r="C67" s="75" t="s">
        <v>1011</v>
      </c>
      <c r="D67" s="75">
        <v>2</v>
      </c>
      <c r="E67" s="74">
        <v>1458</v>
      </c>
      <c r="F67" s="54" t="str">
        <f>+VLOOKUP(E67,Participants!$A$1:$F$799,2,FALSE)</f>
        <v>Mateo Saspe</v>
      </c>
      <c r="G67" s="54" t="str">
        <f>+VLOOKUP(E67,Participants!$A$1:$F$799,4,FALSE)</f>
        <v>BCS</v>
      </c>
      <c r="H67" s="54" t="str">
        <f>+VLOOKUP(E67,Participants!$A$1:$F$799,5,FALSE)</f>
        <v>M</v>
      </c>
      <c r="I67" s="54">
        <f>+VLOOKUP(E67,Participants!$A$1:$F$799,3,FALSE)</f>
        <v>7</v>
      </c>
      <c r="J67" s="54" t="str">
        <f>+VLOOKUP(E67,Participants!$A$1:$G$799,7,FALSE)</f>
        <v>VARSITY BOYS</v>
      </c>
      <c r="K67" s="54">
        <f t="shared" si="2"/>
        <v>9</v>
      </c>
      <c r="L67" s="54"/>
    </row>
    <row r="68" spans="1:12" ht="14.25" customHeight="1">
      <c r="A68" s="82" t="s">
        <v>772</v>
      </c>
      <c r="B68" s="75">
        <v>11</v>
      </c>
      <c r="C68" s="75" t="s">
        <v>1012</v>
      </c>
      <c r="D68" s="75">
        <v>7</v>
      </c>
      <c r="E68" s="75">
        <v>945</v>
      </c>
      <c r="F68" s="54" t="str">
        <f>+VLOOKUP(E68,Participants!$A$1:$F$799,2,FALSE)</f>
        <v>Malik Mayers</v>
      </c>
      <c r="G68" s="54" t="str">
        <f>+VLOOKUP(E68,Participants!$A$1:$F$799,4,FALSE)</f>
        <v>NCA</v>
      </c>
      <c r="H68" s="54" t="str">
        <f>+VLOOKUP(E68,Participants!$A$1:$F$799,5,FALSE)</f>
        <v>M</v>
      </c>
      <c r="I68" s="54">
        <f>+VLOOKUP(E68,Participants!$A$1:$F$799,3,FALSE)</f>
        <v>8</v>
      </c>
      <c r="J68" s="54" t="str">
        <f>+VLOOKUP(E68,Participants!$A$1:$G$799,7,FALSE)</f>
        <v>VARSITY BOYS</v>
      </c>
      <c r="K68" s="54">
        <f t="shared" si="2"/>
        <v>10</v>
      </c>
      <c r="L68" s="54"/>
    </row>
    <row r="69" spans="1:12" ht="14.25" customHeight="1">
      <c r="A69" s="82" t="s">
        <v>772</v>
      </c>
      <c r="B69" s="77">
        <v>10</v>
      </c>
      <c r="C69" s="77" t="s">
        <v>1005</v>
      </c>
      <c r="D69" s="77">
        <v>1</v>
      </c>
      <c r="E69" s="77">
        <v>1086</v>
      </c>
      <c r="F69" s="61" t="str">
        <f>+VLOOKUP(E69,Participants!$A$1:$F$799,2,FALSE)</f>
        <v>Owen McKernan</v>
      </c>
      <c r="G69" s="61" t="str">
        <f>+VLOOKUP(E69,Participants!$A$1:$F$799,4,FALSE)</f>
        <v>KIL</v>
      </c>
      <c r="H69" s="61" t="str">
        <f>+VLOOKUP(E69,Participants!$A$1:$F$799,5,FALSE)</f>
        <v>M</v>
      </c>
      <c r="I69" s="61">
        <f>+VLOOKUP(E69,Participants!$A$1:$F$799,3,FALSE)</f>
        <v>8</v>
      </c>
      <c r="J69" s="61" t="str">
        <f>+VLOOKUP(E69,Participants!$A$1:$G$799,7,FALSE)</f>
        <v>VARSITY BOYS</v>
      </c>
      <c r="K69" s="54">
        <f t="shared" si="2"/>
        <v>11</v>
      </c>
      <c r="L69" s="61"/>
    </row>
    <row r="70" spans="1:12" ht="14.25" customHeight="1">
      <c r="A70" s="82" t="s">
        <v>772</v>
      </c>
      <c r="B70" s="73">
        <v>11</v>
      </c>
      <c r="C70" s="73" t="s">
        <v>1013</v>
      </c>
      <c r="D70" s="73">
        <v>1</v>
      </c>
      <c r="E70" s="74">
        <v>1072</v>
      </c>
      <c r="F70" s="54" t="str">
        <f>+VLOOKUP(E70,Participants!$A$1:$F$799,2,FALSE)</f>
        <v>Domenic Amoruso</v>
      </c>
      <c r="G70" s="54" t="str">
        <f>+VLOOKUP(E70,Participants!$A$1:$F$799,4,FALSE)</f>
        <v>KIL</v>
      </c>
      <c r="H70" s="54" t="str">
        <f>+VLOOKUP(E70,Participants!$A$1:$F$799,5,FALSE)</f>
        <v>M</v>
      </c>
      <c r="I70" s="54">
        <f>+VLOOKUP(E70,Participants!$A$1:$F$799,3,FALSE)</f>
        <v>7</v>
      </c>
      <c r="J70" s="54" t="str">
        <f>+VLOOKUP(E70,Participants!$A$1:$G$799,7,FALSE)</f>
        <v>VARSITY BOYS</v>
      </c>
      <c r="K70" s="54">
        <f t="shared" si="2"/>
        <v>12</v>
      </c>
      <c r="L70" s="54"/>
    </row>
    <row r="71" spans="1:12" ht="14.25" customHeight="1">
      <c r="A71" s="82" t="s">
        <v>772</v>
      </c>
      <c r="B71" s="77">
        <v>10</v>
      </c>
      <c r="C71" s="77" t="s">
        <v>1006</v>
      </c>
      <c r="D71" s="77">
        <v>4</v>
      </c>
      <c r="E71" s="77">
        <v>943</v>
      </c>
      <c r="F71" s="61" t="str">
        <f>+VLOOKUP(E71,Participants!$A$1:$F$799,2,FALSE)</f>
        <v>Antonio Ruffin Jr</v>
      </c>
      <c r="G71" s="61" t="str">
        <f>+VLOOKUP(E71,Participants!$A$1:$F$799,4,FALSE)</f>
        <v>NCA</v>
      </c>
      <c r="H71" s="61" t="str">
        <f>+VLOOKUP(E71,Participants!$A$1:$F$799,5,FALSE)</f>
        <v>M</v>
      </c>
      <c r="I71" s="61">
        <f>+VLOOKUP(E71,Participants!$A$1:$F$799,3,FALSE)</f>
        <v>7</v>
      </c>
      <c r="J71" s="61" t="str">
        <f>+VLOOKUP(E71,Participants!$A$1:$G$799,7,FALSE)</f>
        <v>VARSITY BOYS</v>
      </c>
      <c r="K71" s="54">
        <f t="shared" si="2"/>
        <v>13</v>
      </c>
      <c r="L71" s="61"/>
    </row>
    <row r="72" spans="1:12" ht="14.25" customHeight="1">
      <c r="A72" s="82"/>
      <c r="B72" s="77"/>
      <c r="C72" s="77"/>
      <c r="D72" s="77"/>
      <c r="E72" s="77"/>
      <c r="F72" s="61"/>
      <c r="G72" s="61"/>
      <c r="H72" s="61"/>
      <c r="I72" s="61"/>
      <c r="J72" s="61"/>
      <c r="K72" s="54"/>
      <c r="L72" s="61"/>
    </row>
    <row r="73" spans="1:12" ht="14.25" customHeight="1">
      <c r="A73" s="82"/>
      <c r="B73" s="77"/>
      <c r="C73" s="77"/>
      <c r="D73" s="77"/>
      <c r="E73" s="77"/>
      <c r="F73" s="61"/>
      <c r="G73" s="61"/>
      <c r="H73" s="61"/>
      <c r="I73" s="61"/>
      <c r="J73" s="61"/>
      <c r="K73" s="54"/>
      <c r="L73" s="61"/>
    </row>
    <row r="74" spans="1:12" ht="14.25" customHeight="1">
      <c r="A74" s="82" t="s">
        <v>772</v>
      </c>
      <c r="B74" s="73">
        <v>9</v>
      </c>
      <c r="C74" s="73" t="s">
        <v>998</v>
      </c>
      <c r="D74" s="73">
        <v>4</v>
      </c>
      <c r="E74" s="74">
        <v>1165</v>
      </c>
      <c r="F74" s="54" t="str">
        <f>+VLOOKUP(E74,Participants!$A$1:$F$799,2,FALSE)</f>
        <v>Charlotte Gauntner</v>
      </c>
      <c r="G74" s="54" t="str">
        <f>+VLOOKUP(E74,Participants!$A$1:$F$799,4,FALSE)</f>
        <v>JAM</v>
      </c>
      <c r="H74" s="54" t="str">
        <f>+VLOOKUP(E74,Participants!$A$1:$F$799,5,FALSE)</f>
        <v xml:space="preserve">F </v>
      </c>
      <c r="I74" s="54">
        <f>+VLOOKUP(E74,Participants!$A$1:$F$799,3,FALSE)</f>
        <v>8</v>
      </c>
      <c r="J74" s="54" t="str">
        <f>+VLOOKUP(E74,Participants!$A$1:$G$799,7,FALSE)</f>
        <v>VARSITY GIRLS</v>
      </c>
      <c r="K74" s="54">
        <v>1</v>
      </c>
      <c r="L74" s="54">
        <v>10</v>
      </c>
    </row>
    <row r="75" spans="1:12" ht="14.25" customHeight="1">
      <c r="A75" s="82" t="s">
        <v>772</v>
      </c>
      <c r="B75" s="73">
        <v>9</v>
      </c>
      <c r="C75" s="73" t="s">
        <v>999</v>
      </c>
      <c r="D75" s="73">
        <v>3</v>
      </c>
      <c r="E75" s="74">
        <v>606</v>
      </c>
      <c r="F75" s="54" t="str">
        <f>+VLOOKUP(E75,Participants!$A$1:$F$799,2,FALSE)</f>
        <v>Audra Lazzara</v>
      </c>
      <c r="G75" s="54" t="str">
        <f>+VLOOKUP(E75,Participants!$A$1:$F$799,4,FALSE)</f>
        <v>BFS</v>
      </c>
      <c r="H75" s="54" t="str">
        <f>+VLOOKUP(E75,Participants!$A$1:$F$799,5,FALSE)</f>
        <v>F</v>
      </c>
      <c r="I75" s="54">
        <f>+VLOOKUP(E75,Participants!$A$1:$F$799,3,FALSE)</f>
        <v>7</v>
      </c>
      <c r="J75" s="54" t="str">
        <f>+VLOOKUP(E75,Participants!$A$1:$G$799,7,FALSE)</f>
        <v>VARSITY GIRLS</v>
      </c>
      <c r="K75" s="54">
        <f>K74+1</f>
        <v>2</v>
      </c>
      <c r="L75" s="54">
        <v>8</v>
      </c>
    </row>
    <row r="76" spans="1:12" ht="14.25" customHeight="1">
      <c r="A76" s="82" t="s">
        <v>772</v>
      </c>
      <c r="B76" s="73">
        <v>9</v>
      </c>
      <c r="C76" s="73" t="s">
        <v>1000</v>
      </c>
      <c r="D76" s="73">
        <v>2</v>
      </c>
      <c r="E76" s="74">
        <v>1058</v>
      </c>
      <c r="F76" s="54" t="str">
        <f>+VLOOKUP(E76,Participants!$A$1:$F$799,2,FALSE)</f>
        <v>Alexa Stoltz</v>
      </c>
      <c r="G76" s="54" t="str">
        <f>+VLOOKUP(E76,Participants!$A$1:$F$799,4,FALSE)</f>
        <v>KIL</v>
      </c>
      <c r="H76" s="54" t="str">
        <f>+VLOOKUP(E76,Participants!$A$1:$F$799,5,FALSE)</f>
        <v xml:space="preserve">F </v>
      </c>
      <c r="I76" s="54">
        <f>+VLOOKUP(E76,Participants!$A$1:$F$799,3,FALSE)</f>
        <v>7</v>
      </c>
      <c r="J76" s="54" t="str">
        <f>+VLOOKUP(E76,Participants!$A$1:$G$799,7,FALSE)</f>
        <v>VARSITY GIRLS</v>
      </c>
      <c r="K76" s="54">
        <f t="shared" ref="K76:K96" si="3">K75+1</f>
        <v>3</v>
      </c>
      <c r="L76" s="54">
        <v>6</v>
      </c>
    </row>
    <row r="77" spans="1:12" ht="14.25" customHeight="1">
      <c r="A77" s="82" t="s">
        <v>772</v>
      </c>
      <c r="B77" s="77">
        <v>8</v>
      </c>
      <c r="C77" s="77" t="s">
        <v>994</v>
      </c>
      <c r="D77" s="77">
        <v>1</v>
      </c>
      <c r="E77" s="77">
        <v>1069</v>
      </c>
      <c r="F77" s="61" t="str">
        <f>+VLOOKUP(E77,Participants!$A$1:$F$799,2,FALSE)</f>
        <v>Tessa Driehorst</v>
      </c>
      <c r="G77" s="61" t="str">
        <f>+VLOOKUP(E77,Participants!$A$1:$F$799,4,FALSE)</f>
        <v>KIL</v>
      </c>
      <c r="H77" s="61" t="str">
        <f>+VLOOKUP(E77,Participants!$A$1:$F$799,5,FALSE)</f>
        <v xml:space="preserve">F </v>
      </c>
      <c r="I77" s="61">
        <f>+VLOOKUP(E77,Participants!$A$1:$F$799,3,FALSE)</f>
        <v>8</v>
      </c>
      <c r="J77" s="61" t="str">
        <f>+VLOOKUP(E77,Participants!$A$1:$G$799,7,FALSE)</f>
        <v>VARSITY GIRLS</v>
      </c>
      <c r="K77" s="54">
        <f t="shared" si="3"/>
        <v>4</v>
      </c>
      <c r="L77" s="61">
        <v>5</v>
      </c>
    </row>
    <row r="78" spans="1:12" ht="14.25" customHeight="1">
      <c r="A78" s="82" t="s">
        <v>772</v>
      </c>
      <c r="B78" s="77">
        <v>8</v>
      </c>
      <c r="C78" s="77" t="s">
        <v>995</v>
      </c>
      <c r="D78" s="77">
        <v>5</v>
      </c>
      <c r="E78" s="77">
        <v>800</v>
      </c>
      <c r="F78" s="61" t="str">
        <f>+VLOOKUP(E78,Participants!$A$1:$F$799,2,FALSE)</f>
        <v>Keverline Elliot</v>
      </c>
      <c r="G78" s="61" t="str">
        <f>+VLOOKUP(E78,Participants!$A$1:$F$799,4,FALSE)</f>
        <v>AAC</v>
      </c>
      <c r="H78" s="61" t="str">
        <f>+VLOOKUP(E78,Participants!$A$1:$F$799,5,FALSE)</f>
        <v>F</v>
      </c>
      <c r="I78" s="61">
        <f>+VLOOKUP(E78,Participants!$A$1:$F$799,3,FALSE)</f>
        <v>8</v>
      </c>
      <c r="J78" s="61" t="str">
        <f>+VLOOKUP(E78,Participants!$A$1:$G$799,7,FALSE)</f>
        <v>VARSITY GIRLS</v>
      </c>
      <c r="K78" s="54">
        <f t="shared" si="3"/>
        <v>5</v>
      </c>
      <c r="L78" s="61">
        <v>4</v>
      </c>
    </row>
    <row r="79" spans="1:12" ht="14.25" customHeight="1">
      <c r="A79" s="82" t="s">
        <v>772</v>
      </c>
      <c r="B79" s="76">
        <v>6</v>
      </c>
      <c r="C79" s="76" t="s">
        <v>980</v>
      </c>
      <c r="D79" s="76">
        <v>2</v>
      </c>
      <c r="E79" s="77">
        <v>1062</v>
      </c>
      <c r="F79" s="61" t="str">
        <f>+VLOOKUP(E79,Participants!$A$1:$F$799,2,FALSE)</f>
        <v>Gracie Plastino</v>
      </c>
      <c r="G79" s="61" t="str">
        <f>+VLOOKUP(E79,Participants!$A$1:$F$799,4,FALSE)</f>
        <v>KIL</v>
      </c>
      <c r="H79" s="61" t="str">
        <f>+VLOOKUP(E79,Participants!$A$1:$F$799,5,FALSE)</f>
        <v xml:space="preserve">F </v>
      </c>
      <c r="I79" s="61">
        <f>+VLOOKUP(E79,Participants!$A$1:$F$799,3,FALSE)</f>
        <v>7</v>
      </c>
      <c r="J79" s="61" t="str">
        <f>+VLOOKUP(E79,Participants!$A$1:$G$799,7,FALSE)</f>
        <v>VARSITY GIRLS</v>
      </c>
      <c r="K79" s="54">
        <f t="shared" si="3"/>
        <v>6</v>
      </c>
      <c r="L79" s="61">
        <v>3</v>
      </c>
    </row>
    <row r="80" spans="1:12" ht="14.25" customHeight="1">
      <c r="A80" s="82" t="s">
        <v>772</v>
      </c>
      <c r="B80" s="75">
        <v>7</v>
      </c>
      <c r="C80" s="75" t="s">
        <v>981</v>
      </c>
      <c r="D80" s="75">
        <v>1</v>
      </c>
      <c r="E80" s="74">
        <v>1060</v>
      </c>
      <c r="F80" s="54" t="str">
        <f>+VLOOKUP(E80,Participants!$A$1:$F$799,2,FALSE)</f>
        <v>Sheridan Cunningham</v>
      </c>
      <c r="G80" s="54" t="str">
        <f>+VLOOKUP(E80,Participants!$A$1:$F$799,4,FALSE)</f>
        <v>KIL</v>
      </c>
      <c r="H80" s="54" t="str">
        <f>+VLOOKUP(E80,Participants!$A$1:$F$799,5,FALSE)</f>
        <v xml:space="preserve">F </v>
      </c>
      <c r="I80" s="54">
        <f>+VLOOKUP(E80,Participants!$A$1:$F$799,3,FALSE)</f>
        <v>7</v>
      </c>
      <c r="J80" s="54" t="str">
        <f>+VLOOKUP(E80,Participants!$A$1:$G$799,7,FALSE)</f>
        <v>VARSITY GIRLS</v>
      </c>
      <c r="K80" s="54">
        <f t="shared" si="3"/>
        <v>7</v>
      </c>
      <c r="L80" s="54">
        <v>2</v>
      </c>
    </row>
    <row r="81" spans="1:12" ht="14.25" customHeight="1">
      <c r="A81" s="82" t="s">
        <v>772</v>
      </c>
      <c r="B81" s="76">
        <v>8</v>
      </c>
      <c r="C81" s="76" t="s">
        <v>996</v>
      </c>
      <c r="D81" s="76">
        <v>4</v>
      </c>
      <c r="E81" s="77">
        <v>1269</v>
      </c>
      <c r="F81" s="61" t="str">
        <f>+VLOOKUP(E81,Participants!$A$1:$F$799,2,FALSE)</f>
        <v>Lindsay Bressler</v>
      </c>
      <c r="G81" s="61" t="str">
        <f>+VLOOKUP(E81,Participants!$A$1:$F$799,4,FALSE)</f>
        <v>AGS</v>
      </c>
      <c r="H81" s="61" t="str">
        <f>+VLOOKUP(E81,Participants!$A$1:$F$799,5,FALSE)</f>
        <v>F</v>
      </c>
      <c r="I81" s="61">
        <f>+VLOOKUP(E81,Participants!$A$1:$F$799,3,FALSE)</f>
        <v>7</v>
      </c>
      <c r="J81" s="61" t="str">
        <f>+VLOOKUP(E81,Participants!$A$1:$G$799,7,FALSE)</f>
        <v>VARSITY GIRLS</v>
      </c>
      <c r="K81" s="54">
        <f t="shared" si="3"/>
        <v>8</v>
      </c>
      <c r="L81" s="61">
        <v>1</v>
      </c>
    </row>
    <row r="82" spans="1:12" ht="14.25" customHeight="1">
      <c r="A82" s="82" t="s">
        <v>772</v>
      </c>
      <c r="B82" s="76">
        <v>6</v>
      </c>
      <c r="C82" s="76" t="s">
        <v>982</v>
      </c>
      <c r="D82" s="76">
        <v>1</v>
      </c>
      <c r="E82" s="77">
        <v>887</v>
      </c>
      <c r="F82" s="61" t="str">
        <f>+VLOOKUP(E82,Participants!$A$1:$F$799,2,FALSE)</f>
        <v>Malissa Martin</v>
      </c>
      <c r="G82" s="61" t="str">
        <f>+VLOOKUP(E82,Participants!$A$1:$F$799,4,FALSE)</f>
        <v>SSPP</v>
      </c>
      <c r="H82" s="61" t="str">
        <f>+VLOOKUP(E82,Participants!$A$1:$F$799,5,FALSE)</f>
        <v>F</v>
      </c>
      <c r="I82" s="61">
        <f>+VLOOKUP(E82,Participants!$A$1:$F$799,3,FALSE)</f>
        <v>7</v>
      </c>
      <c r="J82" s="61" t="str">
        <f>+VLOOKUP(E82,Participants!$A$1:$G$799,7,FALSE)</f>
        <v>VARSITY GIRLS</v>
      </c>
      <c r="K82" s="54">
        <f t="shared" si="3"/>
        <v>9</v>
      </c>
      <c r="L82" s="61"/>
    </row>
    <row r="83" spans="1:12" ht="14.25" customHeight="1">
      <c r="A83" s="82" t="s">
        <v>772</v>
      </c>
      <c r="B83" s="75">
        <v>7</v>
      </c>
      <c r="C83" s="75" t="s">
        <v>988</v>
      </c>
      <c r="D83" s="75">
        <v>3</v>
      </c>
      <c r="E83" s="74">
        <v>884</v>
      </c>
      <c r="F83" s="54" t="str">
        <f>+VLOOKUP(E83,Participants!$A$1:$F$799,2,FALSE)</f>
        <v>Grace Kenney</v>
      </c>
      <c r="G83" s="54" t="str">
        <f>+VLOOKUP(E83,Participants!$A$1:$F$799,4,FALSE)</f>
        <v>SSPP</v>
      </c>
      <c r="H83" s="54" t="str">
        <f>+VLOOKUP(E83,Participants!$A$1:$F$799,5,FALSE)</f>
        <v>F</v>
      </c>
      <c r="I83" s="54">
        <f>+VLOOKUP(E83,Participants!$A$1:$F$799,3,FALSE)</f>
        <v>7</v>
      </c>
      <c r="J83" s="54" t="str">
        <f>+VLOOKUP(E83,Participants!$A$1:$G$799,7,FALSE)</f>
        <v>VARSITY GIRLS</v>
      </c>
      <c r="K83" s="54">
        <f t="shared" si="3"/>
        <v>10</v>
      </c>
      <c r="L83" s="54"/>
    </row>
    <row r="84" spans="1:12" ht="14.25" customHeight="1">
      <c r="A84" s="82" t="s">
        <v>772</v>
      </c>
      <c r="B84" s="75">
        <v>9</v>
      </c>
      <c r="C84" s="75" t="s">
        <v>1001</v>
      </c>
      <c r="D84" s="75">
        <v>1</v>
      </c>
      <c r="E84" s="74">
        <v>1126</v>
      </c>
      <c r="F84" s="54" t="str">
        <f>+VLOOKUP(E84,Participants!$A$1:$F$799,2,FALSE)</f>
        <v>AnaBell Evancho</v>
      </c>
      <c r="G84" s="54" t="str">
        <f>+VLOOKUP(E84,Participants!$A$1:$F$799,4,FALSE)</f>
        <v>PHA</v>
      </c>
      <c r="H84" s="54" t="str">
        <f>+VLOOKUP(E84,Participants!$A$1:$F$799,5,FALSE)</f>
        <v xml:space="preserve">F </v>
      </c>
      <c r="I84" s="54">
        <f>+VLOOKUP(E84,Participants!$A$1:$F$799,3,FALSE)</f>
        <v>8</v>
      </c>
      <c r="J84" s="54" t="str">
        <f>+VLOOKUP(E84,Participants!$A$1:$G$799,7,FALSE)</f>
        <v>VARSITY GIRLS</v>
      </c>
      <c r="K84" s="54">
        <f t="shared" si="3"/>
        <v>11</v>
      </c>
      <c r="L84" s="54"/>
    </row>
    <row r="85" spans="1:12" ht="14.25" customHeight="1">
      <c r="A85" s="82" t="s">
        <v>772</v>
      </c>
      <c r="B85" s="76">
        <v>8</v>
      </c>
      <c r="C85" s="76" t="s">
        <v>963</v>
      </c>
      <c r="D85" s="76">
        <v>3</v>
      </c>
      <c r="E85" s="76">
        <v>1461</v>
      </c>
      <c r="F85" s="61" t="str">
        <f>+VLOOKUP(E85,Participants!$A$1:$F$799,2,FALSE)</f>
        <v>Katherine Short</v>
      </c>
      <c r="G85" s="61" t="str">
        <f>+VLOOKUP(E85,Participants!$A$1:$F$799,4,FALSE)</f>
        <v>BCS</v>
      </c>
      <c r="H85" s="61" t="str">
        <f>+VLOOKUP(E85,Participants!$A$1:$F$799,5,FALSE)</f>
        <v>F</v>
      </c>
      <c r="I85" s="61">
        <f>+VLOOKUP(E85,Participants!$A$1:$F$799,3,FALSE)</f>
        <v>7</v>
      </c>
      <c r="J85" s="61" t="str">
        <f>+VLOOKUP(E85,Participants!$A$1:$G$799,7,FALSE)</f>
        <v>VARSITY GIRLS</v>
      </c>
      <c r="K85" s="54">
        <f t="shared" si="3"/>
        <v>12</v>
      </c>
      <c r="L85" s="61"/>
    </row>
    <row r="86" spans="1:12" ht="14.25" customHeight="1">
      <c r="A86" s="82" t="s">
        <v>772</v>
      </c>
      <c r="B86" s="75">
        <v>7</v>
      </c>
      <c r="C86" s="75" t="s">
        <v>989</v>
      </c>
      <c r="D86" s="75">
        <v>7</v>
      </c>
      <c r="E86" s="75">
        <v>1591</v>
      </c>
      <c r="F86" s="54" t="str">
        <f>+VLOOKUP(E86,Participants!$A$1:$F$799,2,FALSE)</f>
        <v>Mariah Martin</v>
      </c>
      <c r="G86" s="54" t="str">
        <f>+VLOOKUP(E86,Participants!$A$1:$F$799,4,FALSE)</f>
        <v>GRE</v>
      </c>
      <c r="H86" s="54" t="str">
        <f>+VLOOKUP(E86,Participants!$A$1:$F$799,5,FALSE)</f>
        <v>F</v>
      </c>
      <c r="I86" s="54">
        <f>+VLOOKUP(E86,Participants!$A$1:$F$799,3,FALSE)</f>
        <v>8</v>
      </c>
      <c r="J86" s="54" t="str">
        <f>+VLOOKUP(E86,Participants!$A$1:$G$799,7,FALSE)</f>
        <v>VARSITY GIRLS</v>
      </c>
      <c r="K86" s="54">
        <f t="shared" si="3"/>
        <v>13</v>
      </c>
      <c r="L86" s="54"/>
    </row>
    <row r="87" spans="1:12" ht="14.25" customHeight="1">
      <c r="A87" s="82" t="s">
        <v>772</v>
      </c>
      <c r="B87" s="77">
        <v>6</v>
      </c>
      <c r="C87" s="77" t="s">
        <v>983</v>
      </c>
      <c r="D87" s="77">
        <v>6</v>
      </c>
      <c r="E87" s="77">
        <v>1270</v>
      </c>
      <c r="F87" s="61" t="str">
        <f>+VLOOKUP(E87,Participants!$A$1:$F$799,2,FALSE)</f>
        <v>Julia Davoli</v>
      </c>
      <c r="G87" s="61" t="str">
        <f>+VLOOKUP(E87,Participants!$A$1:$F$799,4,FALSE)</f>
        <v>AGS</v>
      </c>
      <c r="H87" s="61" t="str">
        <f>+VLOOKUP(E87,Participants!$A$1:$F$799,5,FALSE)</f>
        <v>F</v>
      </c>
      <c r="I87" s="61">
        <f>+VLOOKUP(E87,Participants!$A$1:$F$799,3,FALSE)</f>
        <v>8</v>
      </c>
      <c r="J87" s="61" t="str">
        <f>+VLOOKUP(E87,Participants!$A$1:$G$799,7,FALSE)</f>
        <v>VARSITY GIRLS</v>
      </c>
      <c r="K87" s="54">
        <f t="shared" si="3"/>
        <v>14</v>
      </c>
      <c r="L87" s="61"/>
    </row>
    <row r="88" spans="1:12" ht="14.25" customHeight="1">
      <c r="A88" s="82" t="s">
        <v>772</v>
      </c>
      <c r="B88" s="73">
        <v>7</v>
      </c>
      <c r="C88" s="73" t="s">
        <v>990</v>
      </c>
      <c r="D88" s="73">
        <v>2</v>
      </c>
      <c r="E88" s="74">
        <v>601</v>
      </c>
      <c r="F88" s="54" t="str">
        <f>+VLOOKUP(E88,Participants!$A$1:$F$799,2,FALSE)</f>
        <v>Lillian Best</v>
      </c>
      <c r="G88" s="54" t="str">
        <f>+VLOOKUP(E88,Participants!$A$1:$F$799,4,FALSE)</f>
        <v>BFS</v>
      </c>
      <c r="H88" s="54" t="str">
        <f>+VLOOKUP(E88,Participants!$A$1:$F$799,5,FALSE)</f>
        <v>F</v>
      </c>
      <c r="I88" s="54">
        <f>+VLOOKUP(E88,Participants!$A$1:$F$799,3,FALSE)</f>
        <v>8</v>
      </c>
      <c r="J88" s="54" t="str">
        <f>+VLOOKUP(E88,Participants!$A$1:$G$799,7,FALSE)</f>
        <v>VARSITY GIRLS</v>
      </c>
      <c r="K88" s="54">
        <f t="shared" si="3"/>
        <v>15</v>
      </c>
      <c r="L88" s="54"/>
    </row>
    <row r="89" spans="1:12" ht="14.25" customHeight="1">
      <c r="A89" s="82" t="s">
        <v>772</v>
      </c>
      <c r="B89" s="73">
        <v>7</v>
      </c>
      <c r="C89" s="73" t="s">
        <v>991</v>
      </c>
      <c r="D89" s="73">
        <v>4</v>
      </c>
      <c r="E89" s="74">
        <v>1127</v>
      </c>
      <c r="F89" s="54" t="str">
        <f>+VLOOKUP(E89,Participants!$A$1:$F$799,2,FALSE)</f>
        <v>Agnes Bitz</v>
      </c>
      <c r="G89" s="54" t="str">
        <f>+VLOOKUP(E89,Participants!$A$1:$F$799,4,FALSE)</f>
        <v>PHA</v>
      </c>
      <c r="H89" s="54" t="str">
        <f>+VLOOKUP(E89,Participants!$A$1:$F$799,5,FALSE)</f>
        <v xml:space="preserve">F </v>
      </c>
      <c r="I89" s="54">
        <f>+VLOOKUP(E89,Participants!$A$1:$F$799,3,FALSE)</f>
        <v>8</v>
      </c>
      <c r="J89" s="54" t="str">
        <f>+VLOOKUP(E89,Participants!$A$1:$G$799,7,FALSE)</f>
        <v>VARSITY GIRLS</v>
      </c>
      <c r="K89" s="54">
        <f t="shared" si="3"/>
        <v>16</v>
      </c>
      <c r="L89" s="54"/>
    </row>
    <row r="90" spans="1:12" ht="14.25" customHeight="1">
      <c r="A90" s="82" t="s">
        <v>772</v>
      </c>
      <c r="B90" s="73">
        <v>7</v>
      </c>
      <c r="C90" s="73" t="s">
        <v>992</v>
      </c>
      <c r="D90" s="73">
        <v>5</v>
      </c>
      <c r="E90" s="75">
        <v>797</v>
      </c>
      <c r="F90" s="54" t="str">
        <f>+VLOOKUP(E90,Participants!$A$1:$F$799,2,FALSE)</f>
        <v>Hoerster Anna</v>
      </c>
      <c r="G90" s="54" t="str">
        <f>+VLOOKUP(E90,Participants!$A$1:$F$799,4,FALSE)</f>
        <v>AAC</v>
      </c>
      <c r="H90" s="54" t="str">
        <f>+VLOOKUP(E90,Participants!$A$1:$F$799,5,FALSE)</f>
        <v>F</v>
      </c>
      <c r="I90" s="54">
        <f>+VLOOKUP(E90,Participants!$A$1:$F$799,3,FALSE)</f>
        <v>7</v>
      </c>
      <c r="J90" s="54" t="str">
        <f>+VLOOKUP(E90,Participants!$A$1:$G$799,7,FALSE)</f>
        <v>VARSITY GIRLS</v>
      </c>
      <c r="K90" s="54">
        <f t="shared" si="3"/>
        <v>17</v>
      </c>
      <c r="L90" s="54"/>
    </row>
    <row r="91" spans="1:12" ht="14.25" customHeight="1">
      <c r="A91" s="82" t="s">
        <v>772</v>
      </c>
      <c r="B91" s="77">
        <v>6</v>
      </c>
      <c r="C91" s="77" t="s">
        <v>984</v>
      </c>
      <c r="D91" s="77">
        <v>7</v>
      </c>
      <c r="E91" s="77">
        <v>792</v>
      </c>
      <c r="F91" s="61" t="str">
        <f>+VLOOKUP(E91,Participants!$A$1:$F$799,2,FALSE)</f>
        <v xml:space="preserve">Austin Tess </v>
      </c>
      <c r="G91" s="61" t="str">
        <f>+VLOOKUP(E91,Participants!$A$1:$F$799,4,FALSE)</f>
        <v>AAC</v>
      </c>
      <c r="H91" s="61" t="str">
        <f>+VLOOKUP(E91,Participants!$A$1:$F$799,5,FALSE)</f>
        <v xml:space="preserve">F </v>
      </c>
      <c r="I91" s="61">
        <f>+VLOOKUP(E91,Participants!$A$1:$F$799,3,FALSE)</f>
        <v>7</v>
      </c>
      <c r="J91" s="61" t="str">
        <f>+VLOOKUP(E91,Participants!$A$1:$G$799,7,FALSE)</f>
        <v>VARSITY GIRLS</v>
      </c>
      <c r="K91" s="54">
        <f t="shared" si="3"/>
        <v>18</v>
      </c>
      <c r="L91" s="61"/>
    </row>
    <row r="92" spans="1:12" ht="14.25" customHeight="1">
      <c r="A92" s="82" t="s">
        <v>772</v>
      </c>
      <c r="B92" s="77">
        <v>8</v>
      </c>
      <c r="C92" s="77" t="s">
        <v>997</v>
      </c>
      <c r="D92" s="77">
        <v>2</v>
      </c>
      <c r="E92" s="77">
        <v>1128</v>
      </c>
      <c r="F92" s="61" t="str">
        <f>+VLOOKUP(E92,Participants!$A$1:$F$799,2,FALSE)</f>
        <v>Zoe Bitz</v>
      </c>
      <c r="G92" s="61" t="str">
        <f>+VLOOKUP(E92,Participants!$A$1:$F$799,4,FALSE)</f>
        <v>PHA</v>
      </c>
      <c r="H92" s="61" t="str">
        <f>+VLOOKUP(E92,Participants!$A$1:$F$799,5,FALSE)</f>
        <v xml:space="preserve">F </v>
      </c>
      <c r="I92" s="61">
        <f>+VLOOKUP(E92,Participants!$A$1:$F$799,3,FALSE)</f>
        <v>8</v>
      </c>
      <c r="J92" s="61" t="str">
        <f>+VLOOKUP(E92,Participants!$A$1:$G$799,7,FALSE)</f>
        <v>VARSITY GIRLS</v>
      </c>
      <c r="K92" s="54">
        <f t="shared" si="3"/>
        <v>19</v>
      </c>
      <c r="L92" s="61"/>
    </row>
    <row r="93" spans="1:12" ht="14.25" customHeight="1">
      <c r="A93" s="82" t="s">
        <v>772</v>
      </c>
      <c r="B93" s="77">
        <v>6</v>
      </c>
      <c r="C93" s="77" t="s">
        <v>985</v>
      </c>
      <c r="D93" s="77">
        <v>3</v>
      </c>
      <c r="E93" s="77">
        <v>1057</v>
      </c>
      <c r="F93" s="61" t="str">
        <f>+VLOOKUP(E93,Participants!$A$1:$F$799,2,FALSE)</f>
        <v>Claire Elliott</v>
      </c>
      <c r="G93" s="61" t="str">
        <f>+VLOOKUP(E93,Participants!$A$1:$F$799,4,FALSE)</f>
        <v>KIL</v>
      </c>
      <c r="H93" s="61" t="str">
        <f>+VLOOKUP(E93,Participants!$A$1:$F$799,5,FALSE)</f>
        <v xml:space="preserve">F </v>
      </c>
      <c r="I93" s="61">
        <f>+VLOOKUP(E93,Participants!$A$1:$F$799,3,FALSE)</f>
        <v>7</v>
      </c>
      <c r="J93" s="61" t="str">
        <f>+VLOOKUP(E93,Participants!$A$1:$G$799,7,FALSE)</f>
        <v>VARSITY GIRLS</v>
      </c>
      <c r="K93" s="54">
        <f t="shared" si="3"/>
        <v>20</v>
      </c>
      <c r="L93" s="61"/>
    </row>
    <row r="94" spans="1:12" ht="14.25" customHeight="1">
      <c r="A94" s="82" t="s">
        <v>772</v>
      </c>
      <c r="B94" s="77">
        <v>6</v>
      </c>
      <c r="C94" s="77" t="s">
        <v>986</v>
      </c>
      <c r="D94" s="77">
        <v>4</v>
      </c>
      <c r="E94" s="77">
        <v>604</v>
      </c>
      <c r="F94" s="61" t="str">
        <f>+VLOOKUP(E94,Participants!$A$1:$F$799,2,FALSE)</f>
        <v>Stella Kunz</v>
      </c>
      <c r="G94" s="61" t="str">
        <f>+VLOOKUP(E94,Participants!$A$1:$F$799,4,FALSE)</f>
        <v>BFS</v>
      </c>
      <c r="H94" s="61" t="str">
        <f>+VLOOKUP(E94,Participants!$A$1:$F$799,5,FALSE)</f>
        <v>F</v>
      </c>
      <c r="I94" s="61">
        <f>+VLOOKUP(E94,Participants!$A$1:$F$799,3,FALSE)</f>
        <v>7</v>
      </c>
      <c r="J94" s="61" t="str">
        <f>+VLOOKUP(E94,Participants!$A$1:$G$799,7,FALSE)</f>
        <v>VARSITY GIRLS</v>
      </c>
      <c r="K94" s="54">
        <f t="shared" si="3"/>
        <v>21</v>
      </c>
      <c r="L94" s="61"/>
    </row>
    <row r="95" spans="1:12" ht="14.25" customHeight="1">
      <c r="A95" s="82" t="s">
        <v>772</v>
      </c>
      <c r="B95" s="76">
        <v>6</v>
      </c>
      <c r="C95" s="76" t="s">
        <v>987</v>
      </c>
      <c r="D95" s="76">
        <v>5</v>
      </c>
      <c r="E95" s="76">
        <v>1272</v>
      </c>
      <c r="F95" s="61" t="str">
        <f>+VLOOKUP(E95,Participants!$A$1:$F$799,2,FALSE)</f>
        <v>Lexi Kolocouris</v>
      </c>
      <c r="G95" s="61" t="str">
        <f>+VLOOKUP(E95,Participants!$A$1:$F$799,4,FALSE)</f>
        <v>AGS</v>
      </c>
      <c r="H95" s="61" t="str">
        <f>+VLOOKUP(E95,Participants!$A$1:$F$799,5,FALSE)</f>
        <v>F</v>
      </c>
      <c r="I95" s="61">
        <f>+VLOOKUP(E95,Participants!$A$1:$F$799,3,FALSE)</f>
        <v>8</v>
      </c>
      <c r="J95" s="61" t="str">
        <f>+VLOOKUP(E95,Participants!$A$1:$G$799,7,FALSE)</f>
        <v>VARSITY GIRLS</v>
      </c>
      <c r="K95" s="54">
        <f t="shared" si="3"/>
        <v>22</v>
      </c>
      <c r="L95" s="61"/>
    </row>
    <row r="96" spans="1:12" ht="14.25" customHeight="1">
      <c r="A96" s="82" t="s">
        <v>772</v>
      </c>
      <c r="B96" s="75">
        <v>7</v>
      </c>
      <c r="C96" s="75" t="s">
        <v>993</v>
      </c>
      <c r="D96" s="75">
        <v>6</v>
      </c>
      <c r="E96" s="75">
        <v>1273</v>
      </c>
      <c r="F96" s="54" t="str">
        <f>+VLOOKUP(E96,Participants!$A$1:$F$799,2,FALSE)</f>
        <v>Sydney Ligashesky</v>
      </c>
      <c r="G96" s="54" t="str">
        <f>+VLOOKUP(E96,Participants!$A$1:$F$799,4,FALSE)</f>
        <v>AGS</v>
      </c>
      <c r="H96" s="54" t="str">
        <f>+VLOOKUP(E96,Participants!$A$1:$F$799,5,FALSE)</f>
        <v>F</v>
      </c>
      <c r="I96" s="54">
        <f>+VLOOKUP(E96,Participants!$A$1:$F$799,3,FALSE)</f>
        <v>7</v>
      </c>
      <c r="J96" s="54" t="str">
        <f>+VLOOKUP(E96,Participants!$A$1:$G$799,7,FALSE)</f>
        <v>VARSITY GIRLS</v>
      </c>
      <c r="K96" s="54">
        <f t="shared" si="3"/>
        <v>23</v>
      </c>
      <c r="L96" s="54"/>
    </row>
    <row r="97" spans="1:24" ht="14.25" customHeight="1">
      <c r="A97" s="82" t="s">
        <v>772</v>
      </c>
      <c r="B97" s="76">
        <v>28</v>
      </c>
      <c r="C97" s="76"/>
      <c r="D97" s="76">
        <v>8</v>
      </c>
      <c r="E97" s="76"/>
      <c r="F97" s="61" t="e">
        <f>+VLOOKUP(E97,Participants!$A$1:$F$799,2,FALSE)</f>
        <v>#N/A</v>
      </c>
      <c r="G97" s="61" t="e">
        <f>+VLOOKUP(E97,Participants!$A$1:$F$799,4,FALSE)</f>
        <v>#N/A</v>
      </c>
      <c r="H97" s="61" t="e">
        <f>+VLOOKUP(E97,Participants!$A$1:$F$799,5,FALSE)</f>
        <v>#N/A</v>
      </c>
      <c r="I97" s="61" t="e">
        <f>+VLOOKUP(E97,Participants!$A$1:$F$799,3,FALSE)</f>
        <v>#N/A</v>
      </c>
      <c r="J97" s="61" t="e">
        <f>+VLOOKUP(E97,Participants!$A$1:$G$799,7,FALSE)</f>
        <v>#N/A</v>
      </c>
      <c r="K97" s="61"/>
      <c r="L97" s="61"/>
    </row>
    <row r="98" spans="1:24" ht="14.25" customHeight="1">
      <c r="A98" s="88"/>
      <c r="B98" s="80"/>
      <c r="C98" s="80"/>
      <c r="D98" s="80"/>
      <c r="E98" s="80"/>
    </row>
    <row r="99" spans="1:24" ht="14.25" customHeight="1">
      <c r="A99" s="88"/>
      <c r="B99" s="80"/>
      <c r="C99" s="80"/>
      <c r="D99" s="80"/>
      <c r="E99" s="80"/>
    </row>
    <row r="100" spans="1:24" ht="14.25" customHeight="1">
      <c r="A100" s="88"/>
      <c r="B100" s="80"/>
      <c r="C100" s="80"/>
      <c r="D100" s="80"/>
      <c r="E100" s="80"/>
    </row>
    <row r="101" spans="1:24" ht="14.25" customHeight="1">
      <c r="A101" s="88"/>
      <c r="B101" s="80"/>
      <c r="C101" s="80"/>
      <c r="D101" s="80"/>
      <c r="E101" s="80"/>
    </row>
    <row r="102" spans="1:24" ht="14.25" customHeight="1">
      <c r="A102" s="88"/>
      <c r="B102" s="80"/>
      <c r="C102" s="80"/>
      <c r="D102" s="80"/>
      <c r="E102" s="80"/>
    </row>
    <row r="103" spans="1:24" ht="14.25" customHeight="1">
      <c r="A103" s="88"/>
      <c r="B103" s="80"/>
      <c r="C103" s="80"/>
      <c r="D103" s="80"/>
      <c r="E103" s="80"/>
    </row>
    <row r="104" spans="1:24" ht="14.25" customHeight="1">
      <c r="E104" s="80"/>
    </row>
    <row r="105" spans="1:24" ht="14.25" customHeight="1">
      <c r="E105" s="80"/>
    </row>
    <row r="106" spans="1:24" ht="14.25" customHeight="1">
      <c r="E106" s="80"/>
    </row>
    <row r="107" spans="1:24" ht="14.25" customHeight="1">
      <c r="E107" s="80"/>
    </row>
    <row r="108" spans="1:24" ht="14.25" customHeight="1">
      <c r="E108" s="80"/>
    </row>
    <row r="109" spans="1:24" ht="14.25" customHeight="1">
      <c r="B109" s="67" t="s">
        <v>8</v>
      </c>
      <c r="C109" s="67" t="s">
        <v>16</v>
      </c>
      <c r="D109" s="67" t="s">
        <v>19</v>
      </c>
      <c r="E109" s="68" t="s">
        <v>25</v>
      </c>
      <c r="F109" s="67" t="s">
        <v>29</v>
      </c>
      <c r="G109" s="67" t="s">
        <v>33</v>
      </c>
      <c r="H109" s="67" t="s">
        <v>36</v>
      </c>
      <c r="I109" s="67" t="s">
        <v>39</v>
      </c>
      <c r="J109" s="67" t="s">
        <v>45</v>
      </c>
      <c r="K109" s="67" t="s">
        <v>48</v>
      </c>
      <c r="L109" s="67" t="s">
        <v>51</v>
      </c>
      <c r="M109" s="67" t="s">
        <v>54</v>
      </c>
      <c r="N109" s="67" t="s">
        <v>57</v>
      </c>
      <c r="O109" s="67" t="s">
        <v>60</v>
      </c>
      <c r="P109" s="67" t="s">
        <v>66</v>
      </c>
      <c r="Q109" s="67" t="s">
        <v>69</v>
      </c>
      <c r="R109" s="67" t="s">
        <v>11</v>
      </c>
      <c r="S109" s="67" t="s">
        <v>77</v>
      </c>
      <c r="T109" s="67" t="s">
        <v>81</v>
      </c>
      <c r="U109" s="67" t="s">
        <v>84</v>
      </c>
      <c r="V109" s="67" t="s">
        <v>87</v>
      </c>
      <c r="W109" s="67" t="s">
        <v>90</v>
      </c>
      <c r="X109" s="67" t="s">
        <v>752</v>
      </c>
    </row>
    <row r="110" spans="1:24" ht="14.25" customHeight="1">
      <c r="A110" s="58" t="s">
        <v>31</v>
      </c>
      <c r="B110" s="58">
        <f t="shared" ref="B110:K113" si="4">+SUMIFS($L$2:$L$97,$J$2:$J$97,$A110,$G$2:$G$97,B$109)</f>
        <v>0</v>
      </c>
      <c r="C110" s="58">
        <f t="shared" si="4"/>
        <v>0</v>
      </c>
      <c r="D110" s="58">
        <f t="shared" si="4"/>
        <v>0</v>
      </c>
      <c r="E110" s="58">
        <f t="shared" si="4"/>
        <v>0</v>
      </c>
      <c r="F110" s="58">
        <f t="shared" si="4"/>
        <v>0</v>
      </c>
      <c r="G110" s="58">
        <f t="shared" si="4"/>
        <v>14</v>
      </c>
      <c r="H110" s="58">
        <f t="shared" si="4"/>
        <v>0</v>
      </c>
      <c r="I110" s="58">
        <f t="shared" si="4"/>
        <v>5</v>
      </c>
      <c r="J110" s="58">
        <f t="shared" si="4"/>
        <v>0</v>
      </c>
      <c r="K110" s="58">
        <f t="shared" si="4"/>
        <v>0</v>
      </c>
      <c r="L110" s="58">
        <f t="shared" ref="L110:W113" si="5">+SUMIFS($L$2:$L$97,$J$2:$J$97,$A110,$G$2:$G$97,L$109)</f>
        <v>0</v>
      </c>
      <c r="M110" s="58">
        <f t="shared" si="5"/>
        <v>0</v>
      </c>
      <c r="N110" s="58">
        <f t="shared" si="5"/>
        <v>0</v>
      </c>
      <c r="O110" s="58">
        <f t="shared" si="5"/>
        <v>16</v>
      </c>
      <c r="P110" s="58">
        <f t="shared" si="5"/>
        <v>0</v>
      </c>
      <c r="Q110" s="58">
        <f t="shared" si="5"/>
        <v>0</v>
      </c>
      <c r="R110" s="58">
        <f t="shared" si="5"/>
        <v>0</v>
      </c>
      <c r="S110" s="58">
        <f t="shared" si="5"/>
        <v>0</v>
      </c>
      <c r="T110" s="58">
        <f t="shared" si="5"/>
        <v>1</v>
      </c>
      <c r="U110" s="58">
        <f t="shared" si="5"/>
        <v>3</v>
      </c>
      <c r="V110" s="58">
        <f t="shared" si="5"/>
        <v>0</v>
      </c>
      <c r="W110" s="58">
        <f t="shared" si="5"/>
        <v>0</v>
      </c>
      <c r="X110" s="58">
        <f t="shared" ref="X110:X113" si="6">SUM(B110:W110)</f>
        <v>39</v>
      </c>
    </row>
    <row r="111" spans="1:24" ht="14.25" customHeight="1">
      <c r="A111" s="58" t="s">
        <v>23</v>
      </c>
      <c r="B111" s="58">
        <f t="shared" si="4"/>
        <v>4</v>
      </c>
      <c r="C111" s="58">
        <f t="shared" si="4"/>
        <v>0</v>
      </c>
      <c r="D111" s="58">
        <f t="shared" si="4"/>
        <v>0</v>
      </c>
      <c r="E111" s="58">
        <f t="shared" si="4"/>
        <v>0</v>
      </c>
      <c r="F111" s="58">
        <f t="shared" si="4"/>
        <v>11</v>
      </c>
      <c r="G111" s="58">
        <f t="shared" si="4"/>
        <v>2</v>
      </c>
      <c r="H111" s="58">
        <f t="shared" si="4"/>
        <v>0</v>
      </c>
      <c r="I111" s="58">
        <f t="shared" si="4"/>
        <v>6</v>
      </c>
      <c r="J111" s="58">
        <f t="shared" si="4"/>
        <v>0</v>
      </c>
      <c r="K111" s="58">
        <f t="shared" si="4"/>
        <v>0</v>
      </c>
      <c r="L111" s="58">
        <f t="shared" si="5"/>
        <v>0</v>
      </c>
      <c r="M111" s="58">
        <f t="shared" si="5"/>
        <v>0</v>
      </c>
      <c r="N111" s="58">
        <f t="shared" si="5"/>
        <v>0</v>
      </c>
      <c r="O111" s="58">
        <f t="shared" si="5"/>
        <v>0</v>
      </c>
      <c r="P111" s="58">
        <f t="shared" si="5"/>
        <v>0</v>
      </c>
      <c r="Q111" s="58">
        <f t="shared" si="5"/>
        <v>0</v>
      </c>
      <c r="R111" s="58">
        <f t="shared" si="5"/>
        <v>0</v>
      </c>
      <c r="S111" s="58">
        <f t="shared" si="5"/>
        <v>0</v>
      </c>
      <c r="T111" s="58">
        <f t="shared" si="5"/>
        <v>16</v>
      </c>
      <c r="U111" s="58">
        <f t="shared" si="5"/>
        <v>0</v>
      </c>
      <c r="V111" s="58">
        <f t="shared" si="5"/>
        <v>0</v>
      </c>
      <c r="W111" s="58">
        <f t="shared" si="5"/>
        <v>0</v>
      </c>
      <c r="X111" s="58">
        <f t="shared" si="6"/>
        <v>39</v>
      </c>
    </row>
    <row r="112" spans="1:24" ht="14.25" customHeight="1">
      <c r="A112" s="58" t="s">
        <v>43</v>
      </c>
      <c r="B112" s="58">
        <f t="shared" si="4"/>
        <v>10</v>
      </c>
      <c r="C112" s="58">
        <f t="shared" si="4"/>
        <v>0</v>
      </c>
      <c r="D112" s="58">
        <f t="shared" si="4"/>
        <v>0</v>
      </c>
      <c r="E112" s="58">
        <f t="shared" si="4"/>
        <v>0</v>
      </c>
      <c r="F112" s="58">
        <f t="shared" si="4"/>
        <v>1</v>
      </c>
      <c r="G112" s="58">
        <f t="shared" si="4"/>
        <v>8</v>
      </c>
      <c r="H112" s="58">
        <f t="shared" si="4"/>
        <v>0</v>
      </c>
      <c r="I112" s="58">
        <f t="shared" si="4"/>
        <v>16</v>
      </c>
      <c r="J112" s="58">
        <f t="shared" si="4"/>
        <v>0</v>
      </c>
      <c r="K112" s="58">
        <f t="shared" si="4"/>
        <v>0</v>
      </c>
      <c r="L112" s="58">
        <f t="shared" si="5"/>
        <v>0</v>
      </c>
      <c r="M112" s="58">
        <f t="shared" si="5"/>
        <v>4</v>
      </c>
      <c r="N112" s="58">
        <f t="shared" si="5"/>
        <v>0</v>
      </c>
      <c r="O112" s="58">
        <f t="shared" si="5"/>
        <v>0</v>
      </c>
      <c r="P112" s="58">
        <f t="shared" si="5"/>
        <v>0</v>
      </c>
      <c r="Q112" s="58">
        <f t="shared" si="5"/>
        <v>0</v>
      </c>
      <c r="R112" s="58">
        <f t="shared" si="5"/>
        <v>0</v>
      </c>
      <c r="S112" s="58">
        <f t="shared" si="5"/>
        <v>0</v>
      </c>
      <c r="T112" s="58">
        <f t="shared" si="5"/>
        <v>0</v>
      </c>
      <c r="U112" s="58">
        <f t="shared" si="5"/>
        <v>0</v>
      </c>
      <c r="V112" s="58">
        <f t="shared" si="5"/>
        <v>0</v>
      </c>
      <c r="W112" s="58">
        <f t="shared" si="5"/>
        <v>0</v>
      </c>
      <c r="X112" s="58">
        <f t="shared" si="6"/>
        <v>39</v>
      </c>
    </row>
    <row r="113" spans="1:24" ht="14.25" customHeight="1">
      <c r="A113" s="58" t="s">
        <v>79</v>
      </c>
      <c r="B113" s="58">
        <f t="shared" si="4"/>
        <v>0</v>
      </c>
      <c r="C113" s="58">
        <f t="shared" si="4"/>
        <v>0</v>
      </c>
      <c r="D113" s="58">
        <f t="shared" si="4"/>
        <v>0</v>
      </c>
      <c r="E113" s="58">
        <f t="shared" si="4"/>
        <v>0</v>
      </c>
      <c r="F113" s="58">
        <f t="shared" si="4"/>
        <v>21</v>
      </c>
      <c r="G113" s="58">
        <f t="shared" si="4"/>
        <v>0</v>
      </c>
      <c r="H113" s="58">
        <f t="shared" si="4"/>
        <v>0</v>
      </c>
      <c r="I113" s="58">
        <f t="shared" si="4"/>
        <v>4</v>
      </c>
      <c r="J113" s="58">
        <f t="shared" si="4"/>
        <v>0</v>
      </c>
      <c r="K113" s="58">
        <f t="shared" si="4"/>
        <v>0</v>
      </c>
      <c r="L113" s="58">
        <f t="shared" si="5"/>
        <v>0</v>
      </c>
      <c r="M113" s="58">
        <f t="shared" si="5"/>
        <v>3</v>
      </c>
      <c r="N113" s="58">
        <f t="shared" si="5"/>
        <v>0</v>
      </c>
      <c r="O113" s="58">
        <f t="shared" si="5"/>
        <v>0</v>
      </c>
      <c r="P113" s="58">
        <f t="shared" si="5"/>
        <v>0</v>
      </c>
      <c r="Q113" s="58">
        <f t="shared" si="5"/>
        <v>0</v>
      </c>
      <c r="R113" s="58">
        <f t="shared" si="5"/>
        <v>0</v>
      </c>
      <c r="S113" s="58">
        <f t="shared" si="5"/>
        <v>0</v>
      </c>
      <c r="T113" s="58">
        <f t="shared" si="5"/>
        <v>0</v>
      </c>
      <c r="U113" s="58">
        <f t="shared" si="5"/>
        <v>0</v>
      </c>
      <c r="V113" s="58">
        <f t="shared" si="5"/>
        <v>0</v>
      </c>
      <c r="W113" s="58">
        <f t="shared" si="5"/>
        <v>11</v>
      </c>
      <c r="X113" s="58">
        <f t="shared" si="6"/>
        <v>39</v>
      </c>
    </row>
    <row r="114" spans="1:24" ht="14.25" customHeight="1">
      <c r="E114" s="80"/>
    </row>
    <row r="115" spans="1:24" ht="14.25" customHeight="1">
      <c r="E115" s="80"/>
    </row>
    <row r="116" spans="1:24" ht="14.25" customHeight="1">
      <c r="E116" s="80"/>
    </row>
    <row r="117" spans="1:24" ht="14.25" customHeight="1">
      <c r="E117" s="80"/>
    </row>
    <row r="118" spans="1:24" ht="14.25" customHeight="1">
      <c r="E118" s="80"/>
    </row>
    <row r="119" spans="1:24" ht="14.25" customHeight="1">
      <c r="E119" s="80"/>
    </row>
    <row r="120" spans="1:24" ht="14.25" customHeight="1">
      <c r="E120" s="80"/>
    </row>
    <row r="121" spans="1:24" ht="14.25" customHeight="1">
      <c r="E121" s="80"/>
    </row>
    <row r="122" spans="1:24" ht="14.25" customHeight="1">
      <c r="E122" s="80"/>
    </row>
    <row r="123" spans="1:24" ht="14.25" customHeight="1">
      <c r="E123" s="80"/>
    </row>
    <row r="124" spans="1:24" ht="14.25" customHeight="1">
      <c r="E124" s="80"/>
    </row>
    <row r="125" spans="1:24" ht="14.25" customHeight="1">
      <c r="E125" s="80"/>
    </row>
    <row r="126" spans="1:24" ht="14.25" customHeight="1">
      <c r="E126" s="80"/>
    </row>
    <row r="127" spans="1:24" ht="14.25" customHeight="1">
      <c r="E127" s="80"/>
    </row>
    <row r="128" spans="1:24" ht="14.25" customHeight="1">
      <c r="E128" s="80"/>
    </row>
    <row r="129" spans="5:5" ht="14.25" customHeight="1">
      <c r="E129" s="80"/>
    </row>
    <row r="130" spans="5:5" ht="14.25" customHeight="1">
      <c r="E130" s="80"/>
    </row>
    <row r="131" spans="5:5" ht="14.25" customHeight="1">
      <c r="E131" s="80"/>
    </row>
    <row r="132" spans="5:5" ht="14.25" customHeight="1">
      <c r="E132" s="80"/>
    </row>
    <row r="133" spans="5:5" ht="14.25" customHeight="1">
      <c r="E133" s="80"/>
    </row>
    <row r="134" spans="5:5" ht="14.25" customHeight="1">
      <c r="E134" s="80"/>
    </row>
    <row r="135" spans="5:5" ht="14.25" customHeight="1">
      <c r="E135" s="80"/>
    </row>
    <row r="136" spans="5:5" ht="14.25" customHeight="1">
      <c r="E136" s="80"/>
    </row>
    <row r="137" spans="5:5" ht="14.25" customHeight="1">
      <c r="E137" s="80"/>
    </row>
    <row r="138" spans="5:5" ht="14.25" customHeight="1">
      <c r="E138" s="80"/>
    </row>
    <row r="139" spans="5:5" ht="14.25" customHeight="1">
      <c r="E139" s="80"/>
    </row>
    <row r="140" spans="5:5" ht="14.25" customHeight="1">
      <c r="E140" s="80"/>
    </row>
    <row r="141" spans="5:5" ht="14.25" customHeight="1">
      <c r="E141" s="80"/>
    </row>
    <row r="142" spans="5:5" ht="14.25" customHeight="1">
      <c r="E142" s="80"/>
    </row>
    <row r="143" spans="5:5" ht="14.25" customHeight="1">
      <c r="E143" s="80"/>
    </row>
    <row r="144" spans="5:5" ht="14.25" customHeight="1">
      <c r="E144" s="80"/>
    </row>
    <row r="145" spans="5:5" ht="14.25" customHeight="1">
      <c r="E145" s="80"/>
    </row>
    <row r="146" spans="5:5" ht="14.25" customHeight="1">
      <c r="E146" s="80"/>
    </row>
    <row r="147" spans="5:5" ht="14.25" customHeight="1">
      <c r="E147" s="80"/>
    </row>
    <row r="148" spans="5:5" ht="14.25" customHeight="1">
      <c r="E148" s="80"/>
    </row>
    <row r="149" spans="5:5" ht="14.25" customHeight="1">
      <c r="E149" s="80"/>
    </row>
    <row r="150" spans="5:5" ht="14.25" customHeight="1">
      <c r="E150" s="80"/>
    </row>
    <row r="151" spans="5:5" ht="14.25" customHeight="1">
      <c r="E151" s="80"/>
    </row>
    <row r="152" spans="5:5" ht="14.25" customHeight="1">
      <c r="E152" s="80"/>
    </row>
    <row r="153" spans="5:5" ht="14.25" customHeight="1">
      <c r="E153" s="80"/>
    </row>
    <row r="154" spans="5:5" ht="14.25" customHeight="1">
      <c r="E154" s="80"/>
    </row>
    <row r="155" spans="5:5" ht="14.25" customHeight="1">
      <c r="E155" s="80"/>
    </row>
    <row r="156" spans="5:5" ht="14.25" customHeight="1">
      <c r="E156" s="80"/>
    </row>
    <row r="157" spans="5:5" ht="14.25" customHeight="1">
      <c r="E157" s="80"/>
    </row>
    <row r="158" spans="5:5" ht="14.25" customHeight="1">
      <c r="E158" s="80"/>
    </row>
    <row r="159" spans="5:5" ht="14.25" customHeight="1">
      <c r="E159" s="80"/>
    </row>
    <row r="160" spans="5:5" ht="14.25" customHeight="1">
      <c r="E160" s="80"/>
    </row>
    <row r="161" spans="5:5" ht="14.25" customHeight="1">
      <c r="E161" s="80"/>
    </row>
    <row r="162" spans="5:5" ht="14.25" customHeight="1">
      <c r="E162" s="80"/>
    </row>
    <row r="163" spans="5:5" ht="14.25" customHeight="1">
      <c r="E163" s="80"/>
    </row>
    <row r="164" spans="5:5" ht="14.25" customHeight="1">
      <c r="E164" s="80"/>
    </row>
    <row r="165" spans="5:5" ht="14.25" customHeight="1">
      <c r="E165" s="80"/>
    </row>
    <row r="166" spans="5:5" ht="14.25" customHeight="1">
      <c r="E166" s="80"/>
    </row>
    <row r="167" spans="5:5" ht="14.25" customHeight="1">
      <c r="E167" s="80"/>
    </row>
    <row r="168" spans="5:5" ht="14.25" customHeight="1">
      <c r="E168" s="80"/>
    </row>
    <row r="169" spans="5:5" ht="14.25" customHeight="1">
      <c r="E169" s="80"/>
    </row>
    <row r="170" spans="5:5" ht="14.25" customHeight="1">
      <c r="E170" s="80"/>
    </row>
    <row r="171" spans="5:5" ht="14.25" customHeight="1">
      <c r="E171" s="80"/>
    </row>
    <row r="172" spans="5:5" ht="14.25" customHeight="1">
      <c r="E172" s="80"/>
    </row>
    <row r="173" spans="5:5" ht="14.25" customHeight="1">
      <c r="E173" s="80"/>
    </row>
    <row r="174" spans="5:5" ht="14.25" customHeight="1">
      <c r="E174" s="80"/>
    </row>
    <row r="175" spans="5:5" ht="14.25" customHeight="1">
      <c r="E175" s="80"/>
    </row>
    <row r="176" spans="5:5" ht="14.25" customHeight="1">
      <c r="E176" s="80"/>
    </row>
    <row r="177" spans="5:5" ht="14.25" customHeight="1">
      <c r="E177" s="80"/>
    </row>
    <row r="178" spans="5:5" ht="14.25" customHeight="1">
      <c r="E178" s="80"/>
    </row>
    <row r="179" spans="5:5" ht="14.25" customHeight="1">
      <c r="E179" s="80"/>
    </row>
    <row r="180" spans="5:5" ht="14.25" customHeight="1">
      <c r="E180" s="80"/>
    </row>
    <row r="181" spans="5:5" ht="14.25" customHeight="1">
      <c r="E181" s="80"/>
    </row>
    <row r="182" spans="5:5" ht="14.25" customHeight="1">
      <c r="E182" s="80"/>
    </row>
    <row r="183" spans="5:5" ht="14.25" customHeight="1">
      <c r="E183" s="80"/>
    </row>
    <row r="184" spans="5:5" ht="14.25" customHeight="1">
      <c r="E184" s="80"/>
    </row>
    <row r="185" spans="5:5" ht="14.25" customHeight="1">
      <c r="E185" s="80"/>
    </row>
    <row r="186" spans="5:5" ht="14.25" customHeight="1">
      <c r="E186" s="80"/>
    </row>
    <row r="187" spans="5:5" ht="14.25" customHeight="1">
      <c r="E187" s="80"/>
    </row>
    <row r="188" spans="5:5" ht="14.25" customHeight="1">
      <c r="E188" s="80"/>
    </row>
    <row r="189" spans="5:5" ht="14.25" customHeight="1">
      <c r="E189" s="80"/>
    </row>
    <row r="190" spans="5:5" ht="14.25" customHeight="1">
      <c r="E190" s="80"/>
    </row>
    <row r="191" spans="5:5" ht="14.25" customHeight="1">
      <c r="E191" s="80"/>
    </row>
    <row r="192" spans="5:5" ht="14.25" customHeight="1">
      <c r="E192" s="80"/>
    </row>
    <row r="193" spans="5:5" ht="14.25" customHeight="1">
      <c r="E193" s="80"/>
    </row>
    <row r="194" spans="5:5" ht="14.25" customHeight="1">
      <c r="E194" s="80"/>
    </row>
    <row r="195" spans="5:5" ht="14.25" customHeight="1">
      <c r="E195" s="80"/>
    </row>
    <row r="196" spans="5:5" ht="14.25" customHeight="1">
      <c r="E196" s="80"/>
    </row>
    <row r="197" spans="5:5" ht="14.25" customHeight="1">
      <c r="E197" s="80"/>
    </row>
    <row r="198" spans="5:5" ht="14.25" customHeight="1">
      <c r="E198" s="80"/>
    </row>
    <row r="199" spans="5:5" ht="14.25" customHeight="1">
      <c r="E199" s="80"/>
    </row>
    <row r="200" spans="5:5" ht="14.25" customHeight="1">
      <c r="E200" s="80"/>
    </row>
    <row r="201" spans="5:5" ht="14.25" customHeight="1">
      <c r="E201" s="80"/>
    </row>
    <row r="202" spans="5:5" ht="14.25" customHeight="1">
      <c r="E202" s="80"/>
    </row>
    <row r="203" spans="5:5" ht="14.25" customHeight="1">
      <c r="E203" s="80"/>
    </row>
    <row r="204" spans="5:5" ht="14.25" customHeight="1">
      <c r="E204" s="80"/>
    </row>
    <row r="205" spans="5:5" ht="14.25" customHeight="1">
      <c r="E205" s="80"/>
    </row>
    <row r="206" spans="5:5" ht="14.25" customHeight="1">
      <c r="E206" s="80"/>
    </row>
    <row r="207" spans="5:5" ht="14.25" customHeight="1">
      <c r="E207" s="80"/>
    </row>
    <row r="208" spans="5:5" ht="14.25" customHeight="1">
      <c r="E208" s="80"/>
    </row>
    <row r="209" spans="5:5" ht="14.25" customHeight="1">
      <c r="E209" s="80"/>
    </row>
    <row r="210" spans="5:5" ht="14.25" customHeight="1">
      <c r="E210" s="80"/>
    </row>
    <row r="211" spans="5:5" ht="14.25" customHeight="1">
      <c r="E211" s="80"/>
    </row>
    <row r="212" spans="5:5" ht="14.25" customHeight="1">
      <c r="E212" s="80"/>
    </row>
    <row r="213" spans="5:5" ht="14.25" customHeight="1">
      <c r="E213" s="80"/>
    </row>
    <row r="214" spans="5:5" ht="14.25" customHeight="1">
      <c r="E214" s="80"/>
    </row>
    <row r="215" spans="5:5" ht="14.25" customHeight="1">
      <c r="E215" s="80"/>
    </row>
    <row r="216" spans="5:5" ht="14.25" customHeight="1">
      <c r="E216" s="80"/>
    </row>
    <row r="217" spans="5:5" ht="14.25" customHeight="1">
      <c r="E217" s="80"/>
    </row>
    <row r="218" spans="5:5" ht="14.25" customHeight="1">
      <c r="E218" s="80"/>
    </row>
    <row r="219" spans="5:5" ht="14.25" customHeight="1">
      <c r="E219" s="80"/>
    </row>
    <row r="220" spans="5:5" ht="14.25" customHeight="1">
      <c r="E220" s="80"/>
    </row>
    <row r="221" spans="5:5" ht="14.25" customHeight="1">
      <c r="E221" s="80"/>
    </row>
    <row r="222" spans="5:5" ht="14.25" customHeight="1">
      <c r="E222" s="80"/>
    </row>
    <row r="223" spans="5:5" ht="14.25" customHeight="1">
      <c r="E223" s="80"/>
    </row>
    <row r="224" spans="5:5" ht="14.25" customHeight="1">
      <c r="E224" s="80"/>
    </row>
    <row r="225" spans="5:5" ht="14.25" customHeight="1">
      <c r="E225" s="80"/>
    </row>
    <row r="226" spans="5:5" ht="14.25" customHeight="1">
      <c r="E226" s="80"/>
    </row>
    <row r="227" spans="5:5" ht="14.25" customHeight="1">
      <c r="E227" s="80"/>
    </row>
    <row r="228" spans="5:5" ht="14.25" customHeight="1">
      <c r="E228" s="80"/>
    </row>
    <row r="229" spans="5:5" ht="14.25" customHeight="1">
      <c r="E229" s="80"/>
    </row>
    <row r="230" spans="5:5" ht="14.25" customHeight="1">
      <c r="E230" s="80"/>
    </row>
    <row r="231" spans="5:5" ht="14.25" customHeight="1">
      <c r="E231" s="80"/>
    </row>
    <row r="232" spans="5:5" ht="14.25" customHeight="1">
      <c r="E232" s="80"/>
    </row>
    <row r="233" spans="5:5" ht="14.25" customHeight="1">
      <c r="E233" s="80"/>
    </row>
    <row r="234" spans="5:5" ht="14.25" customHeight="1">
      <c r="E234" s="80"/>
    </row>
    <row r="235" spans="5:5" ht="14.25" customHeight="1">
      <c r="E235" s="80"/>
    </row>
    <row r="236" spans="5:5" ht="14.25" customHeight="1">
      <c r="E236" s="80"/>
    </row>
    <row r="237" spans="5:5" ht="14.25" customHeight="1">
      <c r="E237" s="80"/>
    </row>
    <row r="238" spans="5:5" ht="14.25" customHeight="1">
      <c r="E238" s="80"/>
    </row>
    <row r="239" spans="5:5" ht="14.25" customHeight="1">
      <c r="E239" s="80"/>
    </row>
    <row r="240" spans="5:5" ht="14.25" customHeight="1">
      <c r="E240" s="80"/>
    </row>
    <row r="241" spans="5:5" ht="14.25" customHeight="1">
      <c r="E241" s="80"/>
    </row>
    <row r="242" spans="5:5" ht="14.25" customHeight="1">
      <c r="E242" s="80"/>
    </row>
    <row r="243" spans="5:5" ht="14.25" customHeight="1">
      <c r="E243" s="80"/>
    </row>
    <row r="244" spans="5:5" ht="14.25" customHeight="1">
      <c r="E244" s="80"/>
    </row>
    <row r="245" spans="5:5" ht="14.25" customHeight="1">
      <c r="E245" s="80"/>
    </row>
    <row r="246" spans="5:5" ht="14.25" customHeight="1">
      <c r="E246" s="80"/>
    </row>
    <row r="247" spans="5:5" ht="14.25" customHeight="1">
      <c r="E247" s="80"/>
    </row>
    <row r="248" spans="5:5" ht="14.25" customHeight="1">
      <c r="E248" s="80"/>
    </row>
    <row r="249" spans="5:5" ht="14.25" customHeight="1">
      <c r="E249" s="80"/>
    </row>
    <row r="250" spans="5:5" ht="14.25" customHeight="1">
      <c r="E250" s="80"/>
    </row>
    <row r="251" spans="5:5" ht="14.25" customHeight="1">
      <c r="E251" s="80"/>
    </row>
    <row r="252" spans="5:5" ht="14.25" customHeight="1">
      <c r="E252" s="80"/>
    </row>
    <row r="253" spans="5:5" ht="14.25" customHeight="1">
      <c r="E253" s="80"/>
    </row>
    <row r="254" spans="5:5" ht="14.25" customHeight="1">
      <c r="E254" s="80"/>
    </row>
    <row r="255" spans="5:5" ht="14.25" customHeight="1">
      <c r="E255" s="80"/>
    </row>
    <row r="256" spans="5:5" ht="14.25" customHeight="1">
      <c r="E256" s="80"/>
    </row>
    <row r="257" spans="5:5" ht="14.25" customHeight="1">
      <c r="E257" s="80"/>
    </row>
    <row r="258" spans="5:5" ht="14.25" customHeight="1">
      <c r="E258" s="80"/>
    </row>
    <row r="259" spans="5:5" ht="14.25" customHeight="1">
      <c r="E259" s="80"/>
    </row>
    <row r="260" spans="5:5" ht="14.25" customHeight="1">
      <c r="E260" s="80"/>
    </row>
    <row r="261" spans="5:5" ht="14.25" customHeight="1">
      <c r="E261" s="80"/>
    </row>
    <row r="262" spans="5:5" ht="14.25" customHeight="1">
      <c r="E262" s="80"/>
    </row>
    <row r="263" spans="5:5" ht="14.25" customHeight="1">
      <c r="E263" s="80"/>
    </row>
    <row r="264" spans="5:5" ht="14.25" customHeight="1">
      <c r="E264" s="80"/>
    </row>
    <row r="265" spans="5:5" ht="14.25" customHeight="1">
      <c r="E265" s="80"/>
    </row>
    <row r="266" spans="5:5" ht="14.25" customHeight="1">
      <c r="E266" s="80"/>
    </row>
    <row r="267" spans="5:5" ht="14.25" customHeight="1">
      <c r="E267" s="80"/>
    </row>
    <row r="268" spans="5:5" ht="14.25" customHeight="1">
      <c r="E268" s="80"/>
    </row>
    <row r="269" spans="5:5" ht="14.25" customHeight="1">
      <c r="E269" s="80"/>
    </row>
    <row r="270" spans="5:5" ht="14.25" customHeight="1">
      <c r="E270" s="80"/>
    </row>
    <row r="271" spans="5:5" ht="14.25" customHeight="1">
      <c r="E271" s="80"/>
    </row>
    <row r="272" spans="5:5" ht="14.25" customHeight="1">
      <c r="E272" s="80"/>
    </row>
    <row r="273" spans="5:5" ht="14.25" customHeight="1">
      <c r="E273" s="80"/>
    </row>
    <row r="274" spans="5:5" ht="14.25" customHeight="1">
      <c r="E274" s="80"/>
    </row>
    <row r="275" spans="5:5" ht="14.25" customHeight="1">
      <c r="E275" s="80"/>
    </row>
    <row r="276" spans="5:5" ht="14.25" customHeight="1">
      <c r="E276" s="80"/>
    </row>
    <row r="277" spans="5:5" ht="14.25" customHeight="1">
      <c r="E277" s="80"/>
    </row>
    <row r="278" spans="5:5" ht="14.25" customHeight="1">
      <c r="E278" s="80"/>
    </row>
    <row r="279" spans="5:5" ht="14.25" customHeight="1">
      <c r="E279" s="80"/>
    </row>
    <row r="280" spans="5:5" ht="14.25" customHeight="1">
      <c r="E280" s="80"/>
    </row>
    <row r="281" spans="5:5" ht="14.25" customHeight="1">
      <c r="E281" s="80"/>
    </row>
    <row r="282" spans="5:5" ht="14.25" customHeight="1">
      <c r="E282" s="80"/>
    </row>
    <row r="283" spans="5:5" ht="14.25" customHeight="1">
      <c r="E283" s="80"/>
    </row>
    <row r="284" spans="5:5" ht="14.25" customHeight="1">
      <c r="E284" s="80"/>
    </row>
    <row r="285" spans="5:5" ht="14.25" customHeight="1">
      <c r="E285" s="80"/>
    </row>
    <row r="286" spans="5:5" ht="14.25" customHeight="1">
      <c r="E286" s="80"/>
    </row>
    <row r="287" spans="5:5" ht="14.25" customHeight="1">
      <c r="E287" s="80"/>
    </row>
    <row r="288" spans="5:5" ht="14.25" customHeight="1">
      <c r="E288" s="80"/>
    </row>
    <row r="289" spans="5:5" ht="14.25" customHeight="1">
      <c r="E289" s="80"/>
    </row>
    <row r="290" spans="5:5" ht="14.25" customHeight="1">
      <c r="E290" s="80"/>
    </row>
    <row r="291" spans="5:5" ht="14.25" customHeight="1">
      <c r="E291" s="80"/>
    </row>
    <row r="292" spans="5:5" ht="14.25" customHeight="1">
      <c r="E292" s="80"/>
    </row>
    <row r="293" spans="5:5" ht="14.25" customHeight="1">
      <c r="E293" s="80"/>
    </row>
    <row r="294" spans="5:5" ht="14.25" customHeight="1">
      <c r="E294" s="80"/>
    </row>
    <row r="295" spans="5:5" ht="14.25" customHeight="1">
      <c r="E295" s="80"/>
    </row>
    <row r="296" spans="5:5" ht="14.25" customHeight="1">
      <c r="E296" s="80"/>
    </row>
    <row r="297" spans="5:5" ht="14.25" customHeight="1">
      <c r="E297" s="80"/>
    </row>
    <row r="298" spans="5:5" ht="14.25" customHeight="1">
      <c r="E298" s="80"/>
    </row>
    <row r="299" spans="5:5" ht="14.25" customHeight="1">
      <c r="E299" s="80"/>
    </row>
    <row r="300" spans="5:5" ht="14.25" customHeight="1">
      <c r="E300" s="80"/>
    </row>
    <row r="301" spans="5:5" ht="14.25" customHeight="1">
      <c r="E301" s="80"/>
    </row>
    <row r="302" spans="5:5" ht="14.25" customHeight="1">
      <c r="E302" s="80"/>
    </row>
    <row r="303" spans="5:5" ht="14.25" customHeight="1">
      <c r="E303" s="80"/>
    </row>
    <row r="304" spans="5:5" ht="14.25" customHeight="1">
      <c r="E304" s="80"/>
    </row>
    <row r="305" spans="5:5" ht="14.25" customHeight="1">
      <c r="E305" s="80"/>
    </row>
    <row r="306" spans="5:5" ht="14.25" customHeight="1">
      <c r="E306" s="80"/>
    </row>
    <row r="307" spans="5:5" ht="14.25" customHeight="1">
      <c r="E307" s="80"/>
    </row>
    <row r="308" spans="5:5" ht="14.25" customHeight="1">
      <c r="E308" s="80"/>
    </row>
    <row r="309" spans="5:5" ht="14.25" customHeight="1">
      <c r="E309" s="80"/>
    </row>
    <row r="310" spans="5:5" ht="14.25" customHeight="1">
      <c r="E310" s="80"/>
    </row>
    <row r="311" spans="5:5" ht="14.25" customHeight="1">
      <c r="E311" s="80"/>
    </row>
    <row r="312" spans="5:5" ht="14.25" customHeight="1">
      <c r="E312" s="80"/>
    </row>
    <row r="313" spans="5:5" ht="14.25" customHeight="1">
      <c r="E313" s="80"/>
    </row>
    <row r="314" spans="5:5" ht="15.75" customHeight="1"/>
    <row r="315" spans="5:5" ht="15.75" customHeight="1"/>
    <row r="316" spans="5:5" ht="15.75" customHeight="1"/>
    <row r="317" spans="5:5" ht="15.75" customHeight="1"/>
    <row r="318" spans="5:5" ht="15.75" customHeight="1"/>
    <row r="319" spans="5:5" ht="15.75" customHeight="1"/>
    <row r="320" spans="5: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</sheetData>
  <sortState xmlns:xlrd2="http://schemas.microsoft.com/office/spreadsheetml/2017/richdata2" ref="B2:L96">
    <sortCondition ref="J2:J96"/>
    <sortCondition ref="C2:C96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5"/>
  <sheetViews>
    <sheetView workbookViewId="0">
      <pane ySplit="2" topLeftCell="A21" activePane="bottomLeft" state="frozen"/>
      <selection pane="bottomLeft" activeCell="I47" sqref="I47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9" t="s">
        <v>773</v>
      </c>
      <c r="C1" s="89"/>
      <c r="D1" s="90"/>
      <c r="E1" s="89"/>
      <c r="F1" s="89"/>
      <c r="G1" s="89"/>
      <c r="H1" s="89"/>
      <c r="I1" s="89"/>
      <c r="J1" s="89"/>
      <c r="K1" s="91"/>
      <c r="L1" s="89"/>
      <c r="M1" s="89"/>
      <c r="P1" s="92"/>
      <c r="Q1" s="92"/>
      <c r="R1" s="92"/>
      <c r="S1" s="92"/>
      <c r="T1" s="92"/>
      <c r="U1" s="92"/>
      <c r="V1" s="92"/>
      <c r="W1" s="92"/>
    </row>
    <row r="2" spans="1:26" ht="14.25" customHeight="1">
      <c r="A2" s="46"/>
      <c r="B2" s="46"/>
      <c r="C2" s="46" t="s">
        <v>739</v>
      </c>
      <c r="D2" s="47" t="s">
        <v>754</v>
      </c>
      <c r="E2" s="46" t="s">
        <v>740</v>
      </c>
      <c r="F2" s="46" t="s">
        <v>741</v>
      </c>
      <c r="G2" s="46" t="s">
        <v>3</v>
      </c>
      <c r="H2" s="46" t="s">
        <v>742</v>
      </c>
      <c r="I2" s="46" t="s">
        <v>2</v>
      </c>
      <c r="J2" s="46" t="s">
        <v>5</v>
      </c>
      <c r="K2" s="48" t="s">
        <v>743</v>
      </c>
      <c r="L2" s="46" t="s">
        <v>744</v>
      </c>
      <c r="M2" s="46" t="s">
        <v>745</v>
      </c>
      <c r="N2" s="46" t="s">
        <v>746</v>
      </c>
      <c r="O2" s="50"/>
      <c r="P2" s="49" t="s">
        <v>747</v>
      </c>
      <c r="Q2" s="49" t="s">
        <v>741</v>
      </c>
      <c r="R2" s="49" t="s">
        <v>748</v>
      </c>
      <c r="S2" s="49" t="s">
        <v>741</v>
      </c>
      <c r="T2" s="49" t="s">
        <v>749</v>
      </c>
      <c r="U2" s="49" t="s">
        <v>741</v>
      </c>
      <c r="V2" s="49" t="s">
        <v>750</v>
      </c>
      <c r="W2" s="49" t="s">
        <v>741</v>
      </c>
      <c r="X2" s="50"/>
      <c r="Y2" s="50"/>
      <c r="Z2" s="50"/>
    </row>
    <row r="3" spans="1:26" ht="14.25" customHeight="1">
      <c r="A3" s="51"/>
      <c r="B3" s="93" t="s">
        <v>774</v>
      </c>
      <c r="C3" s="94">
        <v>1</v>
      </c>
      <c r="D3" s="94">
        <v>4</v>
      </c>
      <c r="E3" s="74">
        <v>1033</v>
      </c>
      <c r="F3" s="54" t="str">
        <f>+VLOOKUP(E3,Participants!$A$1:$F$799,2,FALSE)</f>
        <v>Mia Liscinsky</v>
      </c>
      <c r="G3" s="54" t="str">
        <f>+VLOOKUP(E3,Participants!$A$1:$F$799,4,FALSE)</f>
        <v>KIL</v>
      </c>
      <c r="H3" s="54" t="str">
        <f>+VLOOKUP(E3,Participants!$A$1:$F$799,5,FALSE)</f>
        <v>F</v>
      </c>
      <c r="I3" s="54">
        <f>+VLOOKUP(E3,Participants!$A$1:$F$799,3,FALSE)</f>
        <v>6</v>
      </c>
      <c r="J3" s="54" t="str">
        <f>+VLOOKUP(E3,Participants!$A$1:$G$799,7,FALSE)</f>
        <v>JV GIRLS</v>
      </c>
      <c r="K3" s="55">
        <v>59.52</v>
      </c>
      <c r="L3" s="54">
        <v>1</v>
      </c>
      <c r="M3" s="54">
        <v>10</v>
      </c>
      <c r="N3" s="51" t="str">
        <f t="shared" ref="N3:N9" si="0">+J3</f>
        <v>JV GIRLS</v>
      </c>
      <c r="O3" s="51"/>
      <c r="P3" s="57"/>
      <c r="Q3" s="57" t="e">
        <f>+VLOOKUP(P3,Participants!$A$1:$F$652,2,FALSE)</f>
        <v>#N/A</v>
      </c>
      <c r="R3" s="57"/>
      <c r="S3" s="57" t="e">
        <f>+VLOOKUP(R3,Participants!$A$1:$F$652,2,FALSE)</f>
        <v>#N/A</v>
      </c>
      <c r="T3" s="57"/>
      <c r="U3" s="57" t="e">
        <f>+VLOOKUP(T3,Participants!$A$1:$F$652,2,FALSE)</f>
        <v>#N/A</v>
      </c>
      <c r="V3" s="57"/>
      <c r="W3" s="57" t="e">
        <f>+VLOOKUP(V3,Participants!$A$1:$F$652,2,FALSE)</f>
        <v>#N/A</v>
      </c>
    </row>
    <row r="4" spans="1:26" ht="14.25" customHeight="1">
      <c r="A4" s="51"/>
      <c r="B4" s="93" t="s">
        <v>774</v>
      </c>
      <c r="C4" s="94">
        <v>1</v>
      </c>
      <c r="D4" s="94">
        <v>6</v>
      </c>
      <c r="E4" s="75">
        <v>1122</v>
      </c>
      <c r="F4" s="54" t="str">
        <f>+VLOOKUP(E4,Participants!$A$1:$F$799,2,FALSE)</f>
        <v>Sylvie Day</v>
      </c>
      <c r="G4" s="54" t="str">
        <f>+VLOOKUP(E4,Participants!$A$1:$F$799,4,FALSE)</f>
        <v>PHA</v>
      </c>
      <c r="H4" s="54" t="str">
        <f>+VLOOKUP(E4,Participants!$A$1:$F$799,5,FALSE)</f>
        <v>F</v>
      </c>
      <c r="I4" s="54">
        <f>+VLOOKUP(E4,Participants!$A$1:$F$799,3,FALSE)</f>
        <v>6</v>
      </c>
      <c r="J4" s="54" t="str">
        <f>+VLOOKUP(E4,Participants!$A$1:$G$799,7,FALSE)</f>
        <v>JV GIRLS</v>
      </c>
      <c r="K4" s="55" t="s">
        <v>1014</v>
      </c>
      <c r="L4" s="54">
        <v>2</v>
      </c>
      <c r="M4" s="54">
        <v>8</v>
      </c>
      <c r="N4" s="51" t="str">
        <f t="shared" si="0"/>
        <v>JV GIRLS</v>
      </c>
      <c r="O4" s="51"/>
      <c r="P4" s="57"/>
      <c r="Q4" s="57" t="e">
        <f>+VLOOKUP(P4,Participants!$A$1:$F$652,2,FALSE)</f>
        <v>#N/A</v>
      </c>
      <c r="R4" s="57"/>
      <c r="S4" s="57" t="e">
        <f>+VLOOKUP(R4,Participants!$A$1:$F$652,2,FALSE)</f>
        <v>#N/A</v>
      </c>
      <c r="T4" s="57"/>
      <c r="U4" s="57" t="e">
        <f>+VLOOKUP(T4,Participants!$A$1:$F$652,2,FALSE)</f>
        <v>#N/A</v>
      </c>
      <c r="V4" s="57"/>
      <c r="W4" s="57" t="e">
        <f>+VLOOKUP(V4,Participants!$A$1:$F$652,2,FALSE)</f>
        <v>#N/A</v>
      </c>
    </row>
    <row r="5" spans="1:26" ht="14.25" customHeight="1">
      <c r="A5" s="51"/>
      <c r="B5" s="93" t="s">
        <v>774</v>
      </c>
      <c r="C5" s="94">
        <v>1</v>
      </c>
      <c r="D5" s="94">
        <v>1</v>
      </c>
      <c r="E5" s="74">
        <v>1253</v>
      </c>
      <c r="F5" s="54" t="str">
        <f>+VLOOKUP(E5,Participants!$A$1:$F$799,2,FALSE)</f>
        <v>Scarlett McGovern</v>
      </c>
      <c r="G5" s="54" t="str">
        <f>+VLOOKUP(E5,Participants!$A$1:$F$799,4,FALSE)</f>
        <v>AGS</v>
      </c>
      <c r="H5" s="54" t="str">
        <f>+VLOOKUP(E5,Participants!$A$1:$F$799,5,FALSE)</f>
        <v>F</v>
      </c>
      <c r="I5" s="54">
        <f>+VLOOKUP(E5,Participants!$A$1:$F$799,3,FALSE)</f>
        <v>6</v>
      </c>
      <c r="J5" s="54" t="str">
        <f>+VLOOKUP(E5,Participants!$A$1:$G$799,7,FALSE)</f>
        <v>JV GIRLS</v>
      </c>
      <c r="K5" s="55" t="s">
        <v>1015</v>
      </c>
      <c r="L5" s="54">
        <v>3</v>
      </c>
      <c r="M5" s="54">
        <v>6</v>
      </c>
      <c r="N5" s="51" t="str">
        <f t="shared" si="0"/>
        <v>JV GIRLS</v>
      </c>
      <c r="O5" s="51"/>
      <c r="P5" s="57"/>
      <c r="Q5" s="57" t="e">
        <f>+VLOOKUP(P5,Participants!$A$1:$F$652,2,FALSE)</f>
        <v>#N/A</v>
      </c>
      <c r="R5" s="57"/>
      <c r="S5" s="57" t="e">
        <f>+VLOOKUP(R5,Participants!$A$1:$F$652,2,FALSE)</f>
        <v>#N/A</v>
      </c>
      <c r="T5" s="57"/>
      <c r="U5" s="57" t="e">
        <f>+VLOOKUP(T5,Participants!$A$1:$F$652,2,FALSE)</f>
        <v>#N/A</v>
      </c>
      <c r="V5" s="57"/>
      <c r="W5" s="57" t="e">
        <f>+VLOOKUP(V5,Participants!$A$1:$F$652,2,FALSE)</f>
        <v>#N/A</v>
      </c>
    </row>
    <row r="6" spans="1:26" ht="14.25" customHeight="1">
      <c r="A6" s="51"/>
      <c r="B6" s="93" t="s">
        <v>774</v>
      </c>
      <c r="C6" s="94">
        <v>1</v>
      </c>
      <c r="D6" s="94">
        <v>3</v>
      </c>
      <c r="E6" s="74">
        <v>585</v>
      </c>
      <c r="F6" s="54" t="str">
        <f>+VLOOKUP(E6,Participants!$A$1:$F$799,2,FALSE)</f>
        <v>Catarina Perri</v>
      </c>
      <c r="G6" s="54" t="str">
        <f>+VLOOKUP(E6,Participants!$A$1:$F$799,4,FALSE)</f>
        <v>BFS</v>
      </c>
      <c r="H6" s="54" t="str">
        <f>+VLOOKUP(E6,Participants!$A$1:$F$799,5,FALSE)</f>
        <v>F</v>
      </c>
      <c r="I6" s="54">
        <f>+VLOOKUP(E6,Participants!$A$1:$F$799,3,FALSE)</f>
        <v>6</v>
      </c>
      <c r="J6" s="54" t="str">
        <f>+VLOOKUP(E6,Participants!$A$1:$G$799,7,FALSE)</f>
        <v>JV GIRLS</v>
      </c>
      <c r="K6" s="55" t="s">
        <v>1016</v>
      </c>
      <c r="L6" s="54">
        <v>4</v>
      </c>
      <c r="M6" s="54">
        <v>5</v>
      </c>
      <c r="N6" s="51" t="str">
        <f t="shared" si="0"/>
        <v>JV GIRLS</v>
      </c>
      <c r="O6" s="51"/>
      <c r="P6" s="57"/>
      <c r="Q6" s="57" t="e">
        <f>+VLOOKUP(P6,Participants!$A$1:$F$652,2,FALSE)</f>
        <v>#N/A</v>
      </c>
      <c r="R6" s="57"/>
      <c r="S6" s="57" t="e">
        <f>+VLOOKUP(R6,Participants!$A$1:$F$652,2,FALSE)</f>
        <v>#N/A</v>
      </c>
      <c r="T6" s="57"/>
      <c r="U6" s="57" t="e">
        <f>+VLOOKUP(T6,Participants!$A$1:$F$652,2,FALSE)</f>
        <v>#N/A</v>
      </c>
      <c r="V6" s="57"/>
      <c r="W6" s="57" t="e">
        <f>+VLOOKUP(V6,Participants!$A$1:$F$652,2,FALSE)</f>
        <v>#N/A</v>
      </c>
    </row>
    <row r="7" spans="1:26" ht="14.25" customHeight="1">
      <c r="A7" s="51"/>
      <c r="B7" s="93" t="s">
        <v>774</v>
      </c>
      <c r="C7" s="94">
        <v>1</v>
      </c>
      <c r="D7" s="94">
        <v>2</v>
      </c>
      <c r="E7" s="74">
        <v>789</v>
      </c>
      <c r="F7" s="54" t="str">
        <f>+VLOOKUP(E7,Participants!$A$1:$F$799,2,FALSE)</f>
        <v>Rugh Annie</v>
      </c>
      <c r="G7" s="54" t="str">
        <f>+VLOOKUP(E7,Participants!$A$1:$F$799,4,FALSE)</f>
        <v>AAC</v>
      </c>
      <c r="H7" s="54" t="str">
        <f>+VLOOKUP(E7,Participants!$A$1:$F$799,5,FALSE)</f>
        <v>F</v>
      </c>
      <c r="I7" s="54">
        <f>+VLOOKUP(E7,Participants!$A$1:$F$799,3,FALSE)</f>
        <v>5</v>
      </c>
      <c r="J7" s="54" t="str">
        <f>+VLOOKUP(E7,Participants!$A$1:$G$799,7,FALSE)</f>
        <v>JV GIRLS</v>
      </c>
      <c r="K7" s="55" t="s">
        <v>1017</v>
      </c>
      <c r="L7" s="54">
        <v>5</v>
      </c>
      <c r="M7" s="54">
        <v>4</v>
      </c>
      <c r="N7" s="51" t="str">
        <f t="shared" si="0"/>
        <v>JV GIRLS</v>
      </c>
      <c r="O7" s="51"/>
      <c r="P7" s="57"/>
      <c r="Q7" s="57" t="e">
        <f>+VLOOKUP(P7,Participants!$A$1:$F$652,2,FALSE)</f>
        <v>#N/A</v>
      </c>
      <c r="R7" s="57"/>
      <c r="S7" s="57" t="e">
        <f>+VLOOKUP(R7,Participants!$A$1:$F$652,2,FALSE)</f>
        <v>#N/A</v>
      </c>
      <c r="T7" s="57"/>
      <c r="U7" s="57" t="e">
        <f>+VLOOKUP(T7,Participants!$A$1:$F$652,2,FALSE)</f>
        <v>#N/A</v>
      </c>
      <c r="V7" s="57"/>
      <c r="W7" s="57" t="e">
        <f>+VLOOKUP(V7,Participants!$A$1:$F$652,2,FALSE)</f>
        <v>#N/A</v>
      </c>
    </row>
    <row r="8" spans="1:26" ht="14.25" customHeight="1">
      <c r="A8" s="51"/>
      <c r="B8" s="93" t="s">
        <v>774</v>
      </c>
      <c r="C8" s="94">
        <v>1</v>
      </c>
      <c r="D8" s="94">
        <v>5</v>
      </c>
      <c r="E8" s="75">
        <v>1152</v>
      </c>
      <c r="F8" s="54" t="str">
        <f>+VLOOKUP(E8,Participants!$A$1:$F$799,2,FALSE)</f>
        <v>Gabriella Marino</v>
      </c>
      <c r="G8" s="54" t="str">
        <f>+VLOOKUP(E8,Participants!$A$1:$F$799,4,FALSE)</f>
        <v>JAM</v>
      </c>
      <c r="H8" s="54" t="str">
        <f>+VLOOKUP(E8,Participants!$A$1:$F$799,5,FALSE)</f>
        <v>F</v>
      </c>
      <c r="I8" s="54">
        <f>+VLOOKUP(E8,Participants!$A$1:$F$799,3,FALSE)</f>
        <v>5</v>
      </c>
      <c r="J8" s="54" t="str">
        <f>+VLOOKUP(E8,Participants!$A$1:$G$799,7,FALSE)</f>
        <v>JV GIRLS</v>
      </c>
      <c r="K8" s="55" t="s">
        <v>1018</v>
      </c>
      <c r="L8" s="54">
        <v>6</v>
      </c>
      <c r="M8" s="54">
        <v>3</v>
      </c>
      <c r="N8" s="51" t="str">
        <f t="shared" si="0"/>
        <v>JV GIRLS</v>
      </c>
      <c r="O8" s="51"/>
      <c r="P8" s="57"/>
      <c r="Q8" s="57" t="e">
        <f>+VLOOKUP(P8,Participants!$A$1:$F$652,2,FALSE)</f>
        <v>#N/A</v>
      </c>
      <c r="R8" s="57"/>
      <c r="S8" s="57" t="e">
        <f>+VLOOKUP(R8,Participants!$A$1:$F$652,2,FALSE)</f>
        <v>#N/A</v>
      </c>
      <c r="T8" s="57"/>
      <c r="U8" s="57" t="e">
        <f>+VLOOKUP(T8,Participants!$A$1:$F$652,2,FALSE)</f>
        <v>#N/A</v>
      </c>
      <c r="V8" s="57"/>
      <c r="W8" s="57" t="e">
        <f>+VLOOKUP(V8,Participants!$A$1:$F$652,2,FALSE)</f>
        <v>#N/A</v>
      </c>
    </row>
    <row r="9" spans="1:26" ht="14.25" customHeight="1">
      <c r="A9" s="51"/>
      <c r="B9" s="93" t="s">
        <v>774</v>
      </c>
      <c r="C9" s="94">
        <v>1</v>
      </c>
      <c r="D9" s="94">
        <v>7</v>
      </c>
      <c r="E9" s="75">
        <v>941</v>
      </c>
      <c r="F9" s="54" t="str">
        <f>+VLOOKUP(E9,Participants!$A$1:$F$799,2,FALSE)</f>
        <v>Kennedey Chambers</v>
      </c>
      <c r="G9" s="54" t="str">
        <f>+VLOOKUP(E9,Participants!$A$1:$F$799,4,FALSE)</f>
        <v>NCA</v>
      </c>
      <c r="H9" s="54" t="str">
        <f>+VLOOKUP(E9,Participants!$A$1:$F$799,5,FALSE)</f>
        <v>F</v>
      </c>
      <c r="I9" s="54">
        <f>+VLOOKUP(E9,Participants!$A$1:$F$799,3,FALSE)</f>
        <v>6</v>
      </c>
      <c r="J9" s="54" t="str">
        <f>+VLOOKUP(E9,Participants!$A$1:$G$799,7,FALSE)</f>
        <v>JV GIRLS</v>
      </c>
      <c r="K9" s="55" t="s">
        <v>1019</v>
      </c>
      <c r="L9" s="54">
        <v>7</v>
      </c>
      <c r="M9" s="54">
        <v>2</v>
      </c>
      <c r="N9" s="51" t="str">
        <f t="shared" si="0"/>
        <v>JV GIRLS</v>
      </c>
      <c r="O9" s="51"/>
      <c r="P9" s="57"/>
      <c r="Q9" s="57" t="e">
        <f>+VLOOKUP(P9,Participants!$A$1:$F$652,2,FALSE)</f>
        <v>#N/A</v>
      </c>
      <c r="R9" s="57"/>
      <c r="S9" s="57" t="e">
        <f>+VLOOKUP(R9,Participants!$A$1:$F$652,2,FALSE)</f>
        <v>#N/A</v>
      </c>
      <c r="T9" s="57"/>
      <c r="U9" s="57" t="e">
        <f>+VLOOKUP(T9,Participants!$A$1:$F$652,2,FALSE)</f>
        <v>#N/A</v>
      </c>
      <c r="V9" s="57"/>
      <c r="W9" s="57" t="e">
        <f>+VLOOKUP(V9,Participants!$A$1:$F$652,2,FALSE)</f>
        <v>#N/A</v>
      </c>
    </row>
    <row r="10" spans="1:26" ht="14.25" customHeight="1">
      <c r="A10" s="51"/>
      <c r="B10" s="93"/>
      <c r="C10" s="94"/>
      <c r="D10" s="94"/>
      <c r="E10" s="73"/>
      <c r="F10" s="54"/>
      <c r="G10" s="54"/>
      <c r="H10" s="54"/>
      <c r="I10" s="54"/>
      <c r="J10" s="54"/>
      <c r="K10" s="55"/>
      <c r="L10" s="54"/>
      <c r="M10" s="54"/>
      <c r="N10" s="51"/>
      <c r="O10" s="51"/>
      <c r="P10" s="57"/>
      <c r="Q10" s="57"/>
      <c r="R10" s="57"/>
      <c r="S10" s="57"/>
      <c r="T10" s="57"/>
      <c r="U10" s="57"/>
      <c r="V10" s="57"/>
      <c r="W10" s="57"/>
    </row>
    <row r="11" spans="1:26" ht="14.25" customHeight="1">
      <c r="B11" s="89" t="s">
        <v>774</v>
      </c>
      <c r="C11" s="95">
        <v>2</v>
      </c>
      <c r="D11" s="95">
        <v>4</v>
      </c>
      <c r="E11" s="77">
        <v>1589</v>
      </c>
      <c r="F11" s="61" t="str">
        <f>+VLOOKUP(E11,Participants!$A$1:$F$799,2,FALSE)</f>
        <v>Judah Sauers</v>
      </c>
      <c r="G11" s="61" t="str">
        <f>+VLOOKUP(E11,Participants!$A$1:$F$799,4,FALSE)</f>
        <v>GRE</v>
      </c>
      <c r="H11" s="61" t="str">
        <f>+VLOOKUP(E11,Participants!$A$1:$F$799,5,FALSE)</f>
        <v>M</v>
      </c>
      <c r="I11" s="61">
        <f>+VLOOKUP(E11,Participants!$A$1:$F$799,3,FALSE)</f>
        <v>6</v>
      </c>
      <c r="J11" s="61" t="str">
        <f>+VLOOKUP(E11,Participants!$A$1:$G$799,7,FALSE)</f>
        <v>JV BOYS</v>
      </c>
      <c r="K11" s="62" t="s">
        <v>1020</v>
      </c>
      <c r="L11" s="61">
        <v>1</v>
      </c>
      <c r="M11" s="61">
        <v>10</v>
      </c>
      <c r="N11" s="58" t="str">
        <f t="shared" ref="N11:N15" si="1">+J11</f>
        <v>JV BOYS</v>
      </c>
      <c r="O11" s="58"/>
      <c r="P11" s="64"/>
      <c r="Q11" s="64" t="e">
        <f>+VLOOKUP(P11,Participants!$A$1:$F$652,2,FALSE)</f>
        <v>#N/A</v>
      </c>
      <c r="R11" s="64"/>
      <c r="S11" s="64" t="e">
        <f>+VLOOKUP(R11,Participants!$A$1:$F$652,2,FALSE)</f>
        <v>#N/A</v>
      </c>
      <c r="T11" s="64"/>
      <c r="U11" s="64" t="e">
        <f>+VLOOKUP(T11,Participants!$A$1:$F$652,2,FALSE)</f>
        <v>#N/A</v>
      </c>
      <c r="V11" s="64"/>
      <c r="W11" s="64" t="e">
        <f>+VLOOKUP(V11,Participants!$A$1:$F$652,2,FALSE)</f>
        <v>#N/A</v>
      </c>
      <c r="X11" s="58"/>
      <c r="Y11" s="58"/>
    </row>
    <row r="12" spans="1:26" ht="14.25" customHeight="1">
      <c r="A12" s="58"/>
      <c r="B12" s="89" t="s">
        <v>774</v>
      </c>
      <c r="C12" s="95">
        <v>2</v>
      </c>
      <c r="D12" s="95">
        <v>3</v>
      </c>
      <c r="E12" s="77">
        <v>1043</v>
      </c>
      <c r="F12" s="61" t="str">
        <f>+VLOOKUP(E12,Participants!$A$1:$F$799,2,FALSE)</f>
        <v>Thomas Baier</v>
      </c>
      <c r="G12" s="61" t="str">
        <f>+VLOOKUP(E12,Participants!$A$1:$F$799,4,FALSE)</f>
        <v>KIL</v>
      </c>
      <c r="H12" s="61" t="str">
        <f>+VLOOKUP(E12,Participants!$A$1:$F$799,5,FALSE)</f>
        <v>M</v>
      </c>
      <c r="I12" s="61">
        <f>+VLOOKUP(E12,Participants!$A$1:$F$799,3,FALSE)</f>
        <v>5</v>
      </c>
      <c r="J12" s="61" t="str">
        <f>+VLOOKUP(E12,Participants!$A$1:$G$799,7,FALSE)</f>
        <v>JV BOYS</v>
      </c>
      <c r="K12" s="62" t="s">
        <v>1021</v>
      </c>
      <c r="L12" s="61">
        <v>2</v>
      </c>
      <c r="M12" s="61">
        <v>8</v>
      </c>
      <c r="N12" s="58" t="str">
        <f t="shared" si="1"/>
        <v>JV BOYS</v>
      </c>
      <c r="O12" s="58"/>
      <c r="P12" s="64"/>
      <c r="Q12" s="64" t="e">
        <f>+VLOOKUP(P12,Participants!$A$1:$F$652,2,FALSE)</f>
        <v>#N/A</v>
      </c>
      <c r="R12" s="64"/>
      <c r="S12" s="64" t="e">
        <f>+VLOOKUP(R12,Participants!$A$1:$F$652,2,FALSE)</f>
        <v>#N/A</v>
      </c>
      <c r="T12" s="64"/>
      <c r="U12" s="64" t="e">
        <f>+VLOOKUP(T12,Participants!$A$1:$F$652,2,FALSE)</f>
        <v>#N/A</v>
      </c>
      <c r="V12" s="64"/>
      <c r="W12" s="64" t="e">
        <f>+VLOOKUP(V12,Participants!$A$1:$F$652,2,FALSE)</f>
        <v>#N/A</v>
      </c>
      <c r="X12" s="58"/>
      <c r="Y12" s="58"/>
    </row>
    <row r="13" spans="1:26" ht="14.25" customHeight="1">
      <c r="A13" s="58"/>
      <c r="B13" s="89" t="s">
        <v>774</v>
      </c>
      <c r="C13" s="95">
        <v>2</v>
      </c>
      <c r="D13" s="95">
        <v>2</v>
      </c>
      <c r="E13" s="77">
        <v>1263</v>
      </c>
      <c r="F13" s="61" t="str">
        <f>+VLOOKUP(E13,Participants!$A$1:$F$799,2,FALSE)</f>
        <v>Andre Kolocouris</v>
      </c>
      <c r="G13" s="61" t="str">
        <f>+VLOOKUP(E13,Participants!$A$1:$F$799,4,FALSE)</f>
        <v>AGS</v>
      </c>
      <c r="H13" s="61" t="str">
        <f>+VLOOKUP(E13,Participants!$A$1:$F$799,5,FALSE)</f>
        <v>M</v>
      </c>
      <c r="I13" s="61">
        <f>+VLOOKUP(E13,Participants!$A$1:$F$799,3,FALSE)</f>
        <v>6</v>
      </c>
      <c r="J13" s="61" t="str">
        <f>+VLOOKUP(E13,Participants!$A$1:$G$799,7,FALSE)</f>
        <v>JV BOYS</v>
      </c>
      <c r="K13" s="62" t="s">
        <v>1022</v>
      </c>
      <c r="L13" s="61">
        <v>3</v>
      </c>
      <c r="M13" s="61">
        <v>6</v>
      </c>
      <c r="N13" s="58" t="str">
        <f t="shared" si="1"/>
        <v>JV BOYS</v>
      </c>
      <c r="O13" s="58"/>
      <c r="P13" s="64"/>
      <c r="Q13" s="64" t="e">
        <f>+VLOOKUP(P13,Participants!$A$1:$F$652,2,FALSE)</f>
        <v>#N/A</v>
      </c>
      <c r="R13" s="64"/>
      <c r="S13" s="64" t="e">
        <f>+VLOOKUP(R13,Participants!$A$1:$F$652,2,FALSE)</f>
        <v>#N/A</v>
      </c>
      <c r="T13" s="64"/>
      <c r="U13" s="64" t="e">
        <f>+VLOOKUP(T13,Participants!$A$1:$F$652,2,FALSE)</f>
        <v>#N/A</v>
      </c>
      <c r="V13" s="64"/>
      <c r="W13" s="64" t="e">
        <f>+VLOOKUP(V13,Participants!$A$1:$F$652,2,FALSE)</f>
        <v>#N/A</v>
      </c>
      <c r="X13" s="58"/>
      <c r="Y13" s="58"/>
    </row>
    <row r="14" spans="1:26" ht="14.25" customHeight="1">
      <c r="A14" s="58"/>
      <c r="B14" s="89" t="s">
        <v>774</v>
      </c>
      <c r="C14" s="95">
        <v>2</v>
      </c>
      <c r="D14" s="95">
        <v>1</v>
      </c>
      <c r="E14" s="77">
        <v>935</v>
      </c>
      <c r="F14" s="61" t="str">
        <f>+VLOOKUP(E14,Participants!$A$1:$F$799,2,FALSE)</f>
        <v>Auviere Ruffin</v>
      </c>
      <c r="G14" s="61" t="str">
        <f>+VLOOKUP(E14,Participants!$A$1:$F$799,4,FALSE)</f>
        <v>NCA</v>
      </c>
      <c r="H14" s="61" t="str">
        <f>+VLOOKUP(E14,Participants!$A$1:$F$799,5,FALSE)</f>
        <v>M</v>
      </c>
      <c r="I14" s="61">
        <f>+VLOOKUP(E14,Participants!$A$1:$F$799,3,FALSE)</f>
        <v>5</v>
      </c>
      <c r="J14" s="61" t="str">
        <f>+VLOOKUP(E14,Participants!$A$1:$G$799,7,FALSE)</f>
        <v>JV BOYS</v>
      </c>
      <c r="K14" s="62" t="s">
        <v>1023</v>
      </c>
      <c r="L14" s="61">
        <v>4</v>
      </c>
      <c r="M14" s="61">
        <v>5</v>
      </c>
      <c r="N14" s="58" t="str">
        <f t="shared" si="1"/>
        <v>JV BOYS</v>
      </c>
      <c r="O14" s="58"/>
      <c r="P14" s="64"/>
      <c r="Q14" s="64" t="e">
        <f>+VLOOKUP(P14,Participants!$A$1:$F$652,2,FALSE)</f>
        <v>#N/A</v>
      </c>
      <c r="R14" s="64"/>
      <c r="S14" s="64" t="e">
        <f>+VLOOKUP(R14,Participants!$A$1:$F$652,2,FALSE)</f>
        <v>#N/A</v>
      </c>
      <c r="T14" s="64"/>
      <c r="U14" s="64" t="e">
        <f>+VLOOKUP(T14,Participants!$A$1:$F$652,2,FALSE)</f>
        <v>#N/A</v>
      </c>
      <c r="V14" s="64"/>
      <c r="W14" s="64" t="e">
        <f>+VLOOKUP(V14,Participants!$A$1:$F$652,2,FALSE)</f>
        <v>#N/A</v>
      </c>
      <c r="X14" s="58"/>
      <c r="Y14" s="58"/>
    </row>
    <row r="15" spans="1:26" ht="14.25" customHeight="1">
      <c r="A15" s="58"/>
      <c r="B15" s="89" t="s">
        <v>774</v>
      </c>
      <c r="C15" s="95">
        <v>2</v>
      </c>
      <c r="D15" s="95">
        <v>5</v>
      </c>
      <c r="E15" s="77">
        <v>592</v>
      </c>
      <c r="F15" s="61" t="str">
        <f>+VLOOKUP(E15,Participants!$A$1:$F$799,2,FALSE)</f>
        <v>Enzo Pecoraro</v>
      </c>
      <c r="G15" s="61" t="str">
        <f>+VLOOKUP(E15,Participants!$A$1:$F$799,4,FALSE)</f>
        <v>BFS</v>
      </c>
      <c r="H15" s="61" t="str">
        <f>+VLOOKUP(E15,Participants!$A$1:$F$799,5,FALSE)</f>
        <v>M</v>
      </c>
      <c r="I15" s="61">
        <f>+VLOOKUP(E15,Participants!$A$1:$F$799,3,FALSE)</f>
        <v>5</v>
      </c>
      <c r="J15" s="61" t="str">
        <f>+VLOOKUP(E15,Participants!$A$1:$G$799,7,FALSE)</f>
        <v>JV BOYS</v>
      </c>
      <c r="K15" s="62" t="s">
        <v>1024</v>
      </c>
      <c r="L15" s="61">
        <v>5</v>
      </c>
      <c r="M15" s="61">
        <v>4</v>
      </c>
      <c r="N15" s="58" t="str">
        <f t="shared" si="1"/>
        <v>JV BOYS</v>
      </c>
      <c r="O15" s="58"/>
      <c r="P15" s="64"/>
      <c r="Q15" s="64" t="e">
        <f>+VLOOKUP(P15,Participants!$A$1:$F$652,2,FALSE)</f>
        <v>#N/A</v>
      </c>
      <c r="R15" s="64"/>
      <c r="S15" s="64" t="e">
        <f>+VLOOKUP(R15,Participants!$A$1:$F$652,2,FALSE)</f>
        <v>#N/A</v>
      </c>
      <c r="T15" s="64"/>
      <c r="U15" s="64" t="e">
        <f>+VLOOKUP(T15,Participants!$A$1:$F$652,2,FALSE)</f>
        <v>#N/A</v>
      </c>
      <c r="V15" s="64"/>
      <c r="W15" s="64" t="e">
        <f>+VLOOKUP(V15,Participants!$A$1:$F$652,2,FALSE)</f>
        <v>#N/A</v>
      </c>
      <c r="X15" s="58"/>
      <c r="Y15" s="58"/>
    </row>
    <row r="16" spans="1:26" ht="14.25" customHeight="1">
      <c r="A16" s="58"/>
      <c r="B16" s="89"/>
      <c r="C16" s="95"/>
      <c r="D16" s="95"/>
      <c r="E16" s="76"/>
      <c r="F16" s="61"/>
      <c r="G16" s="61"/>
      <c r="H16" s="61"/>
      <c r="I16" s="61"/>
      <c r="J16" s="61"/>
      <c r="K16" s="62"/>
      <c r="L16" s="61"/>
      <c r="M16" s="61"/>
      <c r="N16" s="58"/>
      <c r="O16" s="58"/>
      <c r="P16" s="64"/>
      <c r="Q16" s="64"/>
      <c r="R16" s="64"/>
      <c r="S16" s="64"/>
      <c r="T16" s="64"/>
      <c r="U16" s="64"/>
      <c r="V16" s="64"/>
      <c r="W16" s="64"/>
      <c r="X16" s="58"/>
      <c r="Y16" s="58"/>
    </row>
    <row r="17" spans="1:25" ht="14.25" customHeight="1">
      <c r="A17" s="58"/>
      <c r="B17" s="89"/>
      <c r="C17" s="95"/>
      <c r="D17" s="95"/>
      <c r="E17" s="76"/>
      <c r="F17" s="61"/>
      <c r="G17" s="61"/>
      <c r="H17" s="61"/>
      <c r="I17" s="61"/>
      <c r="J17" s="61"/>
      <c r="K17" s="62"/>
      <c r="L17" s="61"/>
      <c r="M17" s="61"/>
      <c r="N17" s="58"/>
      <c r="O17" s="58"/>
      <c r="P17" s="64"/>
      <c r="Q17" s="64"/>
      <c r="R17" s="64"/>
      <c r="S17" s="64"/>
      <c r="T17" s="64"/>
      <c r="U17" s="64"/>
      <c r="V17" s="64"/>
      <c r="W17" s="64"/>
      <c r="X17" s="58"/>
      <c r="Y17" s="58"/>
    </row>
    <row r="18" spans="1:25" ht="14.25" customHeight="1">
      <c r="A18" s="58"/>
      <c r="B18" s="89"/>
      <c r="C18" s="95"/>
      <c r="D18" s="95"/>
      <c r="E18" s="76"/>
      <c r="F18" s="61"/>
      <c r="G18" s="61"/>
      <c r="H18" s="61"/>
      <c r="I18" s="61"/>
      <c r="J18" s="61"/>
      <c r="K18" s="62"/>
      <c r="L18" s="61"/>
      <c r="M18" s="61"/>
      <c r="N18" s="58"/>
      <c r="O18" s="58"/>
      <c r="P18" s="64"/>
      <c r="Q18" s="64"/>
      <c r="R18" s="64"/>
      <c r="S18" s="64"/>
      <c r="T18" s="64"/>
      <c r="U18" s="64"/>
      <c r="V18" s="64"/>
      <c r="W18" s="64"/>
      <c r="X18" s="58"/>
      <c r="Y18" s="58"/>
    </row>
    <row r="19" spans="1:25" ht="14.25" customHeight="1">
      <c r="A19" s="51"/>
      <c r="B19" s="93" t="s">
        <v>774</v>
      </c>
      <c r="C19" s="95">
        <v>4</v>
      </c>
      <c r="D19" s="95">
        <v>3</v>
      </c>
      <c r="E19" s="77">
        <v>604</v>
      </c>
      <c r="F19" s="61" t="str">
        <f>+VLOOKUP(E19,Participants!$A$1:$F$799,2,FALSE)</f>
        <v>Stella Kunz</v>
      </c>
      <c r="G19" s="61" t="str">
        <f>+VLOOKUP(E19,Participants!$A$1:$F$799,4,FALSE)</f>
        <v>BFS</v>
      </c>
      <c r="H19" s="61" t="str">
        <f>+VLOOKUP(E19,Participants!$A$1:$F$799,5,FALSE)</f>
        <v>F</v>
      </c>
      <c r="I19" s="61">
        <f>+VLOOKUP(E19,Participants!$A$1:$F$799,3,FALSE)</f>
        <v>7</v>
      </c>
      <c r="J19" s="61" t="str">
        <f>+VLOOKUP(E19,Participants!$A$1:$G$799,7,FALSE)</f>
        <v>VARSITY GIRLS</v>
      </c>
      <c r="K19" s="151">
        <v>56.12</v>
      </c>
      <c r="L19" s="61">
        <v>1</v>
      </c>
      <c r="M19" s="61">
        <v>10</v>
      </c>
      <c r="N19" s="152" t="str">
        <f t="shared" ref="N19:N33" si="2">+J19</f>
        <v>VARSITY GIRLS</v>
      </c>
      <c r="O19" s="152"/>
      <c r="P19" s="57"/>
      <c r="Q19" s="57" t="e">
        <f>+VLOOKUP(P19,Participants!$A$1:$F$652,2,FALSE)</f>
        <v>#N/A</v>
      </c>
      <c r="R19" s="57"/>
      <c r="S19" s="57" t="e">
        <f>+VLOOKUP(R19,Participants!$A$1:$F$652,2,FALSE)</f>
        <v>#N/A</v>
      </c>
      <c r="T19" s="57"/>
      <c r="U19" s="57" t="e">
        <f>+VLOOKUP(T19,Participants!$A$1:$F$652,2,FALSE)</f>
        <v>#N/A</v>
      </c>
      <c r="V19" s="57"/>
      <c r="W19" s="57" t="e">
        <f>+VLOOKUP(V19,Participants!$A$1:$F$652,2,FALSE)</f>
        <v>#N/A</v>
      </c>
    </row>
    <row r="20" spans="1:25" ht="14.25" customHeight="1">
      <c r="A20" s="51"/>
      <c r="B20" s="93" t="s">
        <v>774</v>
      </c>
      <c r="C20" s="95">
        <v>4</v>
      </c>
      <c r="D20" s="95">
        <v>2</v>
      </c>
      <c r="E20" s="77">
        <v>1063</v>
      </c>
      <c r="F20" s="61" t="str">
        <f>+VLOOKUP(E20,Participants!$A$1:$F$799,2,FALSE)</f>
        <v>Elizabeth Long</v>
      </c>
      <c r="G20" s="61" t="str">
        <f>+VLOOKUP(E20,Participants!$A$1:$F$799,4,FALSE)</f>
        <v>KIL</v>
      </c>
      <c r="H20" s="61" t="str">
        <f>+VLOOKUP(E20,Participants!$A$1:$F$799,5,FALSE)</f>
        <v xml:space="preserve">F </v>
      </c>
      <c r="I20" s="61">
        <f>+VLOOKUP(E20,Participants!$A$1:$F$799,3,FALSE)</f>
        <v>7</v>
      </c>
      <c r="J20" s="61" t="str">
        <f>+VLOOKUP(E20,Participants!$A$1:$G$799,7,FALSE)</f>
        <v>VARSITY GIRLS</v>
      </c>
      <c r="K20" s="151">
        <v>58.6</v>
      </c>
      <c r="L20" s="61">
        <v>2</v>
      </c>
      <c r="M20" s="61">
        <v>8</v>
      </c>
      <c r="N20" s="152" t="str">
        <f t="shared" si="2"/>
        <v>VARSITY GIRLS</v>
      </c>
      <c r="O20" s="152"/>
      <c r="P20" s="57"/>
      <c r="Q20" s="57" t="e">
        <f>+VLOOKUP(P20,Participants!$A$1:$F$652,2,FALSE)</f>
        <v>#N/A</v>
      </c>
      <c r="R20" s="57"/>
      <c r="S20" s="57" t="e">
        <f>+VLOOKUP(R20,Participants!$A$1:$F$652,2,FALSE)</f>
        <v>#N/A</v>
      </c>
      <c r="T20" s="57"/>
      <c r="U20" s="57" t="e">
        <f>+VLOOKUP(T20,Participants!$A$1:$F$652,2,FALSE)</f>
        <v>#N/A</v>
      </c>
      <c r="V20" s="57"/>
      <c r="W20" s="57" t="e">
        <f>+VLOOKUP(V20,Participants!$A$1:$F$652,2,FALSE)</f>
        <v>#N/A</v>
      </c>
    </row>
    <row r="21" spans="1:25" ht="14.25" customHeight="1">
      <c r="A21" s="51"/>
      <c r="B21" s="93" t="s">
        <v>774</v>
      </c>
      <c r="C21" s="95">
        <v>4</v>
      </c>
      <c r="D21" s="95">
        <v>4</v>
      </c>
      <c r="E21" s="77">
        <v>1274</v>
      </c>
      <c r="F21" s="61" t="str">
        <f>+VLOOKUP(E21,Participants!$A$1:$F$799,2,FALSE)</f>
        <v>Kate Lucas</v>
      </c>
      <c r="G21" s="61" t="str">
        <f>+VLOOKUP(E21,Participants!$A$1:$F$799,4,FALSE)</f>
        <v>AGS</v>
      </c>
      <c r="H21" s="61" t="str">
        <f>+VLOOKUP(E21,Participants!$A$1:$F$799,5,FALSE)</f>
        <v>F</v>
      </c>
      <c r="I21" s="61">
        <f>+VLOOKUP(E21,Participants!$A$1:$F$799,3,FALSE)</f>
        <v>7</v>
      </c>
      <c r="J21" s="61" t="str">
        <f>+VLOOKUP(E21,Participants!$A$1:$G$799,7,FALSE)</f>
        <v>VARSITY GIRLS</v>
      </c>
      <c r="K21" s="151" t="s">
        <v>1031</v>
      </c>
      <c r="L21" s="61">
        <v>3</v>
      </c>
      <c r="M21" s="61">
        <v>6</v>
      </c>
      <c r="N21" s="152" t="str">
        <f t="shared" si="2"/>
        <v>VARSITY GIRLS</v>
      </c>
      <c r="O21" s="152"/>
      <c r="P21" s="57"/>
      <c r="Q21" s="57" t="e">
        <f>+VLOOKUP(P21,Participants!$A$1:$F$652,2,FALSE)</f>
        <v>#N/A</v>
      </c>
      <c r="R21" s="57"/>
      <c r="S21" s="57" t="e">
        <f>+VLOOKUP(R21,Participants!$A$1:$F$652,2,FALSE)</f>
        <v>#N/A</v>
      </c>
      <c r="T21" s="57"/>
      <c r="U21" s="57" t="e">
        <f>+VLOOKUP(T21,Participants!$A$1:$F$652,2,FALSE)</f>
        <v>#N/A</v>
      </c>
      <c r="V21" s="57"/>
      <c r="W21" s="57" t="e">
        <f>+VLOOKUP(V21,Participants!$A$1:$F$652,2,FALSE)</f>
        <v>#N/A</v>
      </c>
    </row>
    <row r="22" spans="1:25" ht="14.25" customHeight="1">
      <c r="A22" s="51"/>
      <c r="B22" s="93" t="s">
        <v>774</v>
      </c>
      <c r="C22" s="94">
        <v>3</v>
      </c>
      <c r="D22" s="94">
        <v>2</v>
      </c>
      <c r="E22" s="74">
        <v>1167</v>
      </c>
      <c r="F22" s="54" t="str">
        <f>+VLOOKUP(E22,Participants!$A$1:$F$799,2,FALSE)</f>
        <v>Lily Hunter</v>
      </c>
      <c r="G22" s="54" t="str">
        <f>+VLOOKUP(E22,Participants!$A$1:$F$799,4,FALSE)</f>
        <v>JAM</v>
      </c>
      <c r="H22" s="54" t="str">
        <f>+VLOOKUP(E22,Participants!$A$1:$F$799,5,FALSE)</f>
        <v xml:space="preserve">F </v>
      </c>
      <c r="I22" s="54">
        <f>+VLOOKUP(E22,Participants!$A$1:$F$799,3,FALSE)</f>
        <v>8</v>
      </c>
      <c r="J22" s="54" t="str">
        <f>+VLOOKUP(E22,Participants!$A$1:$G$799,7,FALSE)</f>
        <v>VARSITY GIRLS</v>
      </c>
      <c r="K22" s="55" t="s">
        <v>1025</v>
      </c>
      <c r="L22" s="54">
        <v>4</v>
      </c>
      <c r="M22" s="54">
        <v>5</v>
      </c>
      <c r="N22" s="51" t="str">
        <f t="shared" si="2"/>
        <v>VARSITY GIRLS</v>
      </c>
      <c r="O22" s="51"/>
      <c r="P22" s="57"/>
      <c r="Q22" s="57" t="e">
        <f>+VLOOKUP(P22,Participants!$A$1:$F$652,2,FALSE)</f>
        <v>#N/A</v>
      </c>
      <c r="R22" s="57"/>
      <c r="S22" s="57" t="e">
        <f>+VLOOKUP(R22,Participants!$A$1:$F$652,2,FALSE)</f>
        <v>#N/A</v>
      </c>
      <c r="T22" s="57"/>
      <c r="U22" s="57" t="e">
        <f>+VLOOKUP(T22,Participants!$A$1:$F$652,2,FALSE)</f>
        <v>#N/A</v>
      </c>
      <c r="V22" s="57"/>
      <c r="W22" s="57" t="e">
        <f>+VLOOKUP(V22,Participants!$A$1:$F$652,2,FALSE)</f>
        <v>#N/A</v>
      </c>
    </row>
    <row r="23" spans="1:25" ht="14.25" customHeight="1">
      <c r="A23" s="51"/>
      <c r="B23" s="93" t="s">
        <v>774</v>
      </c>
      <c r="C23" s="94">
        <v>3</v>
      </c>
      <c r="D23" s="94">
        <v>1</v>
      </c>
      <c r="E23" s="74">
        <v>885</v>
      </c>
      <c r="F23" s="54" t="str">
        <f>+VLOOKUP(E23,Participants!$A$1:$F$799,2,FALSE)</f>
        <v>Abigail Getch</v>
      </c>
      <c r="G23" s="54" t="str">
        <f>+VLOOKUP(E23,Participants!$A$1:$F$799,4,FALSE)</f>
        <v>SSPP</v>
      </c>
      <c r="H23" s="54" t="str">
        <f>+VLOOKUP(E23,Participants!$A$1:$F$799,5,FALSE)</f>
        <v>F</v>
      </c>
      <c r="I23" s="54">
        <f>+VLOOKUP(E23,Participants!$A$1:$F$799,3,FALSE)</f>
        <v>7</v>
      </c>
      <c r="J23" s="54" t="str">
        <f>+VLOOKUP(E23,Participants!$A$1:$G$799,7,FALSE)</f>
        <v>VARSITY GIRLS</v>
      </c>
      <c r="K23" s="55" t="s">
        <v>1026</v>
      </c>
      <c r="L23" s="54">
        <v>5</v>
      </c>
      <c r="M23" s="54">
        <v>4</v>
      </c>
      <c r="N23" s="51" t="str">
        <f t="shared" si="2"/>
        <v>VARSITY GIRLS</v>
      </c>
      <c r="O23" s="51"/>
      <c r="P23" s="57"/>
      <c r="Q23" s="57" t="e">
        <f>+VLOOKUP(P23,Participants!$A$1:$F$652,2,FALSE)</f>
        <v>#N/A</v>
      </c>
      <c r="R23" s="57"/>
      <c r="S23" s="57" t="e">
        <f>+VLOOKUP(R23,Participants!$A$1:$F$652,2,FALSE)</f>
        <v>#N/A</v>
      </c>
      <c r="T23" s="57"/>
      <c r="U23" s="57" t="e">
        <f>+VLOOKUP(T23,Participants!$A$1:$F$652,2,FALSE)</f>
        <v>#N/A</v>
      </c>
      <c r="V23" s="57"/>
      <c r="W23" s="57" t="e">
        <f>+VLOOKUP(V23,Participants!$A$1:$F$652,2,FALSE)</f>
        <v>#N/A</v>
      </c>
    </row>
    <row r="24" spans="1:25" ht="14.25" customHeight="1">
      <c r="A24" s="51"/>
      <c r="B24" s="93" t="s">
        <v>774</v>
      </c>
      <c r="C24" s="94">
        <v>3</v>
      </c>
      <c r="D24" s="94">
        <v>4</v>
      </c>
      <c r="E24" s="74">
        <v>1278</v>
      </c>
      <c r="F24" s="54" t="str">
        <f>+VLOOKUP(E24,Participants!$A$1:$F$799,2,FALSE)</f>
        <v>Olivia Schmitt</v>
      </c>
      <c r="G24" s="54" t="str">
        <f>+VLOOKUP(E24,Participants!$A$1:$F$799,4,FALSE)</f>
        <v>AGS</v>
      </c>
      <c r="H24" s="54" t="str">
        <f>+VLOOKUP(E24,Participants!$A$1:$F$799,5,FALSE)</f>
        <v>F</v>
      </c>
      <c r="I24" s="54">
        <f>+VLOOKUP(E24,Participants!$A$1:$F$799,3,FALSE)</f>
        <v>7</v>
      </c>
      <c r="J24" s="54" t="str">
        <f>+VLOOKUP(E24,Participants!$A$1:$G$799,7,FALSE)</f>
        <v>VARSITY GIRLS</v>
      </c>
      <c r="K24" s="55" t="s">
        <v>1028</v>
      </c>
      <c r="L24" s="54">
        <v>6</v>
      </c>
      <c r="M24" s="54" t="s">
        <v>1033</v>
      </c>
      <c r="N24" s="51" t="str">
        <f t="shared" si="2"/>
        <v>VARSITY GIRLS</v>
      </c>
      <c r="O24" s="51"/>
      <c r="P24" s="57"/>
      <c r="Q24" s="57" t="e">
        <f>+VLOOKUP(P24,Participants!$A$1:$F$652,2,FALSE)</f>
        <v>#N/A</v>
      </c>
      <c r="R24" s="57"/>
      <c r="S24" s="57" t="e">
        <f>+VLOOKUP(R24,Participants!$A$1:$F$652,2,FALSE)</f>
        <v>#N/A</v>
      </c>
      <c r="T24" s="57"/>
      <c r="U24" s="57" t="e">
        <f>+VLOOKUP(T24,Participants!$A$1:$F$652,2,FALSE)</f>
        <v>#N/A</v>
      </c>
      <c r="V24" s="57"/>
      <c r="W24" s="57" t="e">
        <f>+VLOOKUP(V24,Participants!$A$1:$F$652,2,FALSE)</f>
        <v>#N/A</v>
      </c>
    </row>
    <row r="25" spans="1:25" ht="14.25" customHeight="1">
      <c r="A25" s="51"/>
      <c r="B25" s="93" t="s">
        <v>774</v>
      </c>
      <c r="C25" s="94">
        <v>3</v>
      </c>
      <c r="D25" s="94">
        <v>5</v>
      </c>
      <c r="E25" s="73">
        <v>1125</v>
      </c>
      <c r="F25" s="54" t="str">
        <f>+VLOOKUP(E25,Participants!$A$1:$F$799,2,FALSE)</f>
        <v>Olivia Liberati</v>
      </c>
      <c r="G25" s="54" t="str">
        <f>+VLOOKUP(E25,Participants!$A$1:$F$799,4,FALSE)</f>
        <v>PHA</v>
      </c>
      <c r="H25" s="54" t="str">
        <f>+VLOOKUP(E25,Participants!$A$1:$F$799,5,FALSE)</f>
        <v xml:space="preserve">F </v>
      </c>
      <c r="I25" s="54">
        <f>+VLOOKUP(E25,Participants!$A$1:$F$799,3,FALSE)</f>
        <v>7</v>
      </c>
      <c r="J25" s="54" t="str">
        <f>+VLOOKUP(E25,Participants!$A$1:$G$799,7,FALSE)</f>
        <v>VARSITY GIRLS</v>
      </c>
      <c r="K25" s="55" t="s">
        <v>1029</v>
      </c>
      <c r="L25" s="54">
        <v>7</v>
      </c>
      <c r="M25" s="54">
        <v>3</v>
      </c>
      <c r="N25" s="51" t="str">
        <f t="shared" si="2"/>
        <v>VARSITY GIRLS</v>
      </c>
      <c r="O25" s="51"/>
      <c r="P25" s="57"/>
      <c r="Q25" s="57" t="e">
        <f>+VLOOKUP(P25,Participants!$A$1:$F$652,2,FALSE)</f>
        <v>#N/A</v>
      </c>
      <c r="R25" s="57"/>
      <c r="S25" s="57" t="e">
        <f>+VLOOKUP(R25,Participants!$A$1:$F$652,2,FALSE)</f>
        <v>#N/A</v>
      </c>
      <c r="T25" s="57"/>
      <c r="U25" s="57" t="e">
        <f>+VLOOKUP(T25,Participants!$A$1:$F$652,2,FALSE)</f>
        <v>#N/A</v>
      </c>
      <c r="V25" s="57"/>
      <c r="W25" s="57" t="e">
        <f>+VLOOKUP(V25,Participants!$A$1:$F$652,2,FALSE)</f>
        <v>#N/A</v>
      </c>
    </row>
    <row r="26" spans="1:25" ht="14.25" customHeight="1">
      <c r="A26" s="51"/>
      <c r="B26" s="93" t="s">
        <v>774</v>
      </c>
      <c r="C26" s="94">
        <v>3</v>
      </c>
      <c r="D26" s="94">
        <v>3</v>
      </c>
      <c r="E26" s="74">
        <v>607</v>
      </c>
      <c r="F26" s="54" t="str">
        <f>+VLOOKUP(E26,Participants!$A$1:$F$799,2,FALSE)</f>
        <v>Alexa Risdon</v>
      </c>
      <c r="G26" s="54" t="str">
        <f>+VLOOKUP(E26,Participants!$A$1:$F$799,4,FALSE)</f>
        <v>BFS</v>
      </c>
      <c r="H26" s="54" t="str">
        <f>+VLOOKUP(E26,Participants!$A$1:$F$799,5,FALSE)</f>
        <v>F</v>
      </c>
      <c r="I26" s="54">
        <f>+VLOOKUP(E26,Participants!$A$1:$F$799,3,FALSE)</f>
        <v>8</v>
      </c>
      <c r="J26" s="54" t="str">
        <f>+VLOOKUP(E26,Participants!$A$1:$G$799,7,FALSE)</f>
        <v>VARSITY GIRLS</v>
      </c>
      <c r="K26" s="55" t="s">
        <v>1030</v>
      </c>
      <c r="L26" s="54">
        <v>8</v>
      </c>
      <c r="M26" s="54" t="s">
        <v>1033</v>
      </c>
      <c r="N26" s="51" t="str">
        <f t="shared" si="2"/>
        <v>VARSITY GIRLS</v>
      </c>
      <c r="O26" s="51"/>
      <c r="P26" s="57"/>
      <c r="Q26" s="57" t="e">
        <f>+VLOOKUP(P26,Participants!$A$1:$F$652,2,FALSE)</f>
        <v>#N/A</v>
      </c>
      <c r="R26" s="57"/>
      <c r="S26" s="57" t="e">
        <f>+VLOOKUP(R26,Participants!$A$1:$F$652,2,FALSE)</f>
        <v>#N/A</v>
      </c>
      <c r="T26" s="57"/>
      <c r="U26" s="57" t="e">
        <f>+VLOOKUP(T26,Participants!$A$1:$F$652,2,FALSE)</f>
        <v>#N/A</v>
      </c>
      <c r="V26" s="57"/>
      <c r="W26" s="57" t="e">
        <f>+VLOOKUP(V26,Participants!$A$1:$F$652,2,FALSE)</f>
        <v>#N/A</v>
      </c>
    </row>
    <row r="27" spans="1:25" ht="14.25" customHeight="1">
      <c r="B27" s="89" t="s">
        <v>774</v>
      </c>
      <c r="C27" s="95">
        <v>4</v>
      </c>
      <c r="D27" s="95">
        <v>1</v>
      </c>
      <c r="E27" s="77">
        <v>1460</v>
      </c>
      <c r="F27" s="61" t="str">
        <f>+VLOOKUP(E27,Participants!$A$1:$F$799,2,FALSE)</f>
        <v>Addison Eicher</v>
      </c>
      <c r="G27" s="61" t="str">
        <f>+VLOOKUP(E27,Participants!$A$1:$F$799,4,FALSE)</f>
        <v>BCS</v>
      </c>
      <c r="H27" s="61" t="str">
        <f>+VLOOKUP(E27,Participants!$A$1:$F$799,5,FALSE)</f>
        <v>F</v>
      </c>
      <c r="I27" s="61">
        <f>+VLOOKUP(E27,Participants!$A$1:$F$799,3,FALSE)</f>
        <v>7</v>
      </c>
      <c r="J27" s="61" t="str">
        <f>+VLOOKUP(E27,Participants!$A$1:$G$799,7,FALSE)</f>
        <v>VARSITY GIRLS</v>
      </c>
      <c r="K27" s="62" t="s">
        <v>1032</v>
      </c>
      <c r="L27" s="61">
        <v>9</v>
      </c>
      <c r="M27" s="61">
        <v>2</v>
      </c>
      <c r="N27" s="58" t="str">
        <f t="shared" si="2"/>
        <v>VARSITY GIRLS</v>
      </c>
      <c r="O27" s="58"/>
      <c r="P27" s="64"/>
      <c r="Q27" s="64" t="e">
        <f>+VLOOKUP(P27,Participants!$A$1:$F$652,2,FALSE)</f>
        <v>#N/A</v>
      </c>
      <c r="R27" s="64"/>
      <c r="S27" s="64" t="e">
        <f>+VLOOKUP(R27,Participants!$A$1:$F$652,2,FALSE)</f>
        <v>#N/A</v>
      </c>
      <c r="T27" s="64"/>
      <c r="U27" s="64" t="e">
        <f>+VLOOKUP(T27,Participants!$A$1:$F$652,2,FALSE)</f>
        <v>#N/A</v>
      </c>
      <c r="V27" s="64"/>
      <c r="W27" s="64" t="e">
        <f>+VLOOKUP(V27,Participants!$A$1:$F$652,2,FALSE)</f>
        <v>#N/A</v>
      </c>
    </row>
    <row r="28" spans="1:25" ht="14.25" customHeight="1">
      <c r="A28" s="58"/>
      <c r="B28" s="89"/>
      <c r="C28" s="94"/>
      <c r="D28" s="94"/>
      <c r="E28" s="75"/>
      <c r="F28" s="54"/>
      <c r="G28" s="54"/>
      <c r="H28" s="54"/>
      <c r="I28" s="54"/>
      <c r="J28" s="54"/>
      <c r="K28" s="144"/>
      <c r="L28" s="54"/>
      <c r="M28" s="54"/>
      <c r="N28" s="153"/>
      <c r="O28" s="153"/>
      <c r="P28" s="64"/>
      <c r="Q28" s="64"/>
      <c r="R28" s="64"/>
      <c r="S28" s="64"/>
      <c r="T28" s="64"/>
      <c r="U28" s="64"/>
      <c r="V28" s="64"/>
      <c r="W28" s="64"/>
    </row>
    <row r="29" spans="1:25" ht="14.25" customHeight="1">
      <c r="A29" s="51"/>
      <c r="B29" s="93" t="s">
        <v>774</v>
      </c>
      <c r="C29" s="94">
        <v>5</v>
      </c>
      <c r="D29" s="94">
        <v>1</v>
      </c>
      <c r="E29" s="74">
        <v>1283</v>
      </c>
      <c r="F29" s="54" t="str">
        <f>+VLOOKUP(E29,Participants!$A$1:$F$799,2,FALSE)</f>
        <v>Brayden Douglass</v>
      </c>
      <c r="G29" s="54" t="str">
        <f>+VLOOKUP(E29,Participants!$A$1:$F$799,4,FALSE)</f>
        <v>AGS</v>
      </c>
      <c r="H29" s="54" t="str">
        <f>+VLOOKUP(E29,Participants!$A$1:$F$799,5,FALSE)</f>
        <v>M</v>
      </c>
      <c r="I29" s="54">
        <f>+VLOOKUP(E29,Participants!$A$1:$F$799,3,FALSE)</f>
        <v>8</v>
      </c>
      <c r="J29" s="54" t="str">
        <f>+VLOOKUP(E29,Participants!$A$1:$G$799,7,FALSE)</f>
        <v>VARSITY BOYS</v>
      </c>
      <c r="K29" s="55">
        <v>51.61</v>
      </c>
      <c r="L29" s="54">
        <v>1</v>
      </c>
      <c r="M29" s="54">
        <v>10</v>
      </c>
      <c r="N29" s="51" t="str">
        <f t="shared" si="2"/>
        <v>VARSITY BOYS</v>
      </c>
      <c r="O29" s="51"/>
      <c r="P29" s="57"/>
      <c r="Q29" s="57" t="e">
        <f>+VLOOKUP(P29,Participants!$A$1:$F$652,2,FALSE)</f>
        <v>#N/A</v>
      </c>
      <c r="R29" s="57"/>
      <c r="S29" s="57" t="e">
        <f>+VLOOKUP(R29,Participants!$A$1:$F$652,2,FALSE)</f>
        <v>#N/A</v>
      </c>
      <c r="T29" s="57"/>
      <c r="U29" s="57" t="e">
        <f>+VLOOKUP(T29,Participants!$A$1:$F$652,2,FALSE)</f>
        <v>#N/A</v>
      </c>
      <c r="V29" s="57"/>
      <c r="W29" s="57" t="e">
        <f>+VLOOKUP(V29,Participants!$A$1:$F$652,2,FALSE)</f>
        <v>#N/A</v>
      </c>
    </row>
    <row r="30" spans="1:25" ht="14.25" customHeight="1">
      <c r="A30" s="51"/>
      <c r="B30" s="93" t="s">
        <v>774</v>
      </c>
      <c r="C30" s="94">
        <v>5</v>
      </c>
      <c r="D30" s="94">
        <v>3</v>
      </c>
      <c r="E30" s="74">
        <v>1177</v>
      </c>
      <c r="F30" s="54" t="str">
        <f>+VLOOKUP(E30,Participants!$A$1:$F$799,2,FALSE)</f>
        <v>Patrick Altmar</v>
      </c>
      <c r="G30" s="54" t="str">
        <f>+VLOOKUP(E30,Participants!$A$1:$F$799,4,FALSE)</f>
        <v>JAM</v>
      </c>
      <c r="H30" s="54" t="str">
        <f>+VLOOKUP(E30,Participants!$A$1:$F$799,5,FALSE)</f>
        <v>M</v>
      </c>
      <c r="I30" s="54">
        <f>+VLOOKUP(E30,Participants!$A$1:$F$799,3,FALSE)</f>
        <v>8</v>
      </c>
      <c r="J30" s="54" t="str">
        <f>+VLOOKUP(E30,Participants!$A$1:$G$799,7,FALSE)</f>
        <v>VARSITY BOYS</v>
      </c>
      <c r="K30" s="55">
        <v>54.3</v>
      </c>
      <c r="L30" s="54">
        <v>2</v>
      </c>
      <c r="M30" s="54">
        <v>8</v>
      </c>
      <c r="N30" s="51" t="str">
        <f t="shared" si="2"/>
        <v>VARSITY BOYS</v>
      </c>
      <c r="O30" s="51"/>
      <c r="P30" s="57"/>
      <c r="Q30" s="57" t="e">
        <f>+VLOOKUP(P30,Participants!$A$1:$F$652,2,FALSE)</f>
        <v>#N/A</v>
      </c>
      <c r="R30" s="57"/>
      <c r="S30" s="57" t="e">
        <f>+VLOOKUP(R30,Participants!$A$1:$F$652,2,FALSE)</f>
        <v>#N/A</v>
      </c>
      <c r="T30" s="57"/>
      <c r="U30" s="57" t="e">
        <f>+VLOOKUP(T30,Participants!$A$1:$F$652,2,FALSE)</f>
        <v>#N/A</v>
      </c>
      <c r="V30" s="57"/>
      <c r="W30" s="57" t="e">
        <f>+VLOOKUP(V30,Participants!$A$1:$F$652,2,FALSE)</f>
        <v>#N/A</v>
      </c>
    </row>
    <row r="31" spans="1:25" ht="14.25" customHeight="1">
      <c r="A31" s="51"/>
      <c r="B31" s="93" t="s">
        <v>774</v>
      </c>
      <c r="C31" s="94">
        <v>5</v>
      </c>
      <c r="D31" s="94">
        <v>2</v>
      </c>
      <c r="E31" s="74">
        <v>613</v>
      </c>
      <c r="F31" s="54" t="str">
        <f>+VLOOKUP(E31,Participants!$A$1:$F$799,2,FALSE)</f>
        <v>Erik Lindenfelser</v>
      </c>
      <c r="G31" s="54" t="str">
        <f>+VLOOKUP(E31,Participants!$A$1:$F$799,4,FALSE)</f>
        <v>BFS</v>
      </c>
      <c r="H31" s="54" t="str">
        <f>+VLOOKUP(E31,Participants!$A$1:$F$799,5,FALSE)</f>
        <v>M</v>
      </c>
      <c r="I31" s="54">
        <f>+VLOOKUP(E31,Participants!$A$1:$F$799,3,FALSE)</f>
        <v>7</v>
      </c>
      <c r="J31" s="54" t="str">
        <f>+VLOOKUP(E31,Participants!$A$1:$G$799,7,FALSE)</f>
        <v>VARSITY BOYS</v>
      </c>
      <c r="K31" s="55">
        <v>57.93</v>
      </c>
      <c r="L31" s="54">
        <v>3</v>
      </c>
      <c r="M31" s="54">
        <v>6</v>
      </c>
      <c r="N31" s="51" t="str">
        <f t="shared" si="2"/>
        <v>VARSITY BOYS</v>
      </c>
      <c r="O31" s="51"/>
      <c r="P31" s="57"/>
      <c r="Q31" s="57" t="e">
        <f>+VLOOKUP(P31,Participants!$A$1:$F$652,2,FALSE)</f>
        <v>#N/A</v>
      </c>
      <c r="R31" s="57"/>
      <c r="S31" s="57" t="e">
        <f>+VLOOKUP(R31,Participants!$A$1:$F$652,2,FALSE)</f>
        <v>#N/A</v>
      </c>
      <c r="T31" s="57"/>
      <c r="U31" s="57" t="e">
        <f>+VLOOKUP(T31,Participants!$A$1:$F$652,2,FALSE)</f>
        <v>#N/A</v>
      </c>
      <c r="V31" s="57"/>
      <c r="W31" s="57" t="e">
        <f>+VLOOKUP(V31,Participants!$A$1:$F$652,2,FALSE)</f>
        <v>#N/A</v>
      </c>
    </row>
    <row r="32" spans="1:25" ht="14.25" customHeight="1">
      <c r="A32" s="51"/>
      <c r="B32" s="93" t="s">
        <v>774</v>
      </c>
      <c r="C32" s="94">
        <v>5</v>
      </c>
      <c r="D32" s="94">
        <v>4</v>
      </c>
      <c r="E32" s="74">
        <v>888</v>
      </c>
      <c r="F32" s="54" t="str">
        <f>+VLOOKUP(E32,Participants!$A$1:$F$799,2,FALSE)</f>
        <v>Luca Flitcraft</v>
      </c>
      <c r="G32" s="54" t="str">
        <f>+VLOOKUP(E32,Participants!$A$1:$F$799,4,FALSE)</f>
        <v>SSPP</v>
      </c>
      <c r="H32" s="54" t="str">
        <f>+VLOOKUP(E32,Participants!$A$1:$F$799,5,FALSE)</f>
        <v>M</v>
      </c>
      <c r="I32" s="54">
        <f>+VLOOKUP(E32,Participants!$A$1:$F$799,3,FALSE)</f>
        <v>7</v>
      </c>
      <c r="J32" s="54" t="str">
        <f>+VLOOKUP(E32,Participants!$A$1:$G$799,7,FALSE)</f>
        <v>VARSITY BOYS</v>
      </c>
      <c r="K32" s="55" t="s">
        <v>1034</v>
      </c>
      <c r="L32" s="54">
        <v>4</v>
      </c>
      <c r="M32" s="54">
        <v>5</v>
      </c>
      <c r="N32" s="51" t="str">
        <f t="shared" si="2"/>
        <v>VARSITY BOYS</v>
      </c>
      <c r="O32" s="51"/>
      <c r="P32" s="57"/>
      <c r="Q32" s="57" t="e">
        <f>+VLOOKUP(P32,Participants!$A$1:$F$652,2,FALSE)</f>
        <v>#N/A</v>
      </c>
      <c r="R32" s="57"/>
      <c r="S32" s="57" t="e">
        <f>+VLOOKUP(R32,Participants!$A$1:$F$652,2,FALSE)</f>
        <v>#N/A</v>
      </c>
      <c r="T32" s="57"/>
      <c r="U32" s="57" t="e">
        <f>+VLOOKUP(T32,Participants!$A$1:$F$652,2,FALSE)</f>
        <v>#N/A</v>
      </c>
      <c r="V32" s="57"/>
      <c r="W32" s="57" t="e">
        <f>+VLOOKUP(V32,Participants!$A$1:$F$652,2,FALSE)</f>
        <v>#N/A</v>
      </c>
    </row>
    <row r="33" spans="1:24" ht="14.25" customHeight="1">
      <c r="A33" s="51"/>
      <c r="B33" s="93" t="s">
        <v>774</v>
      </c>
      <c r="C33" s="94">
        <v>5</v>
      </c>
      <c r="D33" s="94">
        <v>5</v>
      </c>
      <c r="E33" s="75">
        <v>1072</v>
      </c>
      <c r="F33" s="54" t="str">
        <f>+VLOOKUP(E33,Participants!$A$1:$F$799,2,FALSE)</f>
        <v>Domenic Amoruso</v>
      </c>
      <c r="G33" s="54" t="str">
        <f>+VLOOKUP(E33,Participants!$A$1:$F$799,4,FALSE)</f>
        <v>KIL</v>
      </c>
      <c r="H33" s="54" t="str">
        <f>+VLOOKUP(E33,Participants!$A$1:$F$799,5,FALSE)</f>
        <v>M</v>
      </c>
      <c r="I33" s="54">
        <f>+VLOOKUP(E33,Participants!$A$1:$F$799,3,FALSE)</f>
        <v>7</v>
      </c>
      <c r="J33" s="54" t="str">
        <f>+VLOOKUP(E33,Participants!$A$1:$G$799,7,FALSE)</f>
        <v>VARSITY BOYS</v>
      </c>
      <c r="K33" s="55" t="s">
        <v>1035</v>
      </c>
      <c r="L33" s="54">
        <v>5</v>
      </c>
      <c r="M33" s="54">
        <v>4</v>
      </c>
      <c r="N33" s="51" t="str">
        <f t="shared" si="2"/>
        <v>VARSITY BOYS</v>
      </c>
      <c r="O33" s="51"/>
      <c r="P33" s="57"/>
      <c r="Q33" s="57" t="e">
        <f>+VLOOKUP(P33,Participants!$A$1:$F$652,2,FALSE)</f>
        <v>#N/A</v>
      </c>
      <c r="R33" s="57"/>
      <c r="S33" s="57" t="e">
        <f>+VLOOKUP(R33,Participants!$A$1:$F$652,2,FALSE)</f>
        <v>#N/A</v>
      </c>
      <c r="T33" s="57"/>
      <c r="U33" s="57" t="e">
        <f>+VLOOKUP(T33,Participants!$A$1:$F$652,2,FALSE)</f>
        <v>#N/A</v>
      </c>
      <c r="V33" s="57"/>
      <c r="W33" s="57" t="e">
        <f>+VLOOKUP(V33,Participants!$A$1:$F$652,2,FALSE)</f>
        <v>#N/A</v>
      </c>
    </row>
    <row r="34" spans="1:24" ht="14.25" customHeight="1">
      <c r="A34" s="51"/>
      <c r="B34" s="93"/>
      <c r="C34" s="94"/>
      <c r="D34" s="94"/>
      <c r="E34" s="73"/>
      <c r="F34" s="54"/>
      <c r="G34" s="54"/>
      <c r="H34" s="54"/>
      <c r="I34" s="54"/>
      <c r="J34" s="54"/>
      <c r="K34" s="55"/>
      <c r="L34" s="54"/>
      <c r="M34" s="54"/>
      <c r="N34" s="51"/>
      <c r="O34" s="51"/>
      <c r="P34" s="57"/>
      <c r="Q34" s="57"/>
      <c r="R34" s="57"/>
      <c r="S34" s="57"/>
      <c r="T34" s="57"/>
      <c r="U34" s="57"/>
      <c r="V34" s="57"/>
      <c r="W34" s="57"/>
    </row>
    <row r="35" spans="1:24" ht="14.25" customHeight="1">
      <c r="A35" s="51"/>
      <c r="B35" s="93"/>
      <c r="C35" s="94"/>
      <c r="D35" s="94"/>
      <c r="E35" s="73"/>
      <c r="F35" s="54"/>
      <c r="G35" s="54"/>
      <c r="H35" s="54"/>
      <c r="I35" s="54"/>
      <c r="J35" s="54"/>
      <c r="K35" s="55"/>
      <c r="L35" s="54"/>
      <c r="M35" s="54"/>
      <c r="N35" s="51"/>
      <c r="O35" s="51"/>
      <c r="P35" s="57"/>
      <c r="Q35" s="57"/>
      <c r="R35" s="57"/>
      <c r="S35" s="57"/>
      <c r="T35" s="57"/>
      <c r="U35" s="57"/>
      <c r="V35" s="57"/>
      <c r="W35" s="57"/>
    </row>
    <row r="36" spans="1:24" ht="14.25" customHeight="1">
      <c r="A36" s="51"/>
      <c r="B36" s="93"/>
      <c r="C36" s="94"/>
      <c r="D36" s="94"/>
      <c r="E36" s="73"/>
      <c r="F36" s="54"/>
      <c r="G36" s="54"/>
      <c r="H36" s="54"/>
      <c r="I36" s="54"/>
      <c r="J36" s="54"/>
      <c r="K36" s="55"/>
      <c r="L36" s="54"/>
      <c r="M36" s="54"/>
      <c r="N36" s="51"/>
      <c r="O36" s="51"/>
      <c r="P36" s="57"/>
      <c r="Q36" s="57"/>
      <c r="R36" s="57"/>
      <c r="S36" s="57"/>
      <c r="T36" s="57"/>
      <c r="U36" s="57"/>
      <c r="V36" s="57"/>
      <c r="W36" s="57"/>
    </row>
    <row r="37" spans="1:24" ht="14.25" customHeight="1">
      <c r="A37" s="58"/>
      <c r="B37" s="89"/>
      <c r="C37" s="95"/>
      <c r="D37" s="95"/>
      <c r="E37" s="76"/>
      <c r="F37" s="61"/>
      <c r="G37" s="61"/>
      <c r="H37" s="61"/>
      <c r="I37" s="61"/>
      <c r="J37" s="61"/>
      <c r="K37" s="62"/>
      <c r="L37" s="61"/>
      <c r="M37" s="61"/>
      <c r="N37" s="58"/>
      <c r="O37" s="58"/>
      <c r="P37" s="64"/>
      <c r="Q37" s="64"/>
      <c r="R37" s="64"/>
      <c r="S37" s="64"/>
      <c r="T37" s="64"/>
      <c r="U37" s="64"/>
      <c r="V37" s="64"/>
      <c r="W37" s="64"/>
    </row>
    <row r="38" spans="1:24" ht="14.25" customHeight="1">
      <c r="B38" s="89"/>
      <c r="D38" s="65"/>
      <c r="K38" s="66"/>
      <c r="P38" s="92"/>
      <c r="Q38" s="92"/>
      <c r="R38" s="92"/>
      <c r="S38" s="92"/>
      <c r="T38" s="92"/>
      <c r="U38" s="92"/>
      <c r="V38" s="92"/>
      <c r="W38" s="92"/>
    </row>
    <row r="39" spans="1:24" ht="14.25" customHeight="1">
      <c r="B39" s="89"/>
      <c r="D39" s="65"/>
      <c r="K39" s="66"/>
      <c r="P39" s="92"/>
      <c r="Q39" s="92"/>
      <c r="R39" s="92"/>
      <c r="S39" s="92"/>
      <c r="T39" s="92"/>
      <c r="U39" s="92"/>
      <c r="V39" s="92"/>
      <c r="W39" s="92"/>
    </row>
    <row r="40" spans="1:24" ht="14.25" customHeight="1">
      <c r="B40" s="89"/>
      <c r="D40" s="65"/>
      <c r="K40" s="66"/>
      <c r="P40" s="92"/>
      <c r="Q40" s="92"/>
      <c r="R40" s="92"/>
      <c r="S40" s="92"/>
      <c r="T40" s="92"/>
      <c r="U40" s="92"/>
      <c r="V40" s="92"/>
      <c r="W40" s="92"/>
    </row>
    <row r="41" spans="1:24" ht="14.25" customHeight="1">
      <c r="D41" s="65"/>
      <c r="K41" s="66"/>
      <c r="P41" s="92"/>
      <c r="Q41" s="92"/>
      <c r="R41" s="92"/>
      <c r="S41" s="92"/>
      <c r="T41" s="92"/>
      <c r="U41" s="92"/>
      <c r="V41" s="92"/>
      <c r="W41" s="92"/>
    </row>
    <row r="42" spans="1:24" ht="14.25" customHeight="1">
      <c r="D42" s="65"/>
      <c r="K42" s="66"/>
      <c r="P42" s="92"/>
      <c r="Q42" s="92"/>
      <c r="R42" s="92"/>
      <c r="S42" s="92"/>
      <c r="T42" s="92"/>
      <c r="U42" s="92"/>
      <c r="V42" s="92"/>
      <c r="W42" s="92"/>
    </row>
    <row r="43" spans="1:24" ht="14.25" customHeight="1">
      <c r="B43" s="67" t="s">
        <v>8</v>
      </c>
      <c r="C43" s="67" t="s">
        <v>16</v>
      </c>
      <c r="D43" s="67" t="s">
        <v>19</v>
      </c>
      <c r="E43" s="68" t="s">
        <v>25</v>
      </c>
      <c r="F43" s="67" t="s">
        <v>29</v>
      </c>
      <c r="G43" s="67" t="s">
        <v>33</v>
      </c>
      <c r="H43" s="67" t="s">
        <v>36</v>
      </c>
      <c r="I43" s="67" t="s">
        <v>39</v>
      </c>
      <c r="J43" s="67" t="s">
        <v>45</v>
      </c>
      <c r="K43" s="67" t="s">
        <v>48</v>
      </c>
      <c r="L43" s="67" t="s">
        <v>51</v>
      </c>
      <c r="M43" s="67" t="s">
        <v>54</v>
      </c>
      <c r="N43" s="67" t="s">
        <v>57</v>
      </c>
      <c r="O43" s="67" t="s">
        <v>60</v>
      </c>
      <c r="P43" s="67" t="s">
        <v>66</v>
      </c>
      <c r="Q43" s="67" t="s">
        <v>69</v>
      </c>
      <c r="R43" s="67" t="s">
        <v>11</v>
      </c>
      <c r="S43" s="67" t="s">
        <v>77</v>
      </c>
      <c r="T43" s="67" t="s">
        <v>81</v>
      </c>
      <c r="U43" s="67" t="s">
        <v>84</v>
      </c>
      <c r="V43" s="67" t="s">
        <v>87</v>
      </c>
      <c r="W43" s="67" t="s">
        <v>90</v>
      </c>
      <c r="X43" s="67" t="s">
        <v>752</v>
      </c>
    </row>
    <row r="44" spans="1:24" ht="14.25" customHeight="1">
      <c r="A44" s="58" t="s">
        <v>31</v>
      </c>
      <c r="B44" s="58">
        <f t="shared" ref="B44:K47" si="3">+SUMIFS($M$2:$M$37,$J$2:$J$37,$A44,$G$2:$G$37,B$43)</f>
        <v>3</v>
      </c>
      <c r="C44" s="58">
        <f t="shared" si="3"/>
        <v>2</v>
      </c>
      <c r="D44" s="58">
        <f t="shared" si="3"/>
        <v>0</v>
      </c>
      <c r="E44" s="58">
        <f t="shared" si="3"/>
        <v>0</v>
      </c>
      <c r="F44" s="58">
        <f t="shared" si="3"/>
        <v>6</v>
      </c>
      <c r="G44" s="58">
        <f t="shared" si="3"/>
        <v>5</v>
      </c>
      <c r="H44" s="58">
        <f t="shared" si="3"/>
        <v>0</v>
      </c>
      <c r="I44" s="58">
        <f t="shared" si="3"/>
        <v>10</v>
      </c>
      <c r="J44" s="58">
        <f t="shared" si="3"/>
        <v>0</v>
      </c>
      <c r="K44" s="58">
        <f t="shared" si="3"/>
        <v>0</v>
      </c>
      <c r="L44" s="58">
        <f t="shared" ref="L44:W47" si="4">+SUMIFS($M$2:$M$37,$J$2:$J$37,$A44,$G$2:$G$37,L$43)</f>
        <v>0</v>
      </c>
      <c r="M44" s="58">
        <f t="shared" si="4"/>
        <v>4</v>
      </c>
      <c r="N44" s="58">
        <f t="shared" si="4"/>
        <v>0</v>
      </c>
      <c r="O44" s="58">
        <f t="shared" si="4"/>
        <v>8</v>
      </c>
      <c r="P44" s="58">
        <f t="shared" si="4"/>
        <v>0</v>
      </c>
      <c r="Q44" s="58">
        <f t="shared" si="4"/>
        <v>0</v>
      </c>
      <c r="R44" s="58">
        <f t="shared" si="4"/>
        <v>0</v>
      </c>
      <c r="S44" s="58">
        <f t="shared" si="4"/>
        <v>0</v>
      </c>
      <c r="T44" s="58">
        <f t="shared" si="4"/>
        <v>0</v>
      </c>
      <c r="U44" s="58">
        <f t="shared" si="4"/>
        <v>0</v>
      </c>
      <c r="V44" s="58">
        <f t="shared" si="4"/>
        <v>0</v>
      </c>
      <c r="W44" s="58">
        <f t="shared" si="4"/>
        <v>0</v>
      </c>
      <c r="X44" s="58">
        <f t="shared" ref="X44:X47" si="5">SUM(B44:W44)</f>
        <v>38</v>
      </c>
    </row>
    <row r="45" spans="1:24" ht="14.25" customHeight="1">
      <c r="A45" s="58" t="s">
        <v>23</v>
      </c>
      <c r="B45" s="58">
        <f t="shared" si="3"/>
        <v>0</v>
      </c>
      <c r="C45" s="58">
        <f t="shared" si="3"/>
        <v>5</v>
      </c>
      <c r="D45" s="58">
        <f t="shared" si="3"/>
        <v>0</v>
      </c>
      <c r="E45" s="58">
        <f t="shared" si="3"/>
        <v>0</v>
      </c>
      <c r="F45" s="58">
        <f t="shared" si="3"/>
        <v>6</v>
      </c>
      <c r="G45" s="58">
        <f t="shared" si="3"/>
        <v>4</v>
      </c>
      <c r="H45" s="58">
        <f t="shared" si="3"/>
        <v>0</v>
      </c>
      <c r="I45" s="58">
        <f t="shared" si="3"/>
        <v>8</v>
      </c>
      <c r="J45" s="58">
        <f t="shared" si="3"/>
        <v>0</v>
      </c>
      <c r="K45" s="58">
        <f t="shared" si="3"/>
        <v>0</v>
      </c>
      <c r="L45" s="58">
        <f t="shared" si="4"/>
        <v>0</v>
      </c>
      <c r="M45" s="58">
        <f t="shared" si="4"/>
        <v>0</v>
      </c>
      <c r="N45" s="58">
        <f t="shared" si="4"/>
        <v>0</v>
      </c>
      <c r="O45" s="58">
        <f t="shared" si="4"/>
        <v>0</v>
      </c>
      <c r="P45" s="58">
        <f t="shared" si="4"/>
        <v>0</v>
      </c>
      <c r="Q45" s="58">
        <f t="shared" si="4"/>
        <v>0</v>
      </c>
      <c r="R45" s="58">
        <f t="shared" si="4"/>
        <v>0</v>
      </c>
      <c r="S45" s="58">
        <f t="shared" si="4"/>
        <v>0</v>
      </c>
      <c r="T45" s="58">
        <f t="shared" si="4"/>
        <v>10</v>
      </c>
      <c r="U45" s="58">
        <f t="shared" si="4"/>
        <v>0</v>
      </c>
      <c r="V45" s="58">
        <f t="shared" si="4"/>
        <v>0</v>
      </c>
      <c r="W45" s="58">
        <f t="shared" si="4"/>
        <v>0</v>
      </c>
      <c r="X45" s="58">
        <f t="shared" si="5"/>
        <v>33</v>
      </c>
    </row>
    <row r="46" spans="1:24" ht="14.25" customHeight="1">
      <c r="A46" s="58" t="s">
        <v>43</v>
      </c>
      <c r="B46" s="58">
        <f t="shared" si="3"/>
        <v>5</v>
      </c>
      <c r="C46" s="58">
        <f t="shared" si="3"/>
        <v>0</v>
      </c>
      <c r="D46" s="58">
        <f t="shared" si="3"/>
        <v>0</v>
      </c>
      <c r="E46" s="58">
        <f t="shared" si="3"/>
        <v>0</v>
      </c>
      <c r="F46" s="58">
        <f t="shared" si="3"/>
        <v>6</v>
      </c>
      <c r="G46" s="58">
        <f t="shared" si="3"/>
        <v>10</v>
      </c>
      <c r="H46" s="58">
        <f t="shared" si="3"/>
        <v>0</v>
      </c>
      <c r="I46" s="58">
        <f t="shared" si="3"/>
        <v>8</v>
      </c>
      <c r="J46" s="58">
        <f t="shared" si="3"/>
        <v>0</v>
      </c>
      <c r="K46" s="58">
        <f t="shared" si="3"/>
        <v>0</v>
      </c>
      <c r="L46" s="58">
        <f t="shared" si="4"/>
        <v>0</v>
      </c>
      <c r="M46" s="58">
        <f t="shared" si="4"/>
        <v>0</v>
      </c>
      <c r="N46" s="58">
        <f t="shared" si="4"/>
        <v>0</v>
      </c>
      <c r="O46" s="58">
        <f t="shared" si="4"/>
        <v>3</v>
      </c>
      <c r="P46" s="58">
        <f t="shared" si="4"/>
        <v>0</v>
      </c>
      <c r="Q46" s="58">
        <f t="shared" si="4"/>
        <v>0</v>
      </c>
      <c r="R46" s="58">
        <f t="shared" si="4"/>
        <v>0</v>
      </c>
      <c r="S46" s="58">
        <f t="shared" si="4"/>
        <v>0</v>
      </c>
      <c r="T46" s="58">
        <f t="shared" si="4"/>
        <v>0</v>
      </c>
      <c r="U46" s="58">
        <f t="shared" si="4"/>
        <v>2</v>
      </c>
      <c r="V46" s="58">
        <f t="shared" si="4"/>
        <v>0</v>
      </c>
      <c r="W46" s="58">
        <f t="shared" si="4"/>
        <v>4</v>
      </c>
      <c r="X46" s="58">
        <f t="shared" si="5"/>
        <v>38</v>
      </c>
    </row>
    <row r="47" spans="1:24" ht="14.25" customHeight="1">
      <c r="A47" s="58" t="s">
        <v>79</v>
      </c>
      <c r="B47" s="58">
        <f t="shared" si="3"/>
        <v>8</v>
      </c>
      <c r="C47" s="58">
        <f t="shared" si="3"/>
        <v>0</v>
      </c>
      <c r="D47" s="58">
        <f t="shared" si="3"/>
        <v>0</v>
      </c>
      <c r="E47" s="58">
        <f t="shared" si="3"/>
        <v>0</v>
      </c>
      <c r="F47" s="58">
        <f t="shared" si="3"/>
        <v>10</v>
      </c>
      <c r="G47" s="58">
        <f t="shared" si="3"/>
        <v>6</v>
      </c>
      <c r="H47" s="58">
        <f t="shared" si="3"/>
        <v>0</v>
      </c>
      <c r="I47" s="58">
        <f t="shared" si="3"/>
        <v>4</v>
      </c>
      <c r="J47" s="58">
        <f t="shared" si="3"/>
        <v>0</v>
      </c>
      <c r="K47" s="58">
        <f t="shared" si="3"/>
        <v>0</v>
      </c>
      <c r="L47" s="58">
        <f t="shared" si="4"/>
        <v>0</v>
      </c>
      <c r="M47" s="58">
        <f t="shared" si="4"/>
        <v>0</v>
      </c>
      <c r="N47" s="58">
        <f t="shared" si="4"/>
        <v>0</v>
      </c>
      <c r="O47" s="58">
        <f t="shared" si="4"/>
        <v>0</v>
      </c>
      <c r="P47" s="58">
        <f t="shared" si="4"/>
        <v>0</v>
      </c>
      <c r="Q47" s="58">
        <f t="shared" si="4"/>
        <v>0</v>
      </c>
      <c r="R47" s="58">
        <f t="shared" si="4"/>
        <v>0</v>
      </c>
      <c r="S47" s="58">
        <f t="shared" si="4"/>
        <v>0</v>
      </c>
      <c r="T47" s="58">
        <f t="shared" si="4"/>
        <v>0</v>
      </c>
      <c r="U47" s="58">
        <f t="shared" si="4"/>
        <v>0</v>
      </c>
      <c r="V47" s="58">
        <f t="shared" si="4"/>
        <v>0</v>
      </c>
      <c r="W47" s="58">
        <f t="shared" si="4"/>
        <v>5</v>
      </c>
      <c r="X47" s="58">
        <f t="shared" si="5"/>
        <v>33</v>
      </c>
    </row>
    <row r="48" spans="1:24" ht="14.25" customHeight="1">
      <c r="D48" s="65"/>
      <c r="K48" s="66"/>
      <c r="P48" s="92"/>
      <c r="Q48" s="92"/>
      <c r="R48" s="92"/>
      <c r="S48" s="92"/>
      <c r="T48" s="92"/>
      <c r="U48" s="92"/>
      <c r="V48" s="92"/>
      <c r="W48" s="92"/>
    </row>
    <row r="49" spans="4:23" ht="14.25" customHeight="1">
      <c r="D49" s="65"/>
      <c r="K49" s="66"/>
      <c r="P49" s="92"/>
      <c r="Q49" s="92"/>
      <c r="R49" s="92"/>
      <c r="S49" s="92"/>
      <c r="T49" s="92"/>
      <c r="U49" s="92"/>
      <c r="V49" s="92"/>
      <c r="W49" s="92"/>
    </row>
    <row r="50" spans="4:23" ht="14.25" customHeight="1">
      <c r="D50" s="65"/>
      <c r="K50" s="66"/>
      <c r="P50" s="92"/>
      <c r="Q50" s="92"/>
      <c r="R50" s="92"/>
      <c r="S50" s="92"/>
      <c r="T50" s="92"/>
      <c r="U50" s="92"/>
      <c r="V50" s="92"/>
      <c r="W50" s="92"/>
    </row>
    <row r="51" spans="4:23" ht="14.25" customHeight="1">
      <c r="D51" s="65"/>
      <c r="K51" s="66"/>
      <c r="P51" s="92"/>
      <c r="Q51" s="92"/>
      <c r="R51" s="92"/>
      <c r="S51" s="92"/>
      <c r="T51" s="92"/>
      <c r="U51" s="92"/>
      <c r="V51" s="92"/>
      <c r="W51" s="92"/>
    </row>
    <row r="52" spans="4:23" ht="14.25" customHeight="1">
      <c r="D52" s="65"/>
      <c r="K52" s="66"/>
      <c r="P52" s="92"/>
      <c r="Q52" s="92"/>
      <c r="R52" s="92"/>
      <c r="S52" s="92"/>
      <c r="T52" s="92"/>
      <c r="U52" s="92"/>
      <c r="V52" s="92"/>
      <c r="W52" s="92"/>
    </row>
    <row r="53" spans="4:23" ht="14.25" customHeight="1">
      <c r="D53" s="65"/>
      <c r="K53" s="66"/>
      <c r="P53" s="92"/>
      <c r="Q53" s="92"/>
      <c r="R53" s="92"/>
      <c r="S53" s="92"/>
      <c r="T53" s="92"/>
      <c r="U53" s="92"/>
      <c r="V53" s="92"/>
      <c r="W53" s="92"/>
    </row>
    <row r="54" spans="4:23" ht="14.25" customHeight="1">
      <c r="D54" s="65"/>
      <c r="K54" s="66"/>
      <c r="P54" s="92"/>
      <c r="Q54" s="92"/>
      <c r="R54" s="92"/>
      <c r="S54" s="92"/>
      <c r="T54" s="92"/>
      <c r="U54" s="92"/>
      <c r="V54" s="92"/>
      <c r="W54" s="92"/>
    </row>
    <row r="55" spans="4:23" ht="14.25" customHeight="1">
      <c r="D55" s="65"/>
      <c r="K55" s="66"/>
      <c r="P55" s="92"/>
      <c r="Q55" s="92"/>
      <c r="R55" s="92"/>
      <c r="S55" s="92"/>
      <c r="T55" s="92"/>
      <c r="U55" s="92"/>
      <c r="V55" s="92"/>
      <c r="W55" s="92"/>
    </row>
    <row r="56" spans="4:23" ht="14.25" customHeight="1">
      <c r="D56" s="65"/>
      <c r="K56" s="66"/>
      <c r="P56" s="92"/>
      <c r="Q56" s="92"/>
      <c r="R56" s="92"/>
      <c r="S56" s="92"/>
      <c r="T56" s="92"/>
      <c r="U56" s="92"/>
      <c r="V56" s="92"/>
      <c r="W56" s="92"/>
    </row>
    <row r="57" spans="4:23" ht="14.25" customHeight="1">
      <c r="D57" s="65"/>
      <c r="K57" s="66"/>
      <c r="P57" s="92"/>
      <c r="Q57" s="92"/>
      <c r="R57" s="92"/>
      <c r="S57" s="92"/>
      <c r="T57" s="92"/>
      <c r="U57" s="92"/>
      <c r="V57" s="92"/>
      <c r="W57" s="92"/>
    </row>
    <row r="58" spans="4:23" ht="14.25" customHeight="1">
      <c r="D58" s="65"/>
      <c r="K58" s="66"/>
      <c r="P58" s="92"/>
      <c r="Q58" s="92"/>
      <c r="R58" s="92"/>
      <c r="S58" s="92"/>
      <c r="T58" s="92"/>
      <c r="U58" s="92"/>
      <c r="V58" s="92"/>
      <c r="W58" s="92"/>
    </row>
    <row r="59" spans="4:23" ht="14.25" customHeight="1">
      <c r="D59" s="65"/>
      <c r="K59" s="66"/>
      <c r="P59" s="92"/>
      <c r="Q59" s="92"/>
      <c r="R59" s="92"/>
      <c r="S59" s="92"/>
      <c r="T59" s="92"/>
      <c r="U59" s="92"/>
      <c r="V59" s="92"/>
      <c r="W59" s="92"/>
    </row>
    <row r="60" spans="4:23" ht="14.25" customHeight="1">
      <c r="D60" s="65"/>
      <c r="K60" s="66"/>
      <c r="P60" s="92"/>
      <c r="Q60" s="92"/>
      <c r="R60" s="92"/>
      <c r="S60" s="92"/>
      <c r="T60" s="92"/>
      <c r="U60" s="92"/>
      <c r="V60" s="92"/>
      <c r="W60" s="92"/>
    </row>
    <row r="61" spans="4:23" ht="14.25" customHeight="1">
      <c r="D61" s="65"/>
      <c r="K61" s="66"/>
      <c r="P61" s="92"/>
      <c r="Q61" s="92"/>
      <c r="R61" s="92"/>
      <c r="S61" s="92"/>
      <c r="T61" s="92"/>
      <c r="U61" s="92"/>
      <c r="V61" s="92"/>
      <c r="W61" s="92"/>
    </row>
    <row r="62" spans="4:23" ht="14.25" customHeight="1">
      <c r="D62" s="65"/>
      <c r="K62" s="66"/>
      <c r="P62" s="92"/>
      <c r="Q62" s="92"/>
      <c r="R62" s="92"/>
      <c r="S62" s="92"/>
      <c r="T62" s="92"/>
      <c r="U62" s="92"/>
      <c r="V62" s="92"/>
      <c r="W62" s="92"/>
    </row>
    <row r="63" spans="4:23" ht="14.25" customHeight="1">
      <c r="D63" s="65"/>
      <c r="K63" s="66"/>
      <c r="P63" s="92"/>
      <c r="Q63" s="92"/>
      <c r="R63" s="92"/>
      <c r="S63" s="92"/>
      <c r="T63" s="92"/>
      <c r="U63" s="92"/>
      <c r="V63" s="92"/>
      <c r="W63" s="92"/>
    </row>
    <row r="64" spans="4:23" ht="14.25" customHeight="1">
      <c r="D64" s="65"/>
      <c r="K64" s="66"/>
      <c r="P64" s="92"/>
      <c r="Q64" s="92"/>
      <c r="R64" s="92"/>
      <c r="S64" s="92"/>
      <c r="T64" s="92"/>
      <c r="U64" s="92"/>
      <c r="V64" s="92"/>
      <c r="W64" s="92"/>
    </row>
    <row r="65" spans="4:23" ht="14.25" customHeight="1">
      <c r="D65" s="65"/>
      <c r="K65" s="66"/>
      <c r="P65" s="92"/>
      <c r="Q65" s="92"/>
      <c r="R65" s="92"/>
      <c r="S65" s="92"/>
      <c r="T65" s="92"/>
      <c r="U65" s="92"/>
      <c r="V65" s="92"/>
      <c r="W65" s="92"/>
    </row>
    <row r="66" spans="4:23" ht="14.25" customHeight="1">
      <c r="D66" s="65"/>
      <c r="K66" s="66"/>
      <c r="P66" s="92"/>
      <c r="Q66" s="92"/>
      <c r="R66" s="92"/>
      <c r="S66" s="92"/>
      <c r="T66" s="92"/>
      <c r="U66" s="92"/>
      <c r="V66" s="92"/>
      <c r="W66" s="92"/>
    </row>
    <row r="67" spans="4:23" ht="14.25" customHeight="1">
      <c r="D67" s="65"/>
      <c r="K67" s="66"/>
      <c r="P67" s="92"/>
      <c r="Q67" s="92"/>
      <c r="R67" s="92"/>
      <c r="S67" s="92"/>
      <c r="T67" s="92"/>
      <c r="U67" s="92"/>
      <c r="V67" s="92"/>
      <c r="W67" s="92"/>
    </row>
    <row r="68" spans="4:23" ht="14.25" customHeight="1">
      <c r="D68" s="65"/>
      <c r="K68" s="66"/>
      <c r="P68" s="92"/>
      <c r="Q68" s="92"/>
      <c r="R68" s="92"/>
      <c r="S68" s="92"/>
      <c r="T68" s="92"/>
      <c r="U68" s="92"/>
      <c r="V68" s="92"/>
      <c r="W68" s="92"/>
    </row>
    <row r="69" spans="4:23" ht="14.25" customHeight="1">
      <c r="D69" s="65"/>
      <c r="K69" s="66"/>
      <c r="P69" s="92"/>
      <c r="Q69" s="92"/>
      <c r="R69" s="92"/>
      <c r="S69" s="92"/>
      <c r="T69" s="92"/>
      <c r="U69" s="92"/>
      <c r="V69" s="92"/>
      <c r="W69" s="92"/>
    </row>
    <row r="70" spans="4:23" ht="14.25" customHeight="1">
      <c r="D70" s="65"/>
      <c r="K70" s="66"/>
      <c r="P70" s="92"/>
      <c r="Q70" s="92"/>
      <c r="R70" s="92"/>
      <c r="S70" s="92"/>
      <c r="T70" s="92"/>
      <c r="U70" s="92"/>
      <c r="V70" s="92"/>
      <c r="W70" s="92"/>
    </row>
    <row r="71" spans="4:23" ht="14.25" customHeight="1">
      <c r="D71" s="65"/>
      <c r="K71" s="66"/>
      <c r="P71" s="92"/>
      <c r="Q71" s="92"/>
      <c r="R71" s="92"/>
      <c r="S71" s="92"/>
      <c r="T71" s="92"/>
      <c r="U71" s="92"/>
      <c r="V71" s="92"/>
      <c r="W71" s="92"/>
    </row>
    <row r="72" spans="4:23" ht="14.25" customHeight="1">
      <c r="D72" s="65"/>
      <c r="K72" s="66"/>
      <c r="P72" s="92"/>
      <c r="Q72" s="92"/>
      <c r="R72" s="92"/>
      <c r="S72" s="92"/>
      <c r="T72" s="92"/>
      <c r="U72" s="92"/>
      <c r="V72" s="92"/>
      <c r="W72" s="92"/>
    </row>
    <row r="73" spans="4:23" ht="14.25" customHeight="1">
      <c r="D73" s="65"/>
      <c r="K73" s="66"/>
      <c r="P73" s="92"/>
      <c r="Q73" s="92"/>
      <c r="R73" s="92"/>
      <c r="S73" s="92"/>
      <c r="T73" s="92"/>
      <c r="U73" s="92"/>
      <c r="V73" s="92"/>
      <c r="W73" s="92"/>
    </row>
    <row r="74" spans="4:23" ht="14.25" customHeight="1">
      <c r="D74" s="65"/>
      <c r="K74" s="66"/>
      <c r="P74" s="92"/>
      <c r="Q74" s="92"/>
      <c r="R74" s="92"/>
      <c r="S74" s="92"/>
      <c r="T74" s="92"/>
      <c r="U74" s="92"/>
      <c r="V74" s="92"/>
      <c r="W74" s="92"/>
    </row>
    <row r="75" spans="4:23" ht="14.25" customHeight="1">
      <c r="D75" s="65"/>
      <c r="K75" s="66"/>
      <c r="P75" s="92"/>
      <c r="Q75" s="92"/>
      <c r="R75" s="92"/>
      <c r="S75" s="92"/>
      <c r="T75" s="92"/>
      <c r="U75" s="92"/>
      <c r="V75" s="92"/>
      <c r="W75" s="92"/>
    </row>
    <row r="76" spans="4:23" ht="14.25" customHeight="1">
      <c r="D76" s="65"/>
      <c r="K76" s="66"/>
      <c r="P76" s="92"/>
      <c r="Q76" s="92"/>
      <c r="R76" s="92"/>
      <c r="S76" s="92"/>
      <c r="T76" s="92"/>
      <c r="U76" s="92"/>
      <c r="V76" s="92"/>
      <c r="W76" s="92"/>
    </row>
    <row r="77" spans="4:23" ht="14.25" customHeight="1">
      <c r="D77" s="65"/>
      <c r="K77" s="66"/>
      <c r="P77" s="92"/>
      <c r="Q77" s="92"/>
      <c r="R77" s="92"/>
      <c r="S77" s="92"/>
      <c r="T77" s="92"/>
      <c r="U77" s="92"/>
      <c r="V77" s="92"/>
      <c r="W77" s="92"/>
    </row>
    <row r="78" spans="4:23" ht="14.25" customHeight="1">
      <c r="D78" s="65"/>
      <c r="K78" s="66"/>
      <c r="P78" s="92"/>
      <c r="Q78" s="92"/>
      <c r="R78" s="92"/>
      <c r="S78" s="92"/>
      <c r="T78" s="92"/>
      <c r="U78" s="92"/>
      <c r="V78" s="92"/>
      <c r="W78" s="92"/>
    </row>
    <row r="79" spans="4:23" ht="14.25" customHeight="1">
      <c r="D79" s="65"/>
      <c r="K79" s="66"/>
      <c r="P79" s="92"/>
      <c r="Q79" s="92"/>
      <c r="R79" s="92"/>
      <c r="S79" s="92"/>
      <c r="T79" s="92"/>
      <c r="U79" s="92"/>
      <c r="V79" s="92"/>
      <c r="W79" s="92"/>
    </row>
    <row r="80" spans="4:23" ht="14.25" customHeight="1">
      <c r="D80" s="65"/>
      <c r="K80" s="66"/>
      <c r="P80" s="92"/>
      <c r="Q80" s="92"/>
      <c r="R80" s="92"/>
      <c r="S80" s="92"/>
      <c r="T80" s="92"/>
      <c r="U80" s="92"/>
      <c r="V80" s="92"/>
      <c r="W80" s="92"/>
    </row>
    <row r="81" spans="4:23" ht="14.25" customHeight="1">
      <c r="D81" s="65"/>
      <c r="K81" s="66"/>
      <c r="P81" s="92"/>
      <c r="Q81" s="92"/>
      <c r="R81" s="92"/>
      <c r="S81" s="92"/>
      <c r="T81" s="92"/>
      <c r="U81" s="92"/>
      <c r="V81" s="92"/>
      <c r="W81" s="92"/>
    </row>
    <row r="82" spans="4:23" ht="14.25" customHeight="1">
      <c r="D82" s="65"/>
      <c r="K82" s="66"/>
      <c r="P82" s="92"/>
      <c r="Q82" s="92"/>
      <c r="R82" s="92"/>
      <c r="S82" s="92"/>
      <c r="T82" s="92"/>
      <c r="U82" s="92"/>
      <c r="V82" s="92"/>
      <c r="W82" s="92"/>
    </row>
    <row r="83" spans="4:23" ht="14.25" customHeight="1">
      <c r="D83" s="65"/>
      <c r="K83" s="66"/>
      <c r="P83" s="92"/>
      <c r="Q83" s="92"/>
      <c r="R83" s="92"/>
      <c r="S83" s="92"/>
      <c r="T83" s="92"/>
      <c r="U83" s="92"/>
      <c r="V83" s="92"/>
      <c r="W83" s="92"/>
    </row>
    <row r="84" spans="4:23" ht="14.25" customHeight="1">
      <c r="D84" s="65"/>
      <c r="K84" s="66"/>
      <c r="P84" s="92"/>
      <c r="Q84" s="92"/>
      <c r="R84" s="92"/>
      <c r="S84" s="92"/>
      <c r="T84" s="92"/>
      <c r="U84" s="92"/>
      <c r="V84" s="92"/>
      <c r="W84" s="92"/>
    </row>
    <row r="85" spans="4:23" ht="14.25" customHeight="1">
      <c r="D85" s="65"/>
      <c r="K85" s="66"/>
      <c r="P85" s="92"/>
      <c r="Q85" s="92"/>
      <c r="R85" s="92"/>
      <c r="S85" s="92"/>
      <c r="T85" s="92"/>
      <c r="U85" s="92"/>
      <c r="V85" s="92"/>
      <c r="W85" s="92"/>
    </row>
    <row r="86" spans="4:23" ht="14.25" customHeight="1">
      <c r="D86" s="65"/>
      <c r="K86" s="66"/>
      <c r="P86" s="92"/>
      <c r="Q86" s="92"/>
      <c r="R86" s="92"/>
      <c r="S86" s="92"/>
      <c r="T86" s="92"/>
      <c r="U86" s="92"/>
      <c r="V86" s="92"/>
      <c r="W86" s="92"/>
    </row>
    <row r="87" spans="4:23" ht="14.25" customHeight="1">
      <c r="D87" s="65"/>
      <c r="K87" s="66"/>
      <c r="P87" s="92"/>
      <c r="Q87" s="92"/>
      <c r="R87" s="92"/>
      <c r="S87" s="92"/>
      <c r="T87" s="92"/>
      <c r="U87" s="92"/>
      <c r="V87" s="92"/>
      <c r="W87" s="92"/>
    </row>
    <row r="88" spans="4:23" ht="14.25" customHeight="1">
      <c r="D88" s="65"/>
      <c r="K88" s="66"/>
      <c r="P88" s="92"/>
      <c r="Q88" s="92"/>
      <c r="R88" s="92"/>
      <c r="S88" s="92"/>
      <c r="T88" s="92"/>
      <c r="U88" s="92"/>
      <c r="V88" s="92"/>
      <c r="W88" s="92"/>
    </row>
    <row r="89" spans="4:23" ht="14.25" customHeight="1">
      <c r="D89" s="65"/>
      <c r="K89" s="66"/>
      <c r="P89" s="92"/>
      <c r="Q89" s="92"/>
      <c r="R89" s="92"/>
      <c r="S89" s="92"/>
      <c r="T89" s="92"/>
      <c r="U89" s="92"/>
      <c r="V89" s="92"/>
      <c r="W89" s="92"/>
    </row>
    <row r="90" spans="4:23" ht="14.25" customHeight="1">
      <c r="D90" s="65"/>
      <c r="K90" s="66"/>
      <c r="P90" s="92"/>
      <c r="Q90" s="92"/>
      <c r="R90" s="92"/>
      <c r="S90" s="92"/>
      <c r="T90" s="92"/>
      <c r="U90" s="92"/>
      <c r="V90" s="92"/>
      <c r="W90" s="92"/>
    </row>
    <row r="91" spans="4:23" ht="14.25" customHeight="1">
      <c r="D91" s="65"/>
      <c r="K91" s="66"/>
      <c r="P91" s="92"/>
      <c r="Q91" s="92"/>
      <c r="R91" s="92"/>
      <c r="S91" s="92"/>
      <c r="T91" s="92"/>
      <c r="U91" s="92"/>
      <c r="V91" s="92"/>
      <c r="W91" s="92"/>
    </row>
    <row r="92" spans="4:23" ht="14.25" customHeight="1">
      <c r="D92" s="65"/>
      <c r="K92" s="66"/>
      <c r="P92" s="92"/>
      <c r="Q92" s="92"/>
      <c r="R92" s="92"/>
      <c r="S92" s="92"/>
      <c r="T92" s="92"/>
      <c r="U92" s="92"/>
      <c r="V92" s="92"/>
      <c r="W92" s="92"/>
    </row>
    <row r="93" spans="4:23" ht="14.25" customHeight="1">
      <c r="D93" s="65"/>
      <c r="K93" s="66"/>
      <c r="P93" s="92"/>
      <c r="Q93" s="92"/>
      <c r="R93" s="92"/>
      <c r="S93" s="92"/>
      <c r="T93" s="92"/>
      <c r="U93" s="92"/>
      <c r="V93" s="92"/>
      <c r="W93" s="92"/>
    </row>
    <row r="94" spans="4:23" ht="14.25" customHeight="1">
      <c r="D94" s="65"/>
      <c r="K94" s="66"/>
      <c r="P94" s="92"/>
      <c r="Q94" s="92"/>
      <c r="R94" s="92"/>
      <c r="S94" s="92"/>
      <c r="T94" s="92"/>
      <c r="U94" s="92"/>
      <c r="V94" s="92"/>
      <c r="W94" s="92"/>
    </row>
    <row r="95" spans="4:23" ht="14.25" customHeight="1">
      <c r="D95" s="65"/>
      <c r="K95" s="66"/>
      <c r="P95" s="92"/>
      <c r="Q95" s="92"/>
      <c r="R95" s="92"/>
      <c r="S95" s="92"/>
      <c r="T95" s="92"/>
      <c r="U95" s="92"/>
      <c r="V95" s="92"/>
      <c r="W95" s="92"/>
    </row>
    <row r="96" spans="4:23" ht="14.25" customHeight="1">
      <c r="D96" s="65"/>
      <c r="K96" s="66"/>
      <c r="P96" s="92"/>
      <c r="Q96" s="92"/>
      <c r="R96" s="92"/>
      <c r="S96" s="92"/>
      <c r="T96" s="92"/>
      <c r="U96" s="92"/>
      <c r="V96" s="92"/>
      <c r="W96" s="92"/>
    </row>
    <row r="97" spans="4:23" ht="14.25" customHeight="1">
      <c r="D97" s="65"/>
      <c r="K97" s="66"/>
      <c r="P97" s="92"/>
      <c r="Q97" s="92"/>
      <c r="R97" s="92"/>
      <c r="S97" s="92"/>
      <c r="T97" s="92"/>
      <c r="U97" s="92"/>
      <c r="V97" s="92"/>
      <c r="W97" s="92"/>
    </row>
    <row r="98" spans="4:23" ht="14.25" customHeight="1">
      <c r="D98" s="65"/>
      <c r="K98" s="66"/>
      <c r="P98" s="92"/>
      <c r="Q98" s="92"/>
      <c r="R98" s="92"/>
      <c r="S98" s="92"/>
      <c r="T98" s="92"/>
      <c r="U98" s="92"/>
      <c r="V98" s="92"/>
      <c r="W98" s="92"/>
    </row>
    <row r="99" spans="4:23" ht="14.25" customHeight="1">
      <c r="D99" s="65"/>
      <c r="K99" s="66"/>
      <c r="P99" s="92"/>
      <c r="Q99" s="92"/>
      <c r="R99" s="92"/>
      <c r="S99" s="92"/>
      <c r="T99" s="92"/>
      <c r="U99" s="92"/>
      <c r="V99" s="92"/>
      <c r="W99" s="92"/>
    </row>
    <row r="100" spans="4:23" ht="14.25" customHeight="1">
      <c r="D100" s="65"/>
      <c r="K100" s="66"/>
      <c r="P100" s="92"/>
      <c r="Q100" s="92"/>
      <c r="R100" s="92"/>
      <c r="S100" s="92"/>
      <c r="T100" s="92"/>
      <c r="U100" s="92"/>
      <c r="V100" s="92"/>
      <c r="W100" s="92"/>
    </row>
    <row r="101" spans="4:23" ht="14.25" customHeight="1">
      <c r="D101" s="65"/>
      <c r="K101" s="66"/>
      <c r="P101" s="92"/>
      <c r="Q101" s="92"/>
      <c r="R101" s="92"/>
      <c r="S101" s="92"/>
      <c r="T101" s="92"/>
      <c r="U101" s="92"/>
      <c r="V101" s="92"/>
      <c r="W101" s="92"/>
    </row>
    <row r="102" spans="4:23" ht="14.25" customHeight="1">
      <c r="D102" s="65"/>
      <c r="K102" s="66"/>
      <c r="P102" s="92"/>
      <c r="Q102" s="92"/>
      <c r="R102" s="92"/>
      <c r="S102" s="92"/>
      <c r="T102" s="92"/>
      <c r="U102" s="92"/>
      <c r="V102" s="92"/>
      <c r="W102" s="92"/>
    </row>
    <row r="103" spans="4:23" ht="14.25" customHeight="1">
      <c r="D103" s="65"/>
      <c r="K103" s="66"/>
      <c r="P103" s="92"/>
      <c r="Q103" s="92"/>
      <c r="R103" s="92"/>
      <c r="S103" s="92"/>
      <c r="T103" s="92"/>
      <c r="U103" s="92"/>
      <c r="V103" s="92"/>
      <c r="W103" s="92"/>
    </row>
    <row r="104" spans="4:23" ht="14.25" customHeight="1">
      <c r="D104" s="65"/>
      <c r="K104" s="66"/>
      <c r="P104" s="92"/>
      <c r="Q104" s="92"/>
      <c r="R104" s="92"/>
      <c r="S104" s="92"/>
      <c r="T104" s="92"/>
      <c r="U104" s="92"/>
      <c r="V104" s="92"/>
      <c r="W104" s="92"/>
    </row>
    <row r="105" spans="4:23" ht="14.25" customHeight="1">
      <c r="D105" s="65"/>
      <c r="K105" s="66"/>
      <c r="P105" s="92"/>
      <c r="Q105" s="92"/>
      <c r="R105" s="92"/>
      <c r="S105" s="92"/>
      <c r="T105" s="92"/>
      <c r="U105" s="92"/>
      <c r="V105" s="92"/>
      <c r="W105" s="92"/>
    </row>
    <row r="106" spans="4:23" ht="14.25" customHeight="1">
      <c r="D106" s="65"/>
      <c r="K106" s="66"/>
      <c r="P106" s="92"/>
      <c r="Q106" s="92"/>
      <c r="R106" s="92"/>
      <c r="S106" s="92"/>
      <c r="T106" s="92"/>
      <c r="U106" s="92"/>
      <c r="V106" s="92"/>
      <c r="W106" s="92"/>
    </row>
    <row r="107" spans="4:23" ht="14.25" customHeight="1">
      <c r="D107" s="65"/>
      <c r="K107" s="66"/>
      <c r="P107" s="92"/>
      <c r="Q107" s="92"/>
      <c r="R107" s="92"/>
      <c r="S107" s="92"/>
      <c r="T107" s="92"/>
      <c r="U107" s="92"/>
      <c r="V107" s="92"/>
      <c r="W107" s="92"/>
    </row>
    <row r="108" spans="4:23" ht="14.25" customHeight="1">
      <c r="D108" s="65"/>
      <c r="K108" s="66"/>
      <c r="P108" s="92"/>
      <c r="Q108" s="92"/>
      <c r="R108" s="92"/>
      <c r="S108" s="92"/>
      <c r="T108" s="92"/>
      <c r="U108" s="92"/>
      <c r="V108" s="92"/>
      <c r="W108" s="92"/>
    </row>
    <row r="109" spans="4:23" ht="14.25" customHeight="1">
      <c r="D109" s="65"/>
      <c r="K109" s="66"/>
      <c r="P109" s="92"/>
      <c r="Q109" s="92"/>
      <c r="R109" s="92"/>
      <c r="S109" s="92"/>
      <c r="T109" s="92"/>
      <c r="U109" s="92"/>
      <c r="V109" s="92"/>
      <c r="W109" s="92"/>
    </row>
    <row r="110" spans="4:23" ht="14.25" customHeight="1">
      <c r="D110" s="65"/>
      <c r="K110" s="66"/>
      <c r="P110" s="92"/>
      <c r="Q110" s="92"/>
      <c r="R110" s="92"/>
      <c r="S110" s="92"/>
      <c r="T110" s="92"/>
      <c r="U110" s="92"/>
      <c r="V110" s="92"/>
      <c r="W110" s="92"/>
    </row>
    <row r="111" spans="4:23" ht="14.25" customHeight="1">
      <c r="D111" s="65"/>
      <c r="K111" s="66"/>
      <c r="P111" s="92"/>
      <c r="Q111" s="92"/>
      <c r="R111" s="92"/>
      <c r="S111" s="92"/>
      <c r="T111" s="92"/>
      <c r="U111" s="92"/>
      <c r="V111" s="92"/>
      <c r="W111" s="92"/>
    </row>
    <row r="112" spans="4:23" ht="14.25" customHeight="1">
      <c r="D112" s="65"/>
      <c r="K112" s="66"/>
      <c r="P112" s="92"/>
      <c r="Q112" s="92"/>
      <c r="R112" s="92"/>
      <c r="S112" s="92"/>
      <c r="T112" s="92"/>
      <c r="U112" s="92"/>
      <c r="V112" s="92"/>
      <c r="W112" s="92"/>
    </row>
    <row r="113" spans="4:23" ht="14.25" customHeight="1">
      <c r="D113" s="65"/>
      <c r="K113" s="66"/>
      <c r="P113" s="92"/>
      <c r="Q113" s="92"/>
      <c r="R113" s="92"/>
      <c r="S113" s="92"/>
      <c r="T113" s="92"/>
      <c r="U113" s="92"/>
      <c r="V113" s="92"/>
      <c r="W113" s="92"/>
    </row>
    <row r="114" spans="4:23" ht="14.25" customHeight="1">
      <c r="D114" s="65"/>
      <c r="K114" s="66"/>
      <c r="P114" s="92"/>
      <c r="Q114" s="92"/>
      <c r="R114" s="92"/>
      <c r="S114" s="92"/>
      <c r="T114" s="92"/>
      <c r="U114" s="92"/>
      <c r="V114" s="92"/>
      <c r="W114" s="92"/>
    </row>
    <row r="115" spans="4:23" ht="14.25" customHeight="1">
      <c r="D115" s="65"/>
      <c r="K115" s="66"/>
      <c r="P115" s="92"/>
      <c r="Q115" s="92"/>
      <c r="R115" s="92"/>
      <c r="S115" s="92"/>
      <c r="T115" s="92"/>
      <c r="U115" s="92"/>
      <c r="V115" s="92"/>
      <c r="W115" s="92"/>
    </row>
    <row r="116" spans="4:23" ht="14.25" customHeight="1">
      <c r="D116" s="65"/>
      <c r="K116" s="66"/>
      <c r="P116" s="92"/>
      <c r="Q116" s="92"/>
      <c r="R116" s="92"/>
      <c r="S116" s="92"/>
      <c r="T116" s="92"/>
      <c r="U116" s="92"/>
      <c r="V116" s="92"/>
      <c r="W116" s="92"/>
    </row>
    <row r="117" spans="4:23" ht="14.25" customHeight="1">
      <c r="D117" s="65"/>
      <c r="K117" s="66"/>
      <c r="P117" s="92"/>
      <c r="Q117" s="92"/>
      <c r="R117" s="92"/>
      <c r="S117" s="92"/>
      <c r="T117" s="92"/>
      <c r="U117" s="92"/>
      <c r="V117" s="92"/>
      <c r="W117" s="92"/>
    </row>
    <row r="118" spans="4:23" ht="14.25" customHeight="1">
      <c r="D118" s="65"/>
      <c r="K118" s="66"/>
      <c r="P118" s="92"/>
      <c r="Q118" s="92"/>
      <c r="R118" s="92"/>
      <c r="S118" s="92"/>
      <c r="T118" s="92"/>
      <c r="U118" s="92"/>
      <c r="V118" s="92"/>
      <c r="W118" s="92"/>
    </row>
    <row r="119" spans="4:23" ht="14.25" customHeight="1">
      <c r="D119" s="65"/>
      <c r="K119" s="66"/>
      <c r="P119" s="92"/>
      <c r="Q119" s="92"/>
      <c r="R119" s="92"/>
      <c r="S119" s="92"/>
      <c r="T119" s="92"/>
      <c r="U119" s="92"/>
      <c r="V119" s="92"/>
      <c r="W119" s="92"/>
    </row>
    <row r="120" spans="4:23" ht="14.25" customHeight="1">
      <c r="D120" s="65"/>
      <c r="K120" s="66"/>
      <c r="P120" s="92"/>
      <c r="Q120" s="92"/>
      <c r="R120" s="92"/>
      <c r="S120" s="92"/>
      <c r="T120" s="92"/>
      <c r="U120" s="92"/>
      <c r="V120" s="92"/>
      <c r="W120" s="92"/>
    </row>
    <row r="121" spans="4:23" ht="14.25" customHeight="1">
      <c r="D121" s="65"/>
      <c r="K121" s="66"/>
      <c r="P121" s="92"/>
      <c r="Q121" s="92"/>
      <c r="R121" s="92"/>
      <c r="S121" s="92"/>
      <c r="T121" s="92"/>
      <c r="U121" s="92"/>
      <c r="V121" s="92"/>
      <c r="W121" s="92"/>
    </row>
    <row r="122" spans="4:23" ht="14.25" customHeight="1">
      <c r="D122" s="65"/>
      <c r="K122" s="66"/>
      <c r="P122" s="92"/>
      <c r="Q122" s="92"/>
      <c r="R122" s="92"/>
      <c r="S122" s="92"/>
      <c r="T122" s="92"/>
      <c r="U122" s="92"/>
      <c r="V122" s="92"/>
      <c r="W122" s="92"/>
    </row>
    <row r="123" spans="4:23" ht="14.25" customHeight="1">
      <c r="D123" s="65"/>
      <c r="K123" s="66"/>
      <c r="P123" s="92"/>
      <c r="Q123" s="92"/>
      <c r="R123" s="92"/>
      <c r="S123" s="92"/>
      <c r="T123" s="92"/>
      <c r="U123" s="92"/>
      <c r="V123" s="92"/>
      <c r="W123" s="92"/>
    </row>
    <row r="124" spans="4:23" ht="14.25" customHeight="1">
      <c r="D124" s="65"/>
      <c r="K124" s="66"/>
      <c r="P124" s="92"/>
      <c r="Q124" s="92"/>
      <c r="R124" s="92"/>
      <c r="S124" s="92"/>
      <c r="T124" s="92"/>
      <c r="U124" s="92"/>
      <c r="V124" s="92"/>
      <c r="W124" s="92"/>
    </row>
    <row r="125" spans="4:23" ht="14.25" customHeight="1">
      <c r="D125" s="65"/>
      <c r="K125" s="66"/>
      <c r="P125" s="92"/>
      <c r="Q125" s="92"/>
      <c r="R125" s="92"/>
      <c r="S125" s="92"/>
      <c r="T125" s="92"/>
      <c r="U125" s="92"/>
      <c r="V125" s="92"/>
      <c r="W125" s="92"/>
    </row>
    <row r="126" spans="4:23" ht="14.25" customHeight="1">
      <c r="D126" s="65"/>
      <c r="K126" s="66"/>
      <c r="P126" s="92"/>
      <c r="Q126" s="92"/>
      <c r="R126" s="92"/>
      <c r="S126" s="92"/>
      <c r="T126" s="92"/>
      <c r="U126" s="92"/>
      <c r="V126" s="92"/>
      <c r="W126" s="92"/>
    </row>
    <row r="127" spans="4:23" ht="14.25" customHeight="1">
      <c r="D127" s="65"/>
      <c r="K127" s="66"/>
      <c r="P127" s="92"/>
      <c r="Q127" s="92"/>
      <c r="R127" s="92"/>
      <c r="S127" s="92"/>
      <c r="T127" s="92"/>
      <c r="U127" s="92"/>
      <c r="V127" s="92"/>
      <c r="W127" s="92"/>
    </row>
    <row r="128" spans="4:23" ht="14.25" customHeight="1">
      <c r="D128" s="65"/>
      <c r="K128" s="66"/>
      <c r="P128" s="92"/>
      <c r="Q128" s="92"/>
      <c r="R128" s="92"/>
      <c r="S128" s="92"/>
      <c r="T128" s="92"/>
      <c r="U128" s="92"/>
      <c r="V128" s="92"/>
      <c r="W128" s="92"/>
    </row>
    <row r="129" spans="4:23" ht="14.25" customHeight="1">
      <c r="D129" s="65"/>
      <c r="K129" s="66"/>
      <c r="P129" s="92"/>
      <c r="Q129" s="92"/>
      <c r="R129" s="92"/>
      <c r="S129" s="92"/>
      <c r="T129" s="92"/>
      <c r="U129" s="92"/>
      <c r="V129" s="92"/>
      <c r="W129" s="92"/>
    </row>
    <row r="130" spans="4:23" ht="14.25" customHeight="1">
      <c r="D130" s="65"/>
      <c r="K130" s="66"/>
      <c r="P130" s="92"/>
      <c r="Q130" s="92"/>
      <c r="R130" s="92"/>
      <c r="S130" s="92"/>
      <c r="T130" s="92"/>
      <c r="U130" s="92"/>
      <c r="V130" s="92"/>
      <c r="W130" s="92"/>
    </row>
    <row r="131" spans="4:23" ht="14.25" customHeight="1">
      <c r="D131" s="65"/>
      <c r="K131" s="66"/>
      <c r="P131" s="92"/>
      <c r="Q131" s="92"/>
      <c r="R131" s="92"/>
      <c r="S131" s="92"/>
      <c r="T131" s="92"/>
      <c r="U131" s="92"/>
      <c r="V131" s="92"/>
      <c r="W131" s="92"/>
    </row>
    <row r="132" spans="4:23" ht="14.25" customHeight="1">
      <c r="D132" s="65"/>
      <c r="K132" s="66"/>
      <c r="P132" s="92"/>
      <c r="Q132" s="92"/>
      <c r="R132" s="92"/>
      <c r="S132" s="92"/>
      <c r="T132" s="92"/>
      <c r="U132" s="92"/>
      <c r="V132" s="92"/>
      <c r="W132" s="92"/>
    </row>
    <row r="133" spans="4:23" ht="14.25" customHeight="1">
      <c r="D133" s="65"/>
      <c r="K133" s="66"/>
      <c r="P133" s="92"/>
      <c r="Q133" s="92"/>
      <c r="R133" s="92"/>
      <c r="S133" s="92"/>
      <c r="T133" s="92"/>
      <c r="U133" s="92"/>
      <c r="V133" s="92"/>
      <c r="W133" s="92"/>
    </row>
    <row r="134" spans="4:23" ht="14.25" customHeight="1">
      <c r="D134" s="65"/>
      <c r="K134" s="66"/>
      <c r="P134" s="92"/>
      <c r="Q134" s="92"/>
      <c r="R134" s="92"/>
      <c r="S134" s="92"/>
      <c r="T134" s="92"/>
      <c r="U134" s="92"/>
      <c r="V134" s="92"/>
      <c r="W134" s="92"/>
    </row>
    <row r="135" spans="4:23" ht="14.25" customHeight="1">
      <c r="D135" s="65"/>
      <c r="K135" s="66"/>
      <c r="P135" s="92"/>
      <c r="Q135" s="92"/>
      <c r="R135" s="92"/>
      <c r="S135" s="92"/>
      <c r="T135" s="92"/>
      <c r="U135" s="92"/>
      <c r="V135" s="92"/>
      <c r="W135" s="92"/>
    </row>
    <row r="136" spans="4:23" ht="14.25" customHeight="1">
      <c r="D136" s="65"/>
      <c r="K136" s="66"/>
      <c r="P136" s="92"/>
      <c r="Q136" s="92"/>
      <c r="R136" s="92"/>
      <c r="S136" s="92"/>
      <c r="T136" s="92"/>
      <c r="U136" s="92"/>
      <c r="V136" s="92"/>
      <c r="W136" s="92"/>
    </row>
    <row r="137" spans="4:23" ht="14.25" customHeight="1">
      <c r="D137" s="65"/>
      <c r="K137" s="66"/>
      <c r="P137" s="92"/>
      <c r="Q137" s="92"/>
      <c r="R137" s="92"/>
      <c r="S137" s="92"/>
      <c r="T137" s="92"/>
      <c r="U137" s="92"/>
      <c r="V137" s="92"/>
      <c r="W137" s="92"/>
    </row>
    <row r="138" spans="4:23" ht="14.25" customHeight="1">
      <c r="D138" s="65"/>
      <c r="K138" s="66"/>
      <c r="P138" s="92"/>
      <c r="Q138" s="92"/>
      <c r="R138" s="92"/>
      <c r="S138" s="92"/>
      <c r="T138" s="92"/>
      <c r="U138" s="92"/>
      <c r="V138" s="92"/>
      <c r="W138" s="92"/>
    </row>
    <row r="139" spans="4:23" ht="14.25" customHeight="1">
      <c r="D139" s="65"/>
      <c r="K139" s="66"/>
      <c r="P139" s="92"/>
      <c r="Q139" s="92"/>
      <c r="R139" s="92"/>
      <c r="S139" s="92"/>
      <c r="T139" s="92"/>
      <c r="U139" s="92"/>
      <c r="V139" s="92"/>
      <c r="W139" s="92"/>
    </row>
    <row r="140" spans="4:23" ht="14.25" customHeight="1">
      <c r="D140" s="65"/>
      <c r="K140" s="66"/>
      <c r="P140" s="92"/>
      <c r="Q140" s="92"/>
      <c r="R140" s="92"/>
      <c r="S140" s="92"/>
      <c r="T140" s="92"/>
      <c r="U140" s="92"/>
      <c r="V140" s="92"/>
      <c r="W140" s="92"/>
    </row>
    <row r="141" spans="4:23" ht="14.25" customHeight="1">
      <c r="D141" s="65"/>
      <c r="K141" s="66"/>
      <c r="P141" s="92"/>
      <c r="Q141" s="92"/>
      <c r="R141" s="92"/>
      <c r="S141" s="92"/>
      <c r="T141" s="92"/>
      <c r="U141" s="92"/>
      <c r="V141" s="92"/>
      <c r="W141" s="92"/>
    </row>
    <row r="142" spans="4:23" ht="14.25" customHeight="1">
      <c r="D142" s="65"/>
      <c r="K142" s="66"/>
      <c r="P142" s="92"/>
      <c r="Q142" s="92"/>
      <c r="R142" s="92"/>
      <c r="S142" s="92"/>
      <c r="T142" s="92"/>
      <c r="U142" s="92"/>
      <c r="V142" s="92"/>
      <c r="W142" s="92"/>
    </row>
    <row r="143" spans="4:23" ht="14.25" customHeight="1">
      <c r="D143" s="65"/>
      <c r="K143" s="66"/>
      <c r="P143" s="92"/>
      <c r="Q143" s="92"/>
      <c r="R143" s="92"/>
      <c r="S143" s="92"/>
      <c r="T143" s="92"/>
      <c r="U143" s="92"/>
      <c r="V143" s="92"/>
      <c r="W143" s="92"/>
    </row>
    <row r="144" spans="4:23" ht="14.25" customHeight="1">
      <c r="D144" s="65"/>
      <c r="K144" s="66"/>
      <c r="P144" s="92"/>
      <c r="Q144" s="92"/>
      <c r="R144" s="92"/>
      <c r="S144" s="92"/>
      <c r="T144" s="92"/>
      <c r="U144" s="92"/>
      <c r="V144" s="92"/>
      <c r="W144" s="92"/>
    </row>
    <row r="145" spans="4:23" ht="14.25" customHeight="1">
      <c r="D145" s="65"/>
      <c r="K145" s="66"/>
      <c r="P145" s="92"/>
      <c r="Q145" s="92"/>
      <c r="R145" s="92"/>
      <c r="S145" s="92"/>
      <c r="T145" s="92"/>
      <c r="U145" s="92"/>
      <c r="V145" s="92"/>
      <c r="W145" s="92"/>
    </row>
    <row r="146" spans="4:23" ht="14.25" customHeight="1">
      <c r="D146" s="65"/>
      <c r="K146" s="66"/>
      <c r="P146" s="92"/>
      <c r="Q146" s="92"/>
      <c r="R146" s="92"/>
      <c r="S146" s="92"/>
      <c r="T146" s="92"/>
      <c r="U146" s="92"/>
      <c r="V146" s="92"/>
      <c r="W146" s="92"/>
    </row>
    <row r="147" spans="4:23" ht="14.25" customHeight="1">
      <c r="D147" s="65"/>
      <c r="K147" s="66"/>
      <c r="P147" s="92"/>
      <c r="Q147" s="92"/>
      <c r="R147" s="92"/>
      <c r="S147" s="92"/>
      <c r="T147" s="92"/>
      <c r="U147" s="92"/>
      <c r="V147" s="92"/>
      <c r="W147" s="92"/>
    </row>
    <row r="148" spans="4:23" ht="14.25" customHeight="1">
      <c r="D148" s="65"/>
      <c r="K148" s="66"/>
      <c r="P148" s="92"/>
      <c r="Q148" s="92"/>
      <c r="R148" s="92"/>
      <c r="S148" s="92"/>
      <c r="T148" s="92"/>
      <c r="U148" s="92"/>
      <c r="V148" s="92"/>
      <c r="W148" s="92"/>
    </row>
    <row r="149" spans="4:23" ht="14.25" customHeight="1">
      <c r="D149" s="65"/>
      <c r="K149" s="66"/>
      <c r="P149" s="92"/>
      <c r="Q149" s="92"/>
      <c r="R149" s="92"/>
      <c r="S149" s="92"/>
      <c r="T149" s="92"/>
      <c r="U149" s="92"/>
      <c r="V149" s="92"/>
      <c r="W149" s="92"/>
    </row>
    <row r="150" spans="4:23" ht="14.25" customHeight="1">
      <c r="D150" s="65"/>
      <c r="K150" s="66"/>
      <c r="P150" s="92"/>
      <c r="Q150" s="92"/>
      <c r="R150" s="92"/>
      <c r="S150" s="92"/>
      <c r="T150" s="92"/>
      <c r="U150" s="92"/>
      <c r="V150" s="92"/>
      <c r="W150" s="92"/>
    </row>
    <row r="151" spans="4:23" ht="14.25" customHeight="1">
      <c r="D151" s="65"/>
      <c r="K151" s="66"/>
      <c r="P151" s="92"/>
      <c r="Q151" s="92"/>
      <c r="R151" s="92"/>
      <c r="S151" s="92"/>
      <c r="T151" s="92"/>
      <c r="U151" s="92"/>
      <c r="V151" s="92"/>
      <c r="W151" s="92"/>
    </row>
    <row r="152" spans="4:23" ht="14.25" customHeight="1">
      <c r="D152" s="65"/>
      <c r="K152" s="66"/>
      <c r="P152" s="92"/>
      <c r="Q152" s="92"/>
      <c r="R152" s="92"/>
      <c r="S152" s="92"/>
      <c r="T152" s="92"/>
      <c r="U152" s="92"/>
      <c r="V152" s="92"/>
      <c r="W152" s="92"/>
    </row>
    <row r="153" spans="4:23" ht="14.25" customHeight="1">
      <c r="D153" s="65"/>
      <c r="K153" s="66"/>
      <c r="P153" s="92"/>
      <c r="Q153" s="92"/>
      <c r="R153" s="92"/>
      <c r="S153" s="92"/>
      <c r="T153" s="92"/>
      <c r="U153" s="92"/>
      <c r="V153" s="92"/>
      <c r="W153" s="92"/>
    </row>
    <row r="154" spans="4:23" ht="14.25" customHeight="1">
      <c r="D154" s="65"/>
      <c r="K154" s="66"/>
      <c r="P154" s="92"/>
      <c r="Q154" s="92"/>
      <c r="R154" s="92"/>
      <c r="S154" s="92"/>
      <c r="T154" s="92"/>
      <c r="U154" s="92"/>
      <c r="V154" s="92"/>
      <c r="W154" s="92"/>
    </row>
    <row r="155" spans="4:23" ht="14.25" customHeight="1">
      <c r="D155" s="65"/>
      <c r="K155" s="66"/>
      <c r="P155" s="92"/>
      <c r="Q155" s="92"/>
      <c r="R155" s="92"/>
      <c r="S155" s="92"/>
      <c r="T155" s="92"/>
      <c r="U155" s="92"/>
      <c r="V155" s="92"/>
      <c r="W155" s="92"/>
    </row>
    <row r="156" spans="4:23" ht="14.25" customHeight="1">
      <c r="D156" s="65"/>
      <c r="K156" s="66"/>
      <c r="P156" s="92"/>
      <c r="Q156" s="92"/>
      <c r="R156" s="92"/>
      <c r="S156" s="92"/>
      <c r="T156" s="92"/>
      <c r="U156" s="92"/>
      <c r="V156" s="92"/>
      <c r="W156" s="92"/>
    </row>
    <row r="157" spans="4:23" ht="14.25" customHeight="1">
      <c r="D157" s="65"/>
      <c r="K157" s="66"/>
      <c r="P157" s="92"/>
      <c r="Q157" s="92"/>
      <c r="R157" s="92"/>
      <c r="S157" s="92"/>
      <c r="T157" s="92"/>
      <c r="U157" s="92"/>
      <c r="V157" s="92"/>
      <c r="W157" s="92"/>
    </row>
    <row r="158" spans="4:23" ht="14.25" customHeight="1">
      <c r="D158" s="65"/>
      <c r="K158" s="66"/>
      <c r="P158" s="92"/>
      <c r="Q158" s="92"/>
      <c r="R158" s="92"/>
      <c r="S158" s="92"/>
      <c r="T158" s="92"/>
      <c r="U158" s="92"/>
      <c r="V158" s="92"/>
      <c r="W158" s="92"/>
    </row>
    <row r="159" spans="4:23" ht="14.25" customHeight="1">
      <c r="D159" s="65"/>
      <c r="K159" s="66"/>
      <c r="P159" s="92"/>
      <c r="Q159" s="92"/>
      <c r="R159" s="92"/>
      <c r="S159" s="92"/>
      <c r="T159" s="92"/>
      <c r="U159" s="92"/>
      <c r="V159" s="92"/>
      <c r="W159" s="92"/>
    </row>
    <row r="160" spans="4:23" ht="14.25" customHeight="1">
      <c r="D160" s="65"/>
      <c r="K160" s="66"/>
      <c r="P160" s="92"/>
      <c r="Q160" s="92"/>
      <c r="R160" s="92"/>
      <c r="S160" s="92"/>
      <c r="T160" s="92"/>
      <c r="U160" s="92"/>
      <c r="V160" s="92"/>
      <c r="W160" s="92"/>
    </row>
    <row r="161" spans="4:23" ht="14.25" customHeight="1">
      <c r="D161" s="65"/>
      <c r="K161" s="66"/>
      <c r="P161" s="92"/>
      <c r="Q161" s="92"/>
      <c r="R161" s="92"/>
      <c r="S161" s="92"/>
      <c r="T161" s="92"/>
      <c r="U161" s="92"/>
      <c r="V161" s="92"/>
      <c r="W161" s="92"/>
    </row>
    <row r="162" spans="4:23" ht="14.25" customHeight="1">
      <c r="D162" s="65"/>
      <c r="K162" s="66"/>
      <c r="P162" s="92"/>
      <c r="Q162" s="92"/>
      <c r="R162" s="92"/>
      <c r="S162" s="92"/>
      <c r="T162" s="92"/>
      <c r="U162" s="92"/>
      <c r="V162" s="92"/>
      <c r="W162" s="92"/>
    </row>
    <row r="163" spans="4:23" ht="14.25" customHeight="1">
      <c r="D163" s="65"/>
      <c r="K163" s="66"/>
      <c r="P163" s="92"/>
      <c r="Q163" s="92"/>
      <c r="R163" s="92"/>
      <c r="S163" s="92"/>
      <c r="T163" s="92"/>
      <c r="U163" s="92"/>
      <c r="V163" s="92"/>
      <c r="W163" s="92"/>
    </row>
    <row r="164" spans="4:23" ht="14.25" customHeight="1">
      <c r="D164" s="65"/>
      <c r="K164" s="66"/>
      <c r="P164" s="92"/>
      <c r="Q164" s="92"/>
      <c r="R164" s="92"/>
      <c r="S164" s="92"/>
      <c r="T164" s="92"/>
      <c r="U164" s="92"/>
      <c r="V164" s="92"/>
      <c r="W164" s="92"/>
    </row>
    <row r="165" spans="4:23" ht="14.25" customHeight="1">
      <c r="D165" s="65"/>
      <c r="K165" s="66"/>
      <c r="P165" s="92"/>
      <c r="Q165" s="92"/>
      <c r="R165" s="92"/>
      <c r="S165" s="92"/>
      <c r="T165" s="92"/>
      <c r="U165" s="92"/>
      <c r="V165" s="92"/>
      <c r="W165" s="92"/>
    </row>
    <row r="166" spans="4:23" ht="14.25" customHeight="1">
      <c r="D166" s="65"/>
      <c r="K166" s="66"/>
      <c r="P166" s="92"/>
      <c r="Q166" s="92"/>
      <c r="R166" s="92"/>
      <c r="S166" s="92"/>
      <c r="T166" s="92"/>
      <c r="U166" s="92"/>
      <c r="V166" s="92"/>
      <c r="W166" s="92"/>
    </row>
    <row r="167" spans="4:23" ht="14.25" customHeight="1">
      <c r="D167" s="65"/>
      <c r="K167" s="66"/>
      <c r="P167" s="92"/>
      <c r="Q167" s="92"/>
      <c r="R167" s="92"/>
      <c r="S167" s="92"/>
      <c r="T167" s="92"/>
      <c r="U167" s="92"/>
      <c r="V167" s="92"/>
      <c r="W167" s="92"/>
    </row>
    <row r="168" spans="4:23" ht="14.25" customHeight="1">
      <c r="D168" s="65"/>
      <c r="K168" s="66"/>
      <c r="P168" s="92"/>
      <c r="Q168" s="92"/>
      <c r="R168" s="92"/>
      <c r="S168" s="92"/>
      <c r="T168" s="92"/>
      <c r="U168" s="92"/>
      <c r="V168" s="92"/>
      <c r="W168" s="92"/>
    </row>
    <row r="169" spans="4:23" ht="14.25" customHeight="1">
      <c r="D169" s="65"/>
      <c r="K169" s="66"/>
      <c r="P169" s="92"/>
      <c r="Q169" s="92"/>
      <c r="R169" s="92"/>
      <c r="S169" s="92"/>
      <c r="T169" s="92"/>
      <c r="U169" s="92"/>
      <c r="V169" s="92"/>
      <c r="W169" s="92"/>
    </row>
    <row r="170" spans="4:23" ht="14.25" customHeight="1">
      <c r="D170" s="65"/>
      <c r="K170" s="66"/>
      <c r="P170" s="92"/>
      <c r="Q170" s="92"/>
      <c r="R170" s="92"/>
      <c r="S170" s="92"/>
      <c r="T170" s="92"/>
      <c r="U170" s="92"/>
      <c r="V170" s="92"/>
      <c r="W170" s="92"/>
    </row>
    <row r="171" spans="4:23" ht="14.25" customHeight="1">
      <c r="D171" s="65"/>
      <c r="K171" s="66"/>
      <c r="P171" s="92"/>
      <c r="Q171" s="92"/>
      <c r="R171" s="92"/>
      <c r="S171" s="92"/>
      <c r="T171" s="92"/>
      <c r="U171" s="92"/>
      <c r="V171" s="92"/>
      <c r="W171" s="92"/>
    </row>
    <row r="172" spans="4:23" ht="14.25" customHeight="1">
      <c r="D172" s="65"/>
      <c r="K172" s="66"/>
      <c r="P172" s="92"/>
      <c r="Q172" s="92"/>
      <c r="R172" s="92"/>
      <c r="S172" s="92"/>
      <c r="T172" s="92"/>
      <c r="U172" s="92"/>
      <c r="V172" s="92"/>
      <c r="W172" s="92"/>
    </row>
    <row r="173" spans="4:23" ht="14.25" customHeight="1">
      <c r="D173" s="65"/>
      <c r="K173" s="66"/>
      <c r="P173" s="92"/>
      <c r="Q173" s="92"/>
      <c r="R173" s="92"/>
      <c r="S173" s="92"/>
      <c r="T173" s="92"/>
      <c r="U173" s="92"/>
      <c r="V173" s="92"/>
      <c r="W173" s="92"/>
    </row>
    <row r="174" spans="4:23" ht="14.25" customHeight="1">
      <c r="D174" s="65"/>
      <c r="K174" s="66"/>
      <c r="P174" s="92"/>
      <c r="Q174" s="92"/>
      <c r="R174" s="92"/>
      <c r="S174" s="92"/>
      <c r="T174" s="92"/>
      <c r="U174" s="92"/>
      <c r="V174" s="92"/>
      <c r="W174" s="92"/>
    </row>
    <row r="175" spans="4:23" ht="14.25" customHeight="1">
      <c r="D175" s="65"/>
      <c r="K175" s="66"/>
      <c r="P175" s="92"/>
      <c r="Q175" s="92"/>
      <c r="R175" s="92"/>
      <c r="S175" s="92"/>
      <c r="T175" s="92"/>
      <c r="U175" s="92"/>
      <c r="V175" s="92"/>
      <c r="W175" s="92"/>
    </row>
    <row r="176" spans="4:23" ht="14.25" customHeight="1">
      <c r="D176" s="65"/>
      <c r="K176" s="66"/>
      <c r="P176" s="92"/>
      <c r="Q176" s="92"/>
      <c r="R176" s="92"/>
      <c r="S176" s="92"/>
      <c r="T176" s="92"/>
      <c r="U176" s="92"/>
      <c r="V176" s="92"/>
      <c r="W176" s="92"/>
    </row>
    <row r="177" spans="4:23" ht="14.25" customHeight="1">
      <c r="D177" s="65"/>
      <c r="K177" s="66"/>
      <c r="P177" s="92"/>
      <c r="Q177" s="92"/>
      <c r="R177" s="92"/>
      <c r="S177" s="92"/>
      <c r="T177" s="92"/>
      <c r="U177" s="92"/>
      <c r="V177" s="92"/>
      <c r="W177" s="92"/>
    </row>
    <row r="178" spans="4:23" ht="14.25" customHeight="1">
      <c r="D178" s="65"/>
      <c r="K178" s="66"/>
      <c r="P178" s="92"/>
      <c r="Q178" s="92"/>
      <c r="R178" s="92"/>
      <c r="S178" s="92"/>
      <c r="T178" s="92"/>
      <c r="U178" s="92"/>
      <c r="V178" s="92"/>
      <c r="W178" s="92"/>
    </row>
    <row r="179" spans="4:23" ht="14.25" customHeight="1">
      <c r="D179" s="65"/>
      <c r="K179" s="66"/>
      <c r="P179" s="92"/>
      <c r="Q179" s="92"/>
      <c r="R179" s="92"/>
      <c r="S179" s="92"/>
      <c r="T179" s="92"/>
      <c r="U179" s="92"/>
      <c r="V179" s="92"/>
      <c r="W179" s="92"/>
    </row>
    <row r="180" spans="4:23" ht="14.25" customHeight="1">
      <c r="D180" s="65"/>
      <c r="K180" s="66"/>
      <c r="P180" s="92"/>
      <c r="Q180" s="92"/>
      <c r="R180" s="92"/>
      <c r="S180" s="92"/>
      <c r="T180" s="92"/>
      <c r="U180" s="92"/>
      <c r="V180" s="92"/>
      <c r="W180" s="92"/>
    </row>
    <row r="181" spans="4:23" ht="14.25" customHeight="1">
      <c r="D181" s="65"/>
      <c r="K181" s="66"/>
      <c r="P181" s="92"/>
      <c r="Q181" s="92"/>
      <c r="R181" s="92"/>
      <c r="S181" s="92"/>
      <c r="T181" s="92"/>
      <c r="U181" s="92"/>
      <c r="V181" s="92"/>
      <c r="W181" s="92"/>
    </row>
    <row r="182" spans="4:23" ht="14.25" customHeight="1">
      <c r="D182" s="65"/>
      <c r="K182" s="66"/>
      <c r="P182" s="92"/>
      <c r="Q182" s="92"/>
      <c r="R182" s="92"/>
      <c r="S182" s="92"/>
      <c r="T182" s="92"/>
      <c r="U182" s="92"/>
      <c r="V182" s="92"/>
      <c r="W182" s="92"/>
    </row>
    <row r="183" spans="4:23" ht="14.25" customHeight="1">
      <c r="D183" s="65"/>
      <c r="K183" s="66"/>
      <c r="P183" s="92"/>
      <c r="Q183" s="92"/>
      <c r="R183" s="92"/>
      <c r="S183" s="92"/>
      <c r="T183" s="92"/>
      <c r="U183" s="92"/>
      <c r="V183" s="92"/>
      <c r="W183" s="92"/>
    </row>
    <row r="184" spans="4:23" ht="14.25" customHeight="1">
      <c r="D184" s="65"/>
      <c r="K184" s="66"/>
      <c r="P184" s="92"/>
      <c r="Q184" s="92"/>
      <c r="R184" s="92"/>
      <c r="S184" s="92"/>
      <c r="T184" s="92"/>
      <c r="U184" s="92"/>
      <c r="V184" s="92"/>
      <c r="W184" s="92"/>
    </row>
    <row r="185" spans="4:23" ht="14.25" customHeight="1">
      <c r="D185" s="65"/>
      <c r="K185" s="66"/>
      <c r="P185" s="92"/>
      <c r="Q185" s="92"/>
      <c r="R185" s="92"/>
      <c r="S185" s="92"/>
      <c r="T185" s="92"/>
      <c r="U185" s="92"/>
      <c r="V185" s="92"/>
      <c r="W185" s="92"/>
    </row>
    <row r="186" spans="4:23" ht="14.25" customHeight="1">
      <c r="D186" s="65"/>
      <c r="K186" s="66"/>
      <c r="P186" s="92"/>
      <c r="Q186" s="92"/>
      <c r="R186" s="92"/>
      <c r="S186" s="92"/>
      <c r="T186" s="92"/>
      <c r="U186" s="92"/>
      <c r="V186" s="92"/>
      <c r="W186" s="92"/>
    </row>
    <row r="187" spans="4:23" ht="14.25" customHeight="1">
      <c r="D187" s="65"/>
      <c r="K187" s="66"/>
      <c r="P187" s="92"/>
      <c r="Q187" s="92"/>
      <c r="R187" s="92"/>
      <c r="S187" s="92"/>
      <c r="T187" s="92"/>
      <c r="U187" s="92"/>
      <c r="V187" s="92"/>
      <c r="W187" s="92"/>
    </row>
    <row r="188" spans="4:23" ht="14.25" customHeight="1">
      <c r="D188" s="65"/>
      <c r="K188" s="66"/>
      <c r="P188" s="92"/>
      <c r="Q188" s="92"/>
      <c r="R188" s="92"/>
      <c r="S188" s="92"/>
      <c r="T188" s="92"/>
      <c r="U188" s="92"/>
      <c r="V188" s="92"/>
      <c r="W188" s="92"/>
    </row>
    <row r="189" spans="4:23" ht="14.25" customHeight="1">
      <c r="D189" s="65"/>
      <c r="K189" s="66"/>
      <c r="P189" s="92"/>
      <c r="Q189" s="92"/>
      <c r="R189" s="92"/>
      <c r="S189" s="92"/>
      <c r="T189" s="92"/>
      <c r="U189" s="92"/>
      <c r="V189" s="92"/>
      <c r="W189" s="92"/>
    </row>
    <row r="190" spans="4:23" ht="14.25" customHeight="1">
      <c r="D190" s="65"/>
      <c r="K190" s="66"/>
      <c r="P190" s="92"/>
      <c r="Q190" s="92"/>
      <c r="R190" s="92"/>
      <c r="S190" s="92"/>
      <c r="T190" s="92"/>
      <c r="U190" s="92"/>
      <c r="V190" s="92"/>
      <c r="W190" s="92"/>
    </row>
    <row r="191" spans="4:23" ht="14.25" customHeight="1">
      <c r="D191" s="65"/>
      <c r="K191" s="66"/>
      <c r="P191" s="92"/>
      <c r="Q191" s="92"/>
      <c r="R191" s="92"/>
      <c r="S191" s="92"/>
      <c r="T191" s="92"/>
      <c r="U191" s="92"/>
      <c r="V191" s="92"/>
      <c r="W191" s="92"/>
    </row>
    <row r="192" spans="4:23" ht="14.25" customHeight="1">
      <c r="D192" s="65"/>
      <c r="K192" s="66"/>
      <c r="P192" s="92"/>
      <c r="Q192" s="92"/>
      <c r="R192" s="92"/>
      <c r="S192" s="92"/>
      <c r="T192" s="92"/>
      <c r="U192" s="92"/>
      <c r="V192" s="92"/>
      <c r="W192" s="92"/>
    </row>
    <row r="193" spans="4:23" ht="14.25" customHeight="1">
      <c r="D193" s="65"/>
      <c r="K193" s="66"/>
      <c r="P193" s="92"/>
      <c r="Q193" s="92"/>
      <c r="R193" s="92"/>
      <c r="S193" s="92"/>
      <c r="T193" s="92"/>
      <c r="U193" s="92"/>
      <c r="V193" s="92"/>
      <c r="W193" s="92"/>
    </row>
    <row r="194" spans="4:23" ht="14.25" customHeight="1">
      <c r="D194" s="65"/>
      <c r="K194" s="66"/>
      <c r="P194" s="92"/>
      <c r="Q194" s="92"/>
      <c r="R194" s="92"/>
      <c r="S194" s="92"/>
      <c r="T194" s="92"/>
      <c r="U194" s="92"/>
      <c r="V194" s="92"/>
      <c r="W194" s="92"/>
    </row>
    <row r="195" spans="4:23" ht="14.25" customHeight="1">
      <c r="D195" s="65"/>
      <c r="K195" s="66"/>
      <c r="P195" s="92"/>
      <c r="Q195" s="92"/>
      <c r="R195" s="92"/>
      <c r="S195" s="92"/>
      <c r="T195" s="92"/>
      <c r="U195" s="92"/>
      <c r="V195" s="92"/>
      <c r="W195" s="92"/>
    </row>
    <row r="196" spans="4:23" ht="14.25" customHeight="1">
      <c r="D196" s="65"/>
      <c r="K196" s="66"/>
      <c r="P196" s="92"/>
      <c r="Q196" s="92"/>
      <c r="R196" s="92"/>
      <c r="S196" s="92"/>
      <c r="T196" s="92"/>
      <c r="U196" s="92"/>
      <c r="V196" s="92"/>
      <c r="W196" s="92"/>
    </row>
    <row r="197" spans="4:23" ht="14.25" customHeight="1">
      <c r="D197" s="65"/>
      <c r="K197" s="66"/>
      <c r="P197" s="92"/>
      <c r="Q197" s="92"/>
      <c r="R197" s="92"/>
      <c r="S197" s="92"/>
      <c r="T197" s="92"/>
      <c r="U197" s="92"/>
      <c r="V197" s="92"/>
      <c r="W197" s="92"/>
    </row>
    <row r="198" spans="4:23" ht="14.25" customHeight="1">
      <c r="D198" s="65"/>
      <c r="K198" s="66"/>
      <c r="P198" s="92"/>
      <c r="Q198" s="92"/>
      <c r="R198" s="92"/>
      <c r="S198" s="92"/>
      <c r="T198" s="92"/>
      <c r="U198" s="92"/>
      <c r="V198" s="92"/>
      <c r="W198" s="92"/>
    </row>
    <row r="199" spans="4:23" ht="14.25" customHeight="1">
      <c r="D199" s="65"/>
      <c r="K199" s="66"/>
      <c r="P199" s="92"/>
      <c r="Q199" s="92"/>
      <c r="R199" s="92"/>
      <c r="S199" s="92"/>
      <c r="T199" s="92"/>
      <c r="U199" s="92"/>
      <c r="V199" s="92"/>
      <c r="W199" s="92"/>
    </row>
    <row r="200" spans="4:23" ht="14.25" customHeight="1">
      <c r="D200" s="65"/>
      <c r="K200" s="66"/>
      <c r="P200" s="92"/>
      <c r="Q200" s="92"/>
      <c r="R200" s="92"/>
      <c r="S200" s="92"/>
      <c r="T200" s="92"/>
      <c r="U200" s="92"/>
      <c r="V200" s="92"/>
      <c r="W200" s="92"/>
    </row>
    <row r="201" spans="4:23" ht="14.25" customHeight="1">
      <c r="D201" s="65"/>
      <c r="K201" s="66"/>
      <c r="P201" s="92"/>
      <c r="Q201" s="92"/>
      <c r="R201" s="92"/>
      <c r="S201" s="92"/>
      <c r="T201" s="92"/>
      <c r="U201" s="92"/>
      <c r="V201" s="92"/>
      <c r="W201" s="92"/>
    </row>
    <row r="202" spans="4:23" ht="14.25" customHeight="1">
      <c r="D202" s="65"/>
      <c r="K202" s="66"/>
      <c r="P202" s="92"/>
      <c r="Q202" s="92"/>
      <c r="R202" s="92"/>
      <c r="S202" s="92"/>
      <c r="T202" s="92"/>
      <c r="U202" s="92"/>
      <c r="V202" s="92"/>
      <c r="W202" s="92"/>
    </row>
    <row r="203" spans="4:23" ht="14.25" customHeight="1">
      <c r="D203" s="65"/>
      <c r="K203" s="66"/>
      <c r="P203" s="92"/>
      <c r="Q203" s="92"/>
      <c r="R203" s="92"/>
      <c r="S203" s="92"/>
      <c r="T203" s="92"/>
      <c r="U203" s="92"/>
      <c r="V203" s="92"/>
      <c r="W203" s="92"/>
    </row>
    <row r="204" spans="4:23" ht="14.25" customHeight="1">
      <c r="D204" s="65"/>
      <c r="K204" s="66"/>
      <c r="P204" s="92"/>
      <c r="Q204" s="92"/>
      <c r="R204" s="92"/>
      <c r="S204" s="92"/>
      <c r="T204" s="92"/>
      <c r="U204" s="92"/>
      <c r="V204" s="92"/>
      <c r="W204" s="92"/>
    </row>
    <row r="205" spans="4:23" ht="14.25" customHeight="1">
      <c r="D205" s="65"/>
      <c r="K205" s="66"/>
      <c r="P205" s="92"/>
      <c r="Q205" s="92"/>
      <c r="R205" s="92"/>
      <c r="S205" s="92"/>
      <c r="T205" s="92"/>
      <c r="U205" s="92"/>
      <c r="V205" s="92"/>
      <c r="W205" s="92"/>
    </row>
    <row r="206" spans="4:23" ht="14.25" customHeight="1">
      <c r="D206" s="65"/>
      <c r="K206" s="66"/>
      <c r="P206" s="92"/>
      <c r="Q206" s="92"/>
      <c r="R206" s="92"/>
      <c r="S206" s="92"/>
      <c r="T206" s="92"/>
      <c r="U206" s="92"/>
      <c r="V206" s="92"/>
      <c r="W206" s="92"/>
    </row>
    <row r="207" spans="4:23" ht="14.25" customHeight="1">
      <c r="D207" s="65"/>
      <c r="K207" s="66"/>
      <c r="P207" s="92"/>
      <c r="Q207" s="92"/>
      <c r="R207" s="92"/>
      <c r="S207" s="92"/>
      <c r="T207" s="92"/>
      <c r="U207" s="92"/>
      <c r="V207" s="92"/>
      <c r="W207" s="92"/>
    </row>
    <row r="208" spans="4:23" ht="14.25" customHeight="1">
      <c r="D208" s="65"/>
      <c r="K208" s="66"/>
      <c r="P208" s="92"/>
      <c r="Q208" s="92"/>
      <c r="R208" s="92"/>
      <c r="S208" s="92"/>
      <c r="T208" s="92"/>
      <c r="U208" s="92"/>
      <c r="V208" s="92"/>
      <c r="W208" s="92"/>
    </row>
    <row r="209" spans="4:23" ht="14.25" customHeight="1">
      <c r="D209" s="65"/>
      <c r="K209" s="66"/>
      <c r="P209" s="92"/>
      <c r="Q209" s="92"/>
      <c r="R209" s="92"/>
      <c r="S209" s="92"/>
      <c r="T209" s="92"/>
      <c r="U209" s="92"/>
      <c r="V209" s="92"/>
      <c r="W209" s="92"/>
    </row>
    <row r="210" spans="4:23" ht="14.25" customHeight="1">
      <c r="D210" s="65"/>
      <c r="K210" s="66"/>
      <c r="P210" s="92"/>
      <c r="Q210" s="92"/>
      <c r="R210" s="92"/>
      <c r="S210" s="92"/>
      <c r="T210" s="92"/>
      <c r="U210" s="92"/>
      <c r="V210" s="92"/>
      <c r="W210" s="92"/>
    </row>
    <row r="211" spans="4:23" ht="14.25" customHeight="1">
      <c r="D211" s="65"/>
      <c r="K211" s="66"/>
      <c r="P211" s="92"/>
      <c r="Q211" s="92"/>
      <c r="R211" s="92"/>
      <c r="S211" s="92"/>
      <c r="T211" s="92"/>
      <c r="U211" s="92"/>
      <c r="V211" s="92"/>
      <c r="W211" s="92"/>
    </row>
    <row r="212" spans="4:23" ht="14.25" customHeight="1">
      <c r="D212" s="65"/>
      <c r="K212" s="66"/>
      <c r="P212" s="92"/>
      <c r="Q212" s="92"/>
      <c r="R212" s="92"/>
      <c r="S212" s="92"/>
      <c r="T212" s="92"/>
      <c r="U212" s="92"/>
      <c r="V212" s="92"/>
      <c r="W212" s="92"/>
    </row>
    <row r="213" spans="4:23" ht="14.25" customHeight="1">
      <c r="D213" s="65"/>
      <c r="K213" s="66"/>
      <c r="P213" s="92"/>
      <c r="Q213" s="92"/>
      <c r="R213" s="92"/>
      <c r="S213" s="92"/>
      <c r="T213" s="92"/>
      <c r="U213" s="92"/>
      <c r="V213" s="92"/>
      <c r="W213" s="92"/>
    </row>
    <row r="214" spans="4:23" ht="14.25" customHeight="1">
      <c r="D214" s="65"/>
      <c r="K214" s="66"/>
      <c r="P214" s="92"/>
      <c r="Q214" s="92"/>
      <c r="R214" s="92"/>
      <c r="S214" s="92"/>
      <c r="T214" s="92"/>
      <c r="U214" s="92"/>
      <c r="V214" s="92"/>
      <c r="W214" s="92"/>
    </row>
    <row r="215" spans="4:23" ht="14.25" customHeight="1">
      <c r="D215" s="65"/>
      <c r="K215" s="66"/>
      <c r="P215" s="92"/>
      <c r="Q215" s="92"/>
      <c r="R215" s="92"/>
      <c r="S215" s="92"/>
      <c r="T215" s="92"/>
      <c r="U215" s="92"/>
      <c r="V215" s="92"/>
      <c r="W215" s="92"/>
    </row>
    <row r="216" spans="4:23" ht="14.25" customHeight="1">
      <c r="D216" s="65"/>
      <c r="K216" s="66"/>
      <c r="P216" s="92"/>
      <c r="Q216" s="92"/>
      <c r="R216" s="92"/>
      <c r="S216" s="92"/>
      <c r="T216" s="92"/>
      <c r="U216" s="92"/>
      <c r="V216" s="92"/>
      <c r="W216" s="92"/>
    </row>
    <row r="217" spans="4:23" ht="14.25" customHeight="1">
      <c r="D217" s="65"/>
      <c r="K217" s="66"/>
      <c r="P217" s="92"/>
      <c r="Q217" s="92"/>
      <c r="R217" s="92"/>
      <c r="S217" s="92"/>
      <c r="T217" s="92"/>
      <c r="U217" s="92"/>
      <c r="V217" s="92"/>
      <c r="W217" s="92"/>
    </row>
    <row r="218" spans="4:23" ht="14.25" customHeight="1">
      <c r="D218" s="65"/>
      <c r="K218" s="66"/>
      <c r="P218" s="92"/>
      <c r="Q218" s="92"/>
      <c r="R218" s="92"/>
      <c r="S218" s="92"/>
      <c r="T218" s="92"/>
      <c r="U218" s="92"/>
      <c r="V218" s="92"/>
      <c r="W218" s="92"/>
    </row>
    <row r="219" spans="4:23" ht="14.25" customHeight="1">
      <c r="D219" s="65"/>
      <c r="K219" s="66"/>
      <c r="P219" s="92"/>
      <c r="Q219" s="92"/>
      <c r="R219" s="92"/>
      <c r="S219" s="92"/>
      <c r="T219" s="92"/>
      <c r="U219" s="92"/>
      <c r="V219" s="92"/>
      <c r="W219" s="92"/>
    </row>
    <row r="220" spans="4:23" ht="14.25" customHeight="1">
      <c r="D220" s="65"/>
      <c r="K220" s="66"/>
      <c r="P220" s="92"/>
      <c r="Q220" s="92"/>
      <c r="R220" s="92"/>
      <c r="S220" s="92"/>
      <c r="T220" s="92"/>
      <c r="U220" s="92"/>
      <c r="V220" s="92"/>
      <c r="W220" s="92"/>
    </row>
    <row r="221" spans="4:23" ht="14.25" customHeight="1">
      <c r="D221" s="65"/>
      <c r="K221" s="66"/>
      <c r="P221" s="92"/>
      <c r="Q221" s="92"/>
      <c r="R221" s="92"/>
      <c r="S221" s="92"/>
      <c r="T221" s="92"/>
      <c r="U221" s="92"/>
      <c r="V221" s="92"/>
      <c r="W221" s="92"/>
    </row>
    <row r="222" spans="4:23" ht="14.25" customHeight="1">
      <c r="D222" s="65"/>
      <c r="K222" s="66"/>
      <c r="P222" s="92"/>
      <c r="Q222" s="92"/>
      <c r="R222" s="92"/>
      <c r="S222" s="92"/>
      <c r="T222" s="92"/>
      <c r="U222" s="92"/>
      <c r="V222" s="92"/>
      <c r="W222" s="92"/>
    </row>
    <row r="223" spans="4:23" ht="14.25" customHeight="1">
      <c r="D223" s="65"/>
      <c r="K223" s="66"/>
      <c r="P223" s="92"/>
      <c r="Q223" s="92"/>
      <c r="R223" s="92"/>
      <c r="S223" s="92"/>
      <c r="T223" s="92"/>
      <c r="U223" s="92"/>
      <c r="V223" s="92"/>
      <c r="W223" s="92"/>
    </row>
    <row r="224" spans="4:23" ht="14.25" customHeight="1">
      <c r="D224" s="65"/>
      <c r="K224" s="66"/>
      <c r="P224" s="92"/>
      <c r="Q224" s="92"/>
      <c r="R224" s="92"/>
      <c r="S224" s="92"/>
      <c r="T224" s="92"/>
      <c r="U224" s="92"/>
      <c r="V224" s="92"/>
      <c r="W224" s="92"/>
    </row>
    <row r="225" spans="4:23" ht="14.25" customHeight="1">
      <c r="D225" s="65"/>
      <c r="K225" s="66"/>
      <c r="P225" s="92"/>
      <c r="Q225" s="92"/>
      <c r="R225" s="92"/>
      <c r="S225" s="92"/>
      <c r="T225" s="92"/>
      <c r="U225" s="92"/>
      <c r="V225" s="92"/>
      <c r="W225" s="92"/>
    </row>
    <row r="226" spans="4:23" ht="14.25" customHeight="1">
      <c r="D226" s="65"/>
      <c r="K226" s="66"/>
      <c r="P226" s="92"/>
      <c r="Q226" s="92"/>
      <c r="R226" s="92"/>
      <c r="S226" s="92"/>
      <c r="T226" s="92"/>
      <c r="U226" s="92"/>
      <c r="V226" s="92"/>
      <c r="W226" s="92"/>
    </row>
    <row r="227" spans="4:23" ht="14.25" customHeight="1">
      <c r="D227" s="65"/>
      <c r="K227" s="66"/>
      <c r="P227" s="92"/>
      <c r="Q227" s="92"/>
      <c r="R227" s="92"/>
      <c r="S227" s="92"/>
      <c r="T227" s="92"/>
      <c r="U227" s="92"/>
      <c r="V227" s="92"/>
      <c r="W227" s="92"/>
    </row>
    <row r="228" spans="4:23" ht="14.25" customHeight="1">
      <c r="D228" s="65"/>
      <c r="K228" s="66"/>
      <c r="P228" s="92"/>
      <c r="Q228" s="92"/>
      <c r="R228" s="92"/>
      <c r="S228" s="92"/>
      <c r="T228" s="92"/>
      <c r="U228" s="92"/>
      <c r="V228" s="92"/>
      <c r="W228" s="92"/>
    </row>
    <row r="229" spans="4:23" ht="14.25" customHeight="1">
      <c r="D229" s="65"/>
      <c r="K229" s="66"/>
      <c r="P229" s="92"/>
      <c r="Q229" s="92"/>
      <c r="R229" s="92"/>
      <c r="S229" s="92"/>
      <c r="T229" s="92"/>
      <c r="U229" s="92"/>
      <c r="V229" s="92"/>
      <c r="W229" s="92"/>
    </row>
    <row r="230" spans="4:23" ht="14.25" customHeight="1">
      <c r="D230" s="65"/>
      <c r="K230" s="66"/>
      <c r="P230" s="92"/>
      <c r="Q230" s="92"/>
      <c r="R230" s="92"/>
      <c r="S230" s="92"/>
      <c r="T230" s="92"/>
      <c r="U230" s="92"/>
      <c r="V230" s="92"/>
      <c r="W230" s="92"/>
    </row>
    <row r="231" spans="4:23" ht="14.25" customHeight="1">
      <c r="D231" s="65"/>
      <c r="K231" s="66"/>
      <c r="P231" s="92"/>
      <c r="Q231" s="92"/>
      <c r="R231" s="92"/>
      <c r="S231" s="92"/>
      <c r="T231" s="92"/>
      <c r="U231" s="92"/>
      <c r="V231" s="92"/>
      <c r="W231" s="92"/>
    </row>
    <row r="232" spans="4:23" ht="14.25" customHeight="1">
      <c r="D232" s="65"/>
      <c r="K232" s="66"/>
      <c r="P232" s="92"/>
      <c r="Q232" s="92"/>
      <c r="R232" s="92"/>
      <c r="S232" s="92"/>
      <c r="T232" s="92"/>
      <c r="U232" s="92"/>
      <c r="V232" s="92"/>
      <c r="W232" s="92"/>
    </row>
    <row r="233" spans="4:23" ht="14.25" customHeight="1">
      <c r="D233" s="65"/>
      <c r="K233" s="66"/>
      <c r="P233" s="92"/>
      <c r="Q233" s="92"/>
      <c r="R233" s="92"/>
      <c r="S233" s="92"/>
      <c r="T233" s="92"/>
      <c r="U233" s="92"/>
      <c r="V233" s="92"/>
      <c r="W233" s="92"/>
    </row>
    <row r="234" spans="4:23" ht="14.25" customHeight="1">
      <c r="D234" s="65"/>
      <c r="K234" s="66"/>
      <c r="P234" s="92"/>
      <c r="Q234" s="92"/>
      <c r="R234" s="92"/>
      <c r="S234" s="92"/>
      <c r="T234" s="92"/>
      <c r="U234" s="92"/>
      <c r="V234" s="92"/>
      <c r="W234" s="92"/>
    </row>
    <row r="235" spans="4:23" ht="14.25" customHeight="1">
      <c r="D235" s="65"/>
      <c r="K235" s="66"/>
      <c r="P235" s="92"/>
      <c r="Q235" s="92"/>
      <c r="R235" s="92"/>
      <c r="S235" s="92"/>
      <c r="T235" s="92"/>
      <c r="U235" s="92"/>
      <c r="V235" s="92"/>
      <c r="W235" s="92"/>
    </row>
    <row r="236" spans="4:23" ht="14.25" customHeight="1">
      <c r="D236" s="65"/>
      <c r="K236" s="66"/>
      <c r="P236" s="92"/>
      <c r="Q236" s="92"/>
      <c r="R236" s="92"/>
      <c r="S236" s="92"/>
      <c r="T236" s="92"/>
      <c r="U236" s="92"/>
      <c r="V236" s="92"/>
      <c r="W236" s="92"/>
    </row>
    <row r="237" spans="4:23" ht="14.25" customHeight="1">
      <c r="D237" s="65"/>
      <c r="K237" s="66"/>
      <c r="P237" s="92"/>
      <c r="Q237" s="92"/>
      <c r="R237" s="92"/>
      <c r="S237" s="92"/>
      <c r="T237" s="92"/>
      <c r="U237" s="92"/>
      <c r="V237" s="92"/>
      <c r="W237" s="92"/>
    </row>
    <row r="238" spans="4:23" ht="14.25" customHeight="1">
      <c r="D238" s="65"/>
      <c r="K238" s="66"/>
      <c r="P238" s="92"/>
      <c r="Q238" s="92"/>
      <c r="R238" s="92"/>
      <c r="S238" s="92"/>
      <c r="T238" s="92"/>
      <c r="U238" s="92"/>
      <c r="V238" s="92"/>
      <c r="W238" s="92"/>
    </row>
    <row r="239" spans="4:23" ht="14.25" customHeight="1">
      <c r="D239" s="65"/>
      <c r="K239" s="66"/>
      <c r="P239" s="92"/>
      <c r="Q239" s="92"/>
      <c r="R239" s="92"/>
      <c r="S239" s="92"/>
      <c r="T239" s="92"/>
      <c r="U239" s="92"/>
      <c r="V239" s="92"/>
      <c r="W239" s="92"/>
    </row>
    <row r="240" spans="4:23" ht="14.25" customHeight="1">
      <c r="D240" s="65"/>
      <c r="K240" s="66"/>
      <c r="P240" s="92"/>
      <c r="Q240" s="92"/>
      <c r="R240" s="92"/>
      <c r="S240" s="92"/>
      <c r="T240" s="92"/>
      <c r="U240" s="92"/>
      <c r="V240" s="92"/>
      <c r="W240" s="92"/>
    </row>
    <row r="241" spans="4:23" ht="14.25" customHeight="1">
      <c r="D241" s="65"/>
      <c r="K241" s="66"/>
      <c r="P241" s="92"/>
      <c r="Q241" s="92"/>
      <c r="R241" s="92"/>
      <c r="S241" s="92"/>
      <c r="T241" s="92"/>
      <c r="U241" s="92"/>
      <c r="V241" s="92"/>
      <c r="W241" s="92"/>
    </row>
    <row r="242" spans="4:23" ht="14.25" customHeight="1">
      <c r="D242" s="65"/>
      <c r="K242" s="66"/>
      <c r="P242" s="92"/>
      <c r="Q242" s="92"/>
      <c r="R242" s="92"/>
      <c r="S242" s="92"/>
      <c r="T242" s="92"/>
      <c r="U242" s="92"/>
      <c r="V242" s="92"/>
      <c r="W242" s="92"/>
    </row>
    <row r="243" spans="4:23" ht="14.25" customHeight="1">
      <c r="D243" s="65"/>
      <c r="K243" s="66"/>
      <c r="P243" s="92"/>
      <c r="Q243" s="92"/>
      <c r="R243" s="92"/>
      <c r="S243" s="92"/>
      <c r="T243" s="92"/>
      <c r="U243" s="92"/>
      <c r="V243" s="92"/>
      <c r="W243" s="92"/>
    </row>
    <row r="244" spans="4:23" ht="14.25" customHeight="1">
      <c r="D244" s="65"/>
      <c r="K244" s="66"/>
      <c r="P244" s="92"/>
      <c r="Q244" s="92"/>
      <c r="R244" s="92"/>
      <c r="S244" s="92"/>
      <c r="T244" s="92"/>
      <c r="U244" s="92"/>
      <c r="V244" s="92"/>
      <c r="W244" s="92"/>
    </row>
    <row r="245" spans="4:23" ht="14.25" customHeight="1">
      <c r="D245" s="65"/>
      <c r="K245" s="66"/>
      <c r="P245" s="92"/>
      <c r="Q245" s="92"/>
      <c r="R245" s="92"/>
      <c r="S245" s="92"/>
      <c r="T245" s="92"/>
      <c r="U245" s="92"/>
      <c r="V245" s="92"/>
      <c r="W245" s="92"/>
    </row>
    <row r="246" spans="4:23" ht="14.25" customHeight="1">
      <c r="D246" s="65"/>
      <c r="K246" s="66"/>
      <c r="P246" s="92"/>
      <c r="Q246" s="92"/>
      <c r="R246" s="92"/>
      <c r="S246" s="92"/>
      <c r="T246" s="92"/>
      <c r="U246" s="92"/>
      <c r="V246" s="92"/>
      <c r="W246" s="92"/>
    </row>
    <row r="247" spans="4:23" ht="14.25" customHeight="1">
      <c r="D247" s="65"/>
      <c r="K247" s="66"/>
      <c r="P247" s="92"/>
      <c r="Q247" s="92"/>
      <c r="R247" s="92"/>
      <c r="S247" s="92"/>
      <c r="T247" s="92"/>
      <c r="U247" s="92"/>
      <c r="V247" s="92"/>
      <c r="W247" s="92"/>
    </row>
    <row r="248" spans="4:23" ht="15.75" customHeight="1"/>
    <row r="249" spans="4:23" ht="15.75" customHeight="1"/>
    <row r="250" spans="4:23" ht="15.75" customHeight="1"/>
    <row r="251" spans="4:23" ht="15.75" customHeight="1"/>
    <row r="252" spans="4:23" ht="15.75" customHeight="1"/>
    <row r="253" spans="4:23" ht="15.75" customHeight="1"/>
    <row r="254" spans="4:23" ht="15.75" customHeight="1"/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sortState xmlns:xlrd2="http://schemas.microsoft.com/office/spreadsheetml/2017/richdata2" ref="C29:O33">
    <sortCondition ref="K29:K33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02"/>
  <sheetViews>
    <sheetView workbookViewId="0">
      <pane ySplit="1" topLeftCell="A35" activePane="bottomLeft" state="frozen"/>
      <selection pane="bottomLeft" activeCell="A55" sqref="A55:XFD13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7" t="s">
        <v>775</v>
      </c>
      <c r="B1" s="87" t="s">
        <v>739</v>
      </c>
      <c r="C1" s="87" t="s">
        <v>743</v>
      </c>
      <c r="D1" s="87" t="s">
        <v>754</v>
      </c>
      <c r="E1" s="87" t="s">
        <v>740</v>
      </c>
      <c r="F1" s="87" t="s">
        <v>1</v>
      </c>
      <c r="G1" s="87" t="s">
        <v>3</v>
      </c>
      <c r="H1" s="87" t="s">
        <v>742</v>
      </c>
      <c r="I1" s="87" t="s">
        <v>2</v>
      </c>
      <c r="J1" s="87" t="s">
        <v>5</v>
      </c>
      <c r="K1" s="87" t="s">
        <v>744</v>
      </c>
      <c r="L1" s="87" t="s">
        <v>745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4.25" customHeight="1">
      <c r="A2" s="82" t="s">
        <v>775</v>
      </c>
      <c r="B2" s="76">
        <v>1</v>
      </c>
      <c r="C2" s="63" t="s">
        <v>1036</v>
      </c>
      <c r="D2" s="63"/>
      <c r="E2" s="76">
        <v>587</v>
      </c>
      <c r="F2" s="61" t="str">
        <f>+VLOOKUP(E2,Participants!$A$1:$F$799,2,FALSE)</f>
        <v>Caroline Sell</v>
      </c>
      <c r="G2" s="61" t="str">
        <f>+VLOOKUP(E2,Participants!$A$1:$F$799,4,FALSE)</f>
        <v>BFS</v>
      </c>
      <c r="H2" s="61" t="str">
        <f>+VLOOKUP(E2,Participants!$A$1:$F$799,5,FALSE)</f>
        <v>F</v>
      </c>
      <c r="I2" s="61">
        <f>+VLOOKUP(E2,Participants!$A$1:$F$799,3,FALSE)</f>
        <v>6</v>
      </c>
      <c r="J2" s="61" t="str">
        <f>+VLOOKUP(E2,Participants!$A$1:$G$799,7,FALSE)</f>
        <v>JV GIRLS</v>
      </c>
      <c r="K2" s="61">
        <v>1</v>
      </c>
      <c r="L2" s="61">
        <v>10</v>
      </c>
    </row>
    <row r="3" spans="1:26" ht="14.25" customHeight="1">
      <c r="A3" s="82" t="s">
        <v>775</v>
      </c>
      <c r="B3" s="76">
        <v>1</v>
      </c>
      <c r="C3" s="63" t="s">
        <v>1037</v>
      </c>
      <c r="D3" s="63"/>
      <c r="E3" s="76">
        <v>586</v>
      </c>
      <c r="F3" s="61" t="str">
        <f>+VLOOKUP(E3,Participants!$A$1:$F$799,2,FALSE)</f>
        <v>Anne Puhalla</v>
      </c>
      <c r="G3" s="61" t="str">
        <f>+VLOOKUP(E3,Participants!$A$1:$F$799,4,FALSE)</f>
        <v>BFS</v>
      </c>
      <c r="H3" s="61" t="str">
        <f>+VLOOKUP(E3,Participants!$A$1:$F$799,5,FALSE)</f>
        <v>F</v>
      </c>
      <c r="I3" s="61">
        <f>+VLOOKUP(E3,Participants!$A$1:$F$799,3,FALSE)</f>
        <v>6</v>
      </c>
      <c r="J3" s="61" t="str">
        <f>+VLOOKUP(E3,Participants!$A$1:$G$799,7,FALSE)</f>
        <v>JV GIRLS</v>
      </c>
      <c r="K3" s="61">
        <f>K2+1</f>
        <v>2</v>
      </c>
      <c r="L3" s="61">
        <v>8</v>
      </c>
    </row>
    <row r="4" spans="1:26" ht="14.25" customHeight="1">
      <c r="A4" s="82" t="s">
        <v>775</v>
      </c>
      <c r="B4" s="76">
        <v>1</v>
      </c>
      <c r="C4" s="63" t="s">
        <v>1038</v>
      </c>
      <c r="D4" s="63"/>
      <c r="E4" s="76">
        <v>584</v>
      </c>
      <c r="F4" s="61" t="str">
        <f>+VLOOKUP(E4,Participants!$A$1:$F$799,2,FALSE)</f>
        <v>Lily Narvett</v>
      </c>
      <c r="G4" s="61" t="str">
        <f>+VLOOKUP(E4,Participants!$A$1:$F$799,4,FALSE)</f>
        <v>BFS</v>
      </c>
      <c r="H4" s="61" t="str">
        <f>+VLOOKUP(E4,Participants!$A$1:$F$799,5,FALSE)</f>
        <v>F</v>
      </c>
      <c r="I4" s="61">
        <f>+VLOOKUP(E4,Participants!$A$1:$F$799,3,FALSE)</f>
        <v>6</v>
      </c>
      <c r="J4" s="61" t="str">
        <f>+VLOOKUP(E4,Participants!$A$1:$G$799,7,FALSE)</f>
        <v>JV GIRLS</v>
      </c>
      <c r="K4" s="61">
        <f t="shared" ref="K4:K20" si="0">K3+1</f>
        <v>3</v>
      </c>
      <c r="L4" s="61">
        <v>6</v>
      </c>
    </row>
    <row r="5" spans="1:26" ht="14.25" customHeight="1">
      <c r="A5" s="82" t="s">
        <v>775</v>
      </c>
      <c r="B5" s="76">
        <v>1</v>
      </c>
      <c r="C5" s="63" t="s">
        <v>1039</v>
      </c>
      <c r="D5" s="63"/>
      <c r="E5" s="76">
        <v>1116</v>
      </c>
      <c r="F5" s="61" t="str">
        <f>+VLOOKUP(E5,Participants!$A$1:$F$799,2,FALSE)</f>
        <v>Tessa Liberati</v>
      </c>
      <c r="G5" s="61" t="str">
        <f>+VLOOKUP(E5,Participants!$A$1:$F$799,4,FALSE)</f>
        <v>PHA</v>
      </c>
      <c r="H5" s="61" t="str">
        <f>+VLOOKUP(E5,Participants!$A$1:$F$799,5,FALSE)</f>
        <v>F</v>
      </c>
      <c r="I5" s="61">
        <f>+VLOOKUP(E5,Participants!$A$1:$F$799,3,FALSE)</f>
        <v>5</v>
      </c>
      <c r="J5" s="61" t="str">
        <f>+VLOOKUP(E5,Participants!$A$1:$G$799,7,FALSE)</f>
        <v>JV GIRLS</v>
      </c>
      <c r="K5" s="61">
        <f t="shared" si="0"/>
        <v>4</v>
      </c>
      <c r="L5" s="61">
        <v>5</v>
      </c>
    </row>
    <row r="6" spans="1:26" ht="14.25" customHeight="1">
      <c r="A6" s="82" t="s">
        <v>775</v>
      </c>
      <c r="B6" s="76">
        <v>1</v>
      </c>
      <c r="C6" s="63" t="s">
        <v>1040</v>
      </c>
      <c r="D6" s="63"/>
      <c r="E6" s="76">
        <v>1457</v>
      </c>
      <c r="F6" s="61" t="str">
        <f>+VLOOKUP(E6,Participants!$A$1:$F$799,2,FALSE)</f>
        <v>Kendall Stewart</v>
      </c>
      <c r="G6" s="61" t="str">
        <f>+VLOOKUP(E6,Participants!$A$1:$F$799,4,FALSE)</f>
        <v>BCS</v>
      </c>
      <c r="H6" s="61" t="str">
        <f>+VLOOKUP(E6,Participants!$A$1:$F$799,5,FALSE)</f>
        <v>F</v>
      </c>
      <c r="I6" s="61">
        <f>+VLOOKUP(E6,Participants!$A$1:$F$799,3,FALSE)</f>
        <v>6</v>
      </c>
      <c r="J6" s="61" t="str">
        <f>+VLOOKUP(E6,Participants!$A$1:$G$799,7,FALSE)</f>
        <v>JV GIRLS</v>
      </c>
      <c r="K6" s="61">
        <f t="shared" si="0"/>
        <v>5</v>
      </c>
      <c r="L6" s="61">
        <v>4</v>
      </c>
    </row>
    <row r="7" spans="1:26" ht="14.25" customHeight="1">
      <c r="A7" s="82" t="s">
        <v>775</v>
      </c>
      <c r="B7" s="76">
        <v>1</v>
      </c>
      <c r="C7" s="63" t="s">
        <v>1041</v>
      </c>
      <c r="D7" s="63"/>
      <c r="E7" s="76">
        <v>1157</v>
      </c>
      <c r="F7" s="61" t="str">
        <f>+VLOOKUP(E7,Participants!$A$1:$F$799,2,FALSE)</f>
        <v>Margaret Killian</v>
      </c>
      <c r="G7" s="61" t="str">
        <f>+VLOOKUP(E7,Participants!$A$1:$F$799,4,FALSE)</f>
        <v>JAM</v>
      </c>
      <c r="H7" s="61" t="str">
        <f>+VLOOKUP(E7,Participants!$A$1:$F$799,5,FALSE)</f>
        <v>F</v>
      </c>
      <c r="I7" s="61">
        <f>+VLOOKUP(E7,Participants!$A$1:$F$799,3,FALSE)</f>
        <v>6</v>
      </c>
      <c r="J7" s="61" t="str">
        <f>+VLOOKUP(E7,Participants!$A$1:$G$799,7,FALSE)</f>
        <v>JV GIRLS</v>
      </c>
      <c r="K7" s="61">
        <f t="shared" si="0"/>
        <v>6</v>
      </c>
      <c r="L7" s="61">
        <v>3</v>
      </c>
    </row>
    <row r="8" spans="1:26" ht="14.25" customHeight="1">
      <c r="A8" s="82" t="s">
        <v>775</v>
      </c>
      <c r="B8" s="76">
        <v>1</v>
      </c>
      <c r="C8" s="63" t="s">
        <v>1042</v>
      </c>
      <c r="D8" s="63"/>
      <c r="E8" s="54">
        <v>1042</v>
      </c>
      <c r="F8" s="61" t="str">
        <f>+VLOOKUP(E8,Participants!$A$1:$F$799,2,FALSE)</f>
        <v>Addison Thiel</v>
      </c>
      <c r="G8" s="61" t="str">
        <f>+VLOOKUP(E8,Participants!$A$1:$F$799,4,FALSE)</f>
        <v>KIL</v>
      </c>
      <c r="H8" s="61" t="str">
        <f>+VLOOKUP(E8,Participants!$A$1:$F$799,5,FALSE)</f>
        <v>F</v>
      </c>
      <c r="I8" s="61">
        <f>+VLOOKUP(E8,Participants!$A$1:$F$799,3,FALSE)</f>
        <v>6</v>
      </c>
      <c r="J8" s="61" t="str">
        <f>+VLOOKUP(E8,Participants!$A$1:$G$799,7,FALSE)</f>
        <v>JV GIRLS</v>
      </c>
      <c r="K8" s="61">
        <f t="shared" si="0"/>
        <v>7</v>
      </c>
      <c r="L8" s="61">
        <v>2</v>
      </c>
    </row>
    <row r="9" spans="1:26" ht="14.25" customHeight="1">
      <c r="A9" s="82" t="s">
        <v>775</v>
      </c>
      <c r="B9" s="76">
        <v>1</v>
      </c>
      <c r="C9" s="63" t="s">
        <v>1043</v>
      </c>
      <c r="D9" s="63"/>
      <c r="E9" s="54">
        <v>791</v>
      </c>
      <c r="F9" s="61" t="str">
        <f>+VLOOKUP(E9,Participants!$A$1:$F$799,2,FALSE)</f>
        <v>Whitsel Jacqui</v>
      </c>
      <c r="G9" s="61" t="str">
        <f>+VLOOKUP(E9,Participants!$A$1:$F$799,4,FALSE)</f>
        <v>AAC</v>
      </c>
      <c r="H9" s="61" t="str">
        <f>+VLOOKUP(E9,Participants!$A$1:$F$799,5,FALSE)</f>
        <v>F</v>
      </c>
      <c r="I9" s="61">
        <f>+VLOOKUP(E9,Participants!$A$1:$F$799,3,FALSE)</f>
        <v>5</v>
      </c>
      <c r="J9" s="61" t="str">
        <f>+VLOOKUP(E9,Participants!$A$1:$G$799,7,FALSE)</f>
        <v>JV GIRLS</v>
      </c>
      <c r="K9" s="61">
        <f t="shared" si="0"/>
        <v>8</v>
      </c>
      <c r="L9" s="61">
        <v>1</v>
      </c>
    </row>
    <row r="10" spans="1:26" ht="14.25" customHeight="1">
      <c r="A10" s="82" t="s">
        <v>775</v>
      </c>
      <c r="B10" s="76">
        <v>1</v>
      </c>
      <c r="C10" s="63" t="s">
        <v>1044</v>
      </c>
      <c r="D10" s="63"/>
      <c r="E10" s="54">
        <v>1582</v>
      </c>
      <c r="F10" s="61" t="str">
        <f>+VLOOKUP(E10,Participants!$A$1:$F$799,2,FALSE)</f>
        <v>Emily Harmanos</v>
      </c>
      <c r="G10" s="61" t="str">
        <f>+VLOOKUP(E10,Participants!$A$1:$F$799,4,FALSE)</f>
        <v>GRE</v>
      </c>
      <c r="H10" s="61" t="str">
        <f>+VLOOKUP(E10,Participants!$A$1:$F$799,5,FALSE)</f>
        <v>F</v>
      </c>
      <c r="I10" s="61">
        <f>+VLOOKUP(E10,Participants!$A$1:$F$799,3,FALSE)</f>
        <v>6</v>
      </c>
      <c r="J10" s="61" t="str">
        <f>+VLOOKUP(E10,Participants!$A$1:$G$799,7,FALSE)</f>
        <v>JV GIRLS</v>
      </c>
      <c r="K10" s="61">
        <f t="shared" si="0"/>
        <v>9</v>
      </c>
      <c r="L10" s="61"/>
    </row>
    <row r="11" spans="1:26" ht="14.25" customHeight="1">
      <c r="A11" s="82" t="s">
        <v>775</v>
      </c>
      <c r="B11" s="76">
        <v>1</v>
      </c>
      <c r="C11" s="63" t="s">
        <v>1045</v>
      </c>
      <c r="D11" s="63"/>
      <c r="E11" s="54">
        <v>1040</v>
      </c>
      <c r="F11" s="61" t="str">
        <f>+VLOOKUP(E11,Participants!$A$1:$F$799,2,FALSE)</f>
        <v>Anna Jones</v>
      </c>
      <c r="G11" s="61" t="str">
        <f>+VLOOKUP(E11,Participants!$A$1:$F$799,4,FALSE)</f>
        <v>KIL</v>
      </c>
      <c r="H11" s="61" t="str">
        <f>+VLOOKUP(E11,Participants!$A$1:$F$799,5,FALSE)</f>
        <v>F</v>
      </c>
      <c r="I11" s="61">
        <f>+VLOOKUP(E11,Participants!$A$1:$F$799,3,FALSE)</f>
        <v>6</v>
      </c>
      <c r="J11" s="61" t="str">
        <f>+VLOOKUP(E11,Participants!$A$1:$G$799,7,FALSE)</f>
        <v>JV GIRLS</v>
      </c>
      <c r="K11" s="61">
        <f t="shared" si="0"/>
        <v>10</v>
      </c>
      <c r="L11" s="61"/>
    </row>
    <row r="12" spans="1:26" ht="14.25" customHeight="1">
      <c r="A12" s="82" t="s">
        <v>775</v>
      </c>
      <c r="B12" s="76">
        <v>1</v>
      </c>
      <c r="C12" s="63" t="s">
        <v>1046</v>
      </c>
      <c r="D12" s="63"/>
      <c r="E12" s="76">
        <v>1028</v>
      </c>
      <c r="F12" s="61" t="str">
        <f>+VLOOKUP(E12,Participants!$A$1:$F$799,2,FALSE)</f>
        <v>Cecelia Chirdon</v>
      </c>
      <c r="G12" s="61" t="str">
        <f>+VLOOKUP(E12,Participants!$A$1:$F$799,4,FALSE)</f>
        <v>KIL</v>
      </c>
      <c r="H12" s="61" t="str">
        <f>+VLOOKUP(E12,Participants!$A$1:$F$799,5,FALSE)</f>
        <v>F</v>
      </c>
      <c r="I12" s="61">
        <f>+VLOOKUP(E12,Participants!$A$1:$F$799,3,FALSE)</f>
        <v>5</v>
      </c>
      <c r="J12" s="61" t="str">
        <f>+VLOOKUP(E12,Participants!$A$1:$G$799,7,FALSE)</f>
        <v>JV GIRLS</v>
      </c>
      <c r="K12" s="61">
        <f t="shared" si="0"/>
        <v>11</v>
      </c>
      <c r="L12" s="61"/>
    </row>
    <row r="13" spans="1:26" ht="14.25" customHeight="1">
      <c r="A13" s="82" t="s">
        <v>775</v>
      </c>
      <c r="B13" s="76">
        <v>1</v>
      </c>
      <c r="C13" s="63" t="s">
        <v>1047</v>
      </c>
      <c r="D13" s="63"/>
      <c r="E13" s="76">
        <v>1118</v>
      </c>
      <c r="F13" s="61" t="str">
        <f>+VLOOKUP(E13,Participants!$A$1:$F$799,2,FALSE)</f>
        <v>Kate Mulzet</v>
      </c>
      <c r="G13" s="61" t="str">
        <f>+VLOOKUP(E13,Participants!$A$1:$F$799,4,FALSE)</f>
        <v>PHA</v>
      </c>
      <c r="H13" s="61" t="str">
        <f>+VLOOKUP(E13,Participants!$A$1:$F$799,5,FALSE)</f>
        <v>F</v>
      </c>
      <c r="I13" s="61">
        <f>+VLOOKUP(E13,Participants!$A$1:$F$799,3,FALSE)</f>
        <v>5</v>
      </c>
      <c r="J13" s="61" t="str">
        <f>+VLOOKUP(E13,Participants!$A$1:$G$799,7,FALSE)</f>
        <v>JV GIRLS</v>
      </c>
      <c r="K13" s="61">
        <f t="shared" si="0"/>
        <v>12</v>
      </c>
      <c r="L13" s="61"/>
    </row>
    <row r="14" spans="1:26" ht="14.25" customHeight="1">
      <c r="A14" s="82" t="s">
        <v>775</v>
      </c>
      <c r="B14" s="76">
        <v>1</v>
      </c>
      <c r="C14" s="63" t="s">
        <v>1048</v>
      </c>
      <c r="D14" s="63"/>
      <c r="E14" s="76">
        <v>582</v>
      </c>
      <c r="F14" s="61" t="str">
        <f>+VLOOKUP(E14,Participants!$A$1:$F$799,2,FALSE)</f>
        <v>Evelyn Marche</v>
      </c>
      <c r="G14" s="61" t="str">
        <f>+VLOOKUP(E14,Participants!$A$1:$F$799,4,FALSE)</f>
        <v>BFS</v>
      </c>
      <c r="H14" s="61" t="str">
        <f>+VLOOKUP(E14,Participants!$A$1:$F$799,5,FALSE)</f>
        <v>F</v>
      </c>
      <c r="I14" s="61">
        <f>+VLOOKUP(E14,Participants!$A$1:$F$799,3,FALSE)</f>
        <v>6</v>
      </c>
      <c r="J14" s="61" t="str">
        <f>+VLOOKUP(E14,Participants!$A$1:$G$799,7,FALSE)</f>
        <v>JV GIRLS</v>
      </c>
      <c r="K14" s="61">
        <f t="shared" si="0"/>
        <v>13</v>
      </c>
      <c r="L14" s="61"/>
    </row>
    <row r="15" spans="1:26" ht="14.25" customHeight="1">
      <c r="A15" s="82" t="s">
        <v>775</v>
      </c>
      <c r="B15" s="76">
        <v>1</v>
      </c>
      <c r="C15" s="63" t="s">
        <v>1049</v>
      </c>
      <c r="D15" s="63"/>
      <c r="E15" s="76">
        <v>1025</v>
      </c>
      <c r="F15" s="61" t="str">
        <f>+VLOOKUP(E15,Participants!$A$1:$F$799,2,FALSE)</f>
        <v>Elle Degnan</v>
      </c>
      <c r="G15" s="61" t="str">
        <f>+VLOOKUP(E15,Participants!$A$1:$F$799,4,FALSE)</f>
        <v>KIL</v>
      </c>
      <c r="H15" s="61" t="str">
        <f>+VLOOKUP(E15,Participants!$A$1:$F$799,5,FALSE)</f>
        <v>F</v>
      </c>
      <c r="I15" s="61">
        <f>+VLOOKUP(E15,Participants!$A$1:$F$799,3,FALSE)</f>
        <v>5</v>
      </c>
      <c r="J15" s="61" t="str">
        <f>+VLOOKUP(E15,Participants!$A$1:$G$799,7,FALSE)</f>
        <v>JV GIRLS</v>
      </c>
      <c r="K15" s="61">
        <f t="shared" si="0"/>
        <v>14</v>
      </c>
      <c r="L15" s="61"/>
    </row>
    <row r="16" spans="1:26" ht="14.25" customHeight="1">
      <c r="A16" s="82" t="s">
        <v>775</v>
      </c>
      <c r="B16" s="76">
        <v>1</v>
      </c>
      <c r="C16" s="63" t="s">
        <v>1050</v>
      </c>
      <c r="D16" s="63"/>
      <c r="E16" s="76">
        <v>1452</v>
      </c>
      <c r="F16" s="61" t="str">
        <f>+VLOOKUP(E16,Participants!$A$1:$F$799,2,FALSE)</f>
        <v>Gianna Shaffer</v>
      </c>
      <c r="G16" s="61" t="str">
        <f>+VLOOKUP(E16,Participants!$A$1:$F$799,4,FALSE)</f>
        <v>BCS</v>
      </c>
      <c r="H16" s="61" t="str">
        <f>+VLOOKUP(E16,Participants!$A$1:$F$799,5,FALSE)</f>
        <v>F</v>
      </c>
      <c r="I16" s="61">
        <f>+VLOOKUP(E16,Participants!$A$1:$F$799,3,FALSE)</f>
        <v>5</v>
      </c>
      <c r="J16" s="61" t="str">
        <f>+VLOOKUP(E16,Participants!$A$1:$G$799,7,FALSE)</f>
        <v>JV GIRLS</v>
      </c>
      <c r="K16" s="61">
        <f t="shared" si="0"/>
        <v>15</v>
      </c>
      <c r="L16" s="61"/>
    </row>
    <row r="17" spans="1:12" ht="14.25" customHeight="1">
      <c r="A17" s="82" t="s">
        <v>775</v>
      </c>
      <c r="B17" s="76">
        <v>1</v>
      </c>
      <c r="C17" s="63" t="s">
        <v>1051</v>
      </c>
      <c r="D17" s="63"/>
      <c r="E17" s="76">
        <v>1024</v>
      </c>
      <c r="F17" s="61" t="str">
        <f>+VLOOKUP(E17,Participants!$A$1:$F$799,2,FALSE)</f>
        <v>Jada Lichtenwalter</v>
      </c>
      <c r="G17" s="61" t="str">
        <f>+VLOOKUP(E17,Participants!$A$1:$F$799,4,FALSE)</f>
        <v>KIL</v>
      </c>
      <c r="H17" s="61" t="str">
        <f>+VLOOKUP(E17,Participants!$A$1:$F$799,5,FALSE)</f>
        <v>F</v>
      </c>
      <c r="I17" s="61">
        <f>+VLOOKUP(E17,Participants!$A$1:$F$799,3,FALSE)</f>
        <v>5</v>
      </c>
      <c r="J17" s="61" t="str">
        <f>+VLOOKUP(E17,Participants!$A$1:$G$799,7,FALSE)</f>
        <v>JV GIRLS</v>
      </c>
      <c r="K17" s="61">
        <f t="shared" si="0"/>
        <v>16</v>
      </c>
      <c r="L17" s="61"/>
    </row>
    <row r="18" spans="1:12" ht="14.25" customHeight="1">
      <c r="A18" s="82" t="s">
        <v>775</v>
      </c>
      <c r="B18" s="76">
        <v>1</v>
      </c>
      <c r="C18" s="63" t="s">
        <v>1052</v>
      </c>
      <c r="D18" s="63"/>
      <c r="E18" s="76">
        <v>1450</v>
      </c>
      <c r="F18" s="61" t="str">
        <f>+VLOOKUP(E18,Participants!$A$1:$F$799,2,FALSE)</f>
        <v>Megan Eicher</v>
      </c>
      <c r="G18" s="61" t="str">
        <f>+VLOOKUP(E18,Participants!$A$1:$F$799,4,FALSE)</f>
        <v>BCS</v>
      </c>
      <c r="H18" s="61" t="str">
        <f>+VLOOKUP(E18,Participants!$A$1:$F$799,5,FALSE)</f>
        <v>F</v>
      </c>
      <c r="I18" s="61">
        <f>+VLOOKUP(E18,Participants!$A$1:$F$799,3,FALSE)</f>
        <v>5</v>
      </c>
      <c r="J18" s="61" t="str">
        <f>+VLOOKUP(E18,Participants!$A$1:$G$799,7,FALSE)</f>
        <v>JV GIRLS</v>
      </c>
      <c r="K18" s="61">
        <f t="shared" si="0"/>
        <v>17</v>
      </c>
      <c r="L18" s="61"/>
    </row>
    <row r="19" spans="1:12" ht="14.25" customHeight="1">
      <c r="A19" s="82" t="s">
        <v>775</v>
      </c>
      <c r="B19" s="76">
        <v>1</v>
      </c>
      <c r="C19" s="63" t="s">
        <v>1053</v>
      </c>
      <c r="D19" s="63"/>
      <c r="E19" s="76">
        <v>1039</v>
      </c>
      <c r="F19" s="61" t="str">
        <f>+VLOOKUP(E19,Participants!$A$1:$F$799,2,FALSE)</f>
        <v>Anne DiPlacido</v>
      </c>
      <c r="G19" s="61" t="str">
        <f>+VLOOKUP(E19,Participants!$A$1:$F$799,4,FALSE)</f>
        <v>KIL</v>
      </c>
      <c r="H19" s="61" t="str">
        <f>+VLOOKUP(E19,Participants!$A$1:$F$799,5,FALSE)</f>
        <v>F</v>
      </c>
      <c r="I19" s="61">
        <f>+VLOOKUP(E19,Participants!$A$1:$F$799,3,FALSE)</f>
        <v>6</v>
      </c>
      <c r="J19" s="61" t="str">
        <f>+VLOOKUP(E19,Participants!$A$1:$G$799,7,FALSE)</f>
        <v>JV GIRLS</v>
      </c>
      <c r="K19" s="61">
        <f t="shared" si="0"/>
        <v>18</v>
      </c>
      <c r="L19" s="61"/>
    </row>
    <row r="20" spans="1:12" ht="14.25" customHeight="1">
      <c r="A20" s="82" t="s">
        <v>775</v>
      </c>
      <c r="B20" s="76">
        <v>1</v>
      </c>
      <c r="C20" s="63" t="s">
        <v>1054</v>
      </c>
      <c r="D20" s="63"/>
      <c r="E20" s="76">
        <v>1468</v>
      </c>
      <c r="F20" s="61" t="str">
        <f>+VLOOKUP(E20,Participants!$A$1:$F$799,2,FALSE)</f>
        <v>Grace Johns</v>
      </c>
      <c r="G20" s="61" t="str">
        <f>+VLOOKUP(E20,Participants!$A$1:$F$799,4,FALSE)</f>
        <v>BCS</v>
      </c>
      <c r="H20" s="61" t="str">
        <f>+VLOOKUP(E20,Participants!$A$1:$F$799,5,FALSE)</f>
        <v>F</v>
      </c>
      <c r="I20" s="61">
        <f>+VLOOKUP(E20,Participants!$A$1:$F$799,3,FALSE)</f>
        <v>5</v>
      </c>
      <c r="J20" s="61" t="str">
        <f>+VLOOKUP(E20,Participants!$A$1:$G$799,7,FALSE)</f>
        <v>JV GIRLS</v>
      </c>
      <c r="K20" s="61">
        <f t="shared" si="0"/>
        <v>19</v>
      </c>
      <c r="L20" s="61"/>
    </row>
    <row r="21" spans="1:12" ht="14.25" customHeight="1">
      <c r="A21" s="82"/>
      <c r="B21" s="77"/>
      <c r="C21" s="77"/>
      <c r="D21" s="63"/>
      <c r="E21" s="77"/>
      <c r="F21" s="61"/>
      <c r="G21" s="61"/>
      <c r="H21" s="61"/>
      <c r="I21" s="61"/>
      <c r="J21" s="61"/>
      <c r="K21" s="61"/>
      <c r="L21" s="61"/>
    </row>
    <row r="22" spans="1:12" ht="14.25" customHeight="1">
      <c r="A22" s="82" t="s">
        <v>775</v>
      </c>
      <c r="B22" s="73">
        <v>2</v>
      </c>
      <c r="C22" s="73" t="s">
        <v>1055</v>
      </c>
      <c r="D22" s="56"/>
      <c r="E22" s="73">
        <v>1050</v>
      </c>
      <c r="F22" s="54" t="str">
        <f>+VLOOKUP(E22,Participants!$A$1:$F$799,2,FALSE)</f>
        <v>Jack Croft</v>
      </c>
      <c r="G22" s="54" t="str">
        <f>+VLOOKUP(E22,Participants!$A$1:$F$799,4,FALSE)</f>
        <v>KIL</v>
      </c>
      <c r="H22" s="54" t="str">
        <f>+VLOOKUP(E22,Participants!$A$1:$F$799,5,FALSE)</f>
        <v>M</v>
      </c>
      <c r="I22" s="54">
        <f>+VLOOKUP(E22,Participants!$A$1:$F$799,3,FALSE)</f>
        <v>5</v>
      </c>
      <c r="J22" s="54" t="str">
        <f>+VLOOKUP(E22,Participants!$A$1:$G$799,7,FALSE)</f>
        <v>JV BOYS</v>
      </c>
      <c r="K22" s="54">
        <v>1</v>
      </c>
      <c r="L22" s="54">
        <v>10</v>
      </c>
    </row>
    <row r="23" spans="1:12" ht="14.25" customHeight="1">
      <c r="A23" s="82" t="s">
        <v>775</v>
      </c>
      <c r="B23" s="73">
        <v>2</v>
      </c>
      <c r="C23" s="73" t="s">
        <v>1056</v>
      </c>
      <c r="D23" s="56"/>
      <c r="E23" s="73">
        <v>1262</v>
      </c>
      <c r="F23" s="54" t="str">
        <f>+VLOOKUP(E23,Participants!$A$1:$F$799,2,FALSE)</f>
        <v>Ethan Hankinson</v>
      </c>
      <c r="G23" s="54" t="str">
        <f>+VLOOKUP(E23,Participants!$A$1:$F$799,4,FALSE)</f>
        <v>AGS</v>
      </c>
      <c r="H23" s="54" t="str">
        <f>+VLOOKUP(E23,Participants!$A$1:$F$799,5,FALSE)</f>
        <v>M</v>
      </c>
      <c r="I23" s="54">
        <f>+VLOOKUP(E23,Participants!$A$1:$F$799,3,FALSE)</f>
        <v>6</v>
      </c>
      <c r="J23" s="54" t="str">
        <f>+VLOOKUP(E23,Participants!$A$1:$G$799,7,FALSE)</f>
        <v>JV BOYS</v>
      </c>
      <c r="K23" s="54">
        <v>2</v>
      </c>
      <c r="L23" s="54">
        <v>8</v>
      </c>
    </row>
    <row r="24" spans="1:12" ht="14.25" customHeight="1">
      <c r="A24" s="82" t="s">
        <v>775</v>
      </c>
      <c r="B24" s="73">
        <v>2</v>
      </c>
      <c r="C24" s="73" t="s">
        <v>1057</v>
      </c>
      <c r="D24" s="56"/>
      <c r="E24" s="73">
        <v>1586</v>
      </c>
      <c r="F24" s="54" t="str">
        <f>+VLOOKUP(E24,Participants!$A$1:$F$799,2,FALSE)</f>
        <v>Andrew Deem</v>
      </c>
      <c r="G24" s="54" t="str">
        <f>+VLOOKUP(E24,Participants!$A$1:$F$799,4,FALSE)</f>
        <v>GRE</v>
      </c>
      <c r="H24" s="54" t="str">
        <f>+VLOOKUP(E24,Participants!$A$1:$F$799,5,FALSE)</f>
        <v>M</v>
      </c>
      <c r="I24" s="54">
        <f>+VLOOKUP(E24,Participants!$A$1:$F$799,3,FALSE)</f>
        <v>5</v>
      </c>
      <c r="J24" s="54" t="str">
        <f>+VLOOKUP(E24,Participants!$A$1:$G$799,7,FALSE)</f>
        <v>JV BOYS</v>
      </c>
      <c r="K24" s="54">
        <v>3</v>
      </c>
      <c r="L24" s="54">
        <v>6</v>
      </c>
    </row>
    <row r="25" spans="1:12" ht="14.25" customHeight="1">
      <c r="A25" s="82" t="s">
        <v>775</v>
      </c>
      <c r="B25" s="73">
        <v>2</v>
      </c>
      <c r="C25" s="73" t="s">
        <v>1058</v>
      </c>
      <c r="D25" s="56"/>
      <c r="E25" s="73">
        <v>597</v>
      </c>
      <c r="F25" s="54" t="str">
        <f>+VLOOKUP(E25,Participants!$A$1:$F$799,2,FALSE)</f>
        <v>Rylan Greene</v>
      </c>
      <c r="G25" s="54" t="str">
        <f>+VLOOKUP(E25,Participants!$A$1:$F$799,4,FALSE)</f>
        <v>BFS</v>
      </c>
      <c r="H25" s="54" t="str">
        <f>+VLOOKUP(E25,Participants!$A$1:$F$799,5,FALSE)</f>
        <v>M</v>
      </c>
      <c r="I25" s="54">
        <f>+VLOOKUP(E25,Participants!$A$1:$F$799,3,FALSE)</f>
        <v>6</v>
      </c>
      <c r="J25" s="54" t="str">
        <f>+VLOOKUP(E25,Participants!$A$1:$G$799,7,FALSE)</f>
        <v>JV BOYS</v>
      </c>
      <c r="K25" s="54">
        <v>4</v>
      </c>
      <c r="L25" s="54">
        <v>5</v>
      </c>
    </row>
    <row r="26" spans="1:12" ht="14.25" customHeight="1">
      <c r="A26" s="82" t="s">
        <v>775</v>
      </c>
      <c r="B26" s="73">
        <v>2</v>
      </c>
      <c r="C26" s="73" t="s">
        <v>1059</v>
      </c>
      <c r="D26" s="56"/>
      <c r="E26" s="73">
        <v>1456</v>
      </c>
      <c r="F26" s="54" t="str">
        <f>+VLOOKUP(E26,Participants!$A$1:$F$799,2,FALSE)</f>
        <v>Drew Weifenbaugh</v>
      </c>
      <c r="G26" s="54" t="str">
        <f>+VLOOKUP(E26,Participants!$A$1:$F$799,4,FALSE)</f>
        <v>BCS</v>
      </c>
      <c r="H26" s="54" t="str">
        <f>+VLOOKUP(E26,Participants!$A$1:$F$799,5,FALSE)</f>
        <v>M</v>
      </c>
      <c r="I26" s="54">
        <f>+VLOOKUP(E26,Participants!$A$1:$F$799,3,FALSE)</f>
        <v>6</v>
      </c>
      <c r="J26" s="54" t="str">
        <f>+VLOOKUP(E26,Participants!$A$1:$G$799,7,FALSE)</f>
        <v>JV BOYS</v>
      </c>
      <c r="K26" s="54">
        <v>5</v>
      </c>
      <c r="L26" s="54">
        <v>4</v>
      </c>
    </row>
    <row r="27" spans="1:12" ht="14.25" customHeight="1">
      <c r="A27" s="82" t="s">
        <v>775</v>
      </c>
      <c r="B27" s="73">
        <v>2</v>
      </c>
      <c r="C27" s="73" t="s">
        <v>1027</v>
      </c>
      <c r="D27" s="56"/>
      <c r="E27" s="73">
        <v>593</v>
      </c>
      <c r="F27" s="54" t="str">
        <f>+VLOOKUP(E27,Participants!$A$1:$F$799,2,FALSE)</f>
        <v>Ethan Hiserodt</v>
      </c>
      <c r="G27" s="54" t="str">
        <f>+VLOOKUP(E27,Participants!$A$1:$F$799,4,FALSE)</f>
        <v>BFS</v>
      </c>
      <c r="H27" s="54" t="str">
        <f>+VLOOKUP(E27,Participants!$A$1:$F$799,5,FALSE)</f>
        <v>M</v>
      </c>
      <c r="I27" s="54">
        <f>+VLOOKUP(E27,Participants!$A$1:$F$799,3,FALSE)</f>
        <v>6</v>
      </c>
      <c r="J27" s="54" t="str">
        <f>+VLOOKUP(E27,Participants!$A$1:$G$799,7,FALSE)</f>
        <v>JV BOYS</v>
      </c>
      <c r="K27" s="54">
        <v>6</v>
      </c>
      <c r="L27" s="54">
        <v>3</v>
      </c>
    </row>
    <row r="28" spans="1:12" ht="14.25" customHeight="1">
      <c r="A28" s="82" t="s">
        <v>775</v>
      </c>
      <c r="B28" s="73">
        <v>2</v>
      </c>
      <c r="C28" s="73" t="s">
        <v>1060</v>
      </c>
      <c r="D28" s="56"/>
      <c r="E28" s="73">
        <v>1047</v>
      </c>
      <c r="F28" s="54" t="str">
        <f>+VLOOKUP(E28,Participants!$A$1:$F$799,2,FALSE)</f>
        <v>Peter Baker</v>
      </c>
      <c r="G28" s="54" t="str">
        <f>+VLOOKUP(E28,Participants!$A$1:$F$799,4,FALSE)</f>
        <v>KIL</v>
      </c>
      <c r="H28" s="54" t="str">
        <f>+VLOOKUP(E28,Participants!$A$1:$F$799,5,FALSE)</f>
        <v>M</v>
      </c>
      <c r="I28" s="54">
        <f>+VLOOKUP(E28,Participants!$A$1:$F$799,3,FALSE)</f>
        <v>5</v>
      </c>
      <c r="J28" s="54" t="str">
        <f>+VLOOKUP(E28,Participants!$A$1:$G$799,7,FALSE)</f>
        <v>JV BOYS</v>
      </c>
      <c r="K28" s="54">
        <v>7</v>
      </c>
      <c r="L28" s="54">
        <v>2</v>
      </c>
    </row>
    <row r="29" spans="1:12" ht="14.25" customHeight="1">
      <c r="A29" s="82" t="s">
        <v>775</v>
      </c>
      <c r="B29" s="73">
        <v>2</v>
      </c>
      <c r="C29" s="73" t="s">
        <v>1061</v>
      </c>
      <c r="D29" s="56"/>
      <c r="E29" s="73">
        <v>1045</v>
      </c>
      <c r="F29" s="54" t="str">
        <f>+VLOOKUP(E29,Participants!$A$1:$F$799,2,FALSE)</f>
        <v>Nathan David</v>
      </c>
      <c r="G29" s="54" t="str">
        <f>+VLOOKUP(E29,Participants!$A$1:$F$799,4,FALSE)</f>
        <v>KIL</v>
      </c>
      <c r="H29" s="54" t="str">
        <f>+VLOOKUP(E29,Participants!$A$1:$F$799,5,FALSE)</f>
        <v>M</v>
      </c>
      <c r="I29" s="54">
        <f>+VLOOKUP(E29,Participants!$A$1:$F$799,3,FALSE)</f>
        <v>5</v>
      </c>
      <c r="J29" s="54" t="str">
        <f>+VLOOKUP(E29,Participants!$A$1:$G$799,7,FALSE)</f>
        <v>JV BOYS</v>
      </c>
      <c r="K29" s="54">
        <v>8</v>
      </c>
      <c r="L29" s="54">
        <v>1</v>
      </c>
    </row>
    <row r="30" spans="1:12" ht="14.25" customHeight="1">
      <c r="A30" s="82" t="s">
        <v>775</v>
      </c>
      <c r="B30" s="73">
        <v>2</v>
      </c>
      <c r="C30" s="73" t="s">
        <v>1062</v>
      </c>
      <c r="D30" s="56"/>
      <c r="E30" s="73">
        <v>1049</v>
      </c>
      <c r="F30" s="54" t="str">
        <f>+VLOOKUP(E30,Participants!$A$1:$F$799,2,FALSE)</f>
        <v>Xander Schott</v>
      </c>
      <c r="G30" s="54" t="str">
        <f>+VLOOKUP(E30,Participants!$A$1:$F$799,4,FALSE)</f>
        <v>KIL</v>
      </c>
      <c r="H30" s="54" t="str">
        <f>+VLOOKUP(E30,Participants!$A$1:$F$799,5,FALSE)</f>
        <v>M</v>
      </c>
      <c r="I30" s="54">
        <f>+VLOOKUP(E30,Participants!$A$1:$F$799,3,FALSE)</f>
        <v>5</v>
      </c>
      <c r="J30" s="54" t="str">
        <f>+VLOOKUP(E30,Participants!$A$1:$G$799,7,FALSE)</f>
        <v>JV BOYS</v>
      </c>
      <c r="K30" s="54">
        <v>9</v>
      </c>
      <c r="L30" s="54"/>
    </row>
    <row r="31" spans="1:12" ht="14.25" customHeight="1">
      <c r="A31" s="82"/>
      <c r="B31" s="75"/>
      <c r="C31" s="75"/>
      <c r="D31" s="56"/>
      <c r="E31" s="75"/>
      <c r="F31" s="54"/>
      <c r="G31" s="54"/>
      <c r="H31" s="54"/>
      <c r="I31" s="54"/>
      <c r="J31" s="54"/>
      <c r="K31" s="54"/>
      <c r="L31" s="54"/>
    </row>
    <row r="32" spans="1:12" ht="14.25" customHeight="1">
      <c r="A32" s="82" t="s">
        <v>775</v>
      </c>
      <c r="B32" s="76">
        <v>3</v>
      </c>
      <c r="C32" s="76" t="s">
        <v>1063</v>
      </c>
      <c r="D32" s="63"/>
      <c r="E32" s="76">
        <v>1069</v>
      </c>
      <c r="F32" s="61" t="str">
        <f>+VLOOKUP(E32,Participants!$A$1:$F$799,2,FALSE)</f>
        <v>Tessa Driehorst</v>
      </c>
      <c r="G32" s="61" t="str">
        <f>+VLOOKUP(E32,Participants!$A$1:$F$799,4,FALSE)</f>
        <v>KIL</v>
      </c>
      <c r="H32" s="61" t="str">
        <f>+VLOOKUP(E32,Participants!$A$1:$F$799,5,FALSE)</f>
        <v xml:space="preserve">F </v>
      </c>
      <c r="I32" s="61">
        <f>+VLOOKUP(E32,Participants!$A$1:$F$799,3,FALSE)</f>
        <v>8</v>
      </c>
      <c r="J32" s="61" t="str">
        <f>+VLOOKUP(E32,Participants!$A$1:$G$799,7,FALSE)</f>
        <v>VARSITY GIRLS</v>
      </c>
      <c r="K32" s="61">
        <v>1</v>
      </c>
      <c r="L32" s="61">
        <v>10</v>
      </c>
    </row>
    <row r="33" spans="1:12" ht="14.25" customHeight="1">
      <c r="A33" s="82" t="s">
        <v>775</v>
      </c>
      <c r="B33" s="76">
        <v>3</v>
      </c>
      <c r="C33" s="76" t="s">
        <v>1064</v>
      </c>
      <c r="D33" s="63"/>
      <c r="E33" s="76">
        <v>1463</v>
      </c>
      <c r="F33" s="61" t="str">
        <f>+VLOOKUP(E33,Participants!$A$1:$F$799,2,FALSE)</f>
        <v>Addison Johns</v>
      </c>
      <c r="G33" s="61" t="str">
        <f>+VLOOKUP(E33,Participants!$A$1:$F$799,4,FALSE)</f>
        <v>BCS</v>
      </c>
      <c r="H33" s="61" t="str">
        <f>+VLOOKUP(E33,Participants!$A$1:$F$799,5,FALSE)</f>
        <v>F</v>
      </c>
      <c r="I33" s="61">
        <f>+VLOOKUP(E33,Participants!$A$1:$F$799,3,FALSE)</f>
        <v>8</v>
      </c>
      <c r="J33" s="61" t="str">
        <f>+VLOOKUP(E33,Participants!$A$1:$G$799,7,FALSE)</f>
        <v>VARSITY GIRLS</v>
      </c>
      <c r="K33" s="61">
        <v>2</v>
      </c>
      <c r="L33" s="61">
        <v>8</v>
      </c>
    </row>
    <row r="34" spans="1:12" ht="14.25" customHeight="1">
      <c r="A34" s="82" t="s">
        <v>775</v>
      </c>
      <c r="B34" s="76">
        <v>3</v>
      </c>
      <c r="C34" s="76" t="s">
        <v>1065</v>
      </c>
      <c r="D34" s="63"/>
      <c r="E34" s="76">
        <v>1059</v>
      </c>
      <c r="F34" s="61" t="str">
        <f>+VLOOKUP(E34,Participants!$A$1:$F$799,2,FALSE)</f>
        <v>Anna Pohl</v>
      </c>
      <c r="G34" s="61" t="str">
        <f>+VLOOKUP(E34,Participants!$A$1:$F$799,4,FALSE)</f>
        <v>KIL</v>
      </c>
      <c r="H34" s="61" t="str">
        <f>+VLOOKUP(E34,Participants!$A$1:$F$799,5,FALSE)</f>
        <v xml:space="preserve">F </v>
      </c>
      <c r="I34" s="61">
        <f>+VLOOKUP(E34,Participants!$A$1:$F$799,3,FALSE)</f>
        <v>7</v>
      </c>
      <c r="J34" s="61" t="str">
        <f>+VLOOKUP(E34,Participants!$A$1:$G$799,7,FALSE)</f>
        <v>VARSITY GIRLS</v>
      </c>
      <c r="K34" s="61">
        <v>3</v>
      </c>
      <c r="L34" s="61">
        <v>6</v>
      </c>
    </row>
    <row r="35" spans="1:12" ht="14.25" customHeight="1">
      <c r="A35" s="82" t="s">
        <v>775</v>
      </c>
      <c r="B35" s="76">
        <v>3</v>
      </c>
      <c r="C35" s="76" t="s">
        <v>1066</v>
      </c>
      <c r="D35" s="63"/>
      <c r="E35" s="76">
        <v>1055</v>
      </c>
      <c r="F35" s="61" t="str">
        <f>+VLOOKUP(E35,Participants!$A$1:$F$799,2,FALSE)</f>
        <v>Grace Chrobak</v>
      </c>
      <c r="G35" s="61" t="str">
        <f>+VLOOKUP(E35,Participants!$A$1:$F$799,4,FALSE)</f>
        <v>KIL</v>
      </c>
      <c r="H35" s="61" t="str">
        <f>+VLOOKUP(E35,Participants!$A$1:$F$799,5,FALSE)</f>
        <v xml:space="preserve">F </v>
      </c>
      <c r="I35" s="61">
        <f>+VLOOKUP(E35,Participants!$A$1:$F$799,3,FALSE)</f>
        <v>7</v>
      </c>
      <c r="J35" s="61" t="str">
        <f>+VLOOKUP(E35,Participants!$A$1:$G$799,7,FALSE)</f>
        <v>VARSITY GIRLS</v>
      </c>
      <c r="K35" s="61">
        <v>4</v>
      </c>
      <c r="L35" s="61">
        <v>5</v>
      </c>
    </row>
    <row r="36" spans="1:12" ht="14.25" customHeight="1">
      <c r="A36" s="82" t="s">
        <v>775</v>
      </c>
      <c r="B36" s="76">
        <v>3</v>
      </c>
      <c r="C36" s="76" t="s">
        <v>1067</v>
      </c>
      <c r="D36" s="63"/>
      <c r="E36" s="76">
        <v>1269</v>
      </c>
      <c r="F36" s="61" t="str">
        <f>+VLOOKUP(E36,Participants!$A$1:$F$799,2,FALSE)</f>
        <v>Lindsay Bressler</v>
      </c>
      <c r="G36" s="61" t="str">
        <f>+VLOOKUP(E36,Participants!$A$1:$F$799,4,FALSE)</f>
        <v>AGS</v>
      </c>
      <c r="H36" s="61" t="str">
        <f>+VLOOKUP(E36,Participants!$A$1:$F$799,5,FALSE)</f>
        <v>F</v>
      </c>
      <c r="I36" s="61">
        <f>+VLOOKUP(E36,Participants!$A$1:$F$799,3,FALSE)</f>
        <v>7</v>
      </c>
      <c r="J36" s="61" t="str">
        <f>+VLOOKUP(E36,Participants!$A$1:$G$799,7,FALSE)</f>
        <v>VARSITY GIRLS</v>
      </c>
      <c r="K36" s="61">
        <v>5</v>
      </c>
      <c r="L36" s="61">
        <v>4</v>
      </c>
    </row>
    <row r="37" spans="1:12" ht="14.25" customHeight="1">
      <c r="A37" s="82" t="s">
        <v>775</v>
      </c>
      <c r="B37" s="76">
        <v>3</v>
      </c>
      <c r="C37" s="76" t="s">
        <v>1068</v>
      </c>
      <c r="D37" s="63"/>
      <c r="E37" s="76">
        <v>600</v>
      </c>
      <c r="F37" s="61" t="str">
        <f>+VLOOKUP(E37,Participants!$A$1:$F$799,2,FALSE)</f>
        <v>Lauren Becker</v>
      </c>
      <c r="G37" s="61" t="str">
        <f>+VLOOKUP(E37,Participants!$A$1:$F$799,4,FALSE)</f>
        <v>BFS</v>
      </c>
      <c r="H37" s="61" t="str">
        <f>+VLOOKUP(E37,Participants!$A$1:$F$799,5,FALSE)</f>
        <v>F</v>
      </c>
      <c r="I37" s="61">
        <f>+VLOOKUP(E37,Participants!$A$1:$F$799,3,FALSE)</f>
        <v>8</v>
      </c>
      <c r="J37" s="61" t="str">
        <f>+VLOOKUP(E37,Participants!$A$1:$G$799,7,FALSE)</f>
        <v>VARSITY GIRLS</v>
      </c>
      <c r="K37" s="61">
        <v>6</v>
      </c>
      <c r="L37" s="61">
        <v>3</v>
      </c>
    </row>
    <row r="38" spans="1:12" ht="14.25" customHeight="1">
      <c r="A38" s="82" t="s">
        <v>775</v>
      </c>
      <c r="B38" s="76">
        <v>3</v>
      </c>
      <c r="C38" s="76" t="s">
        <v>1069</v>
      </c>
      <c r="D38" s="63"/>
      <c r="E38" s="76">
        <v>797</v>
      </c>
      <c r="F38" s="61" t="str">
        <f>+VLOOKUP(E38,Participants!$A$1:$F$799,2,FALSE)</f>
        <v>Hoerster Anna</v>
      </c>
      <c r="G38" s="61" t="str">
        <f>+VLOOKUP(E38,Participants!$A$1:$F$799,4,FALSE)</f>
        <v>AAC</v>
      </c>
      <c r="H38" s="61" t="str">
        <f>+VLOOKUP(E38,Participants!$A$1:$F$799,5,FALSE)</f>
        <v>F</v>
      </c>
      <c r="I38" s="61">
        <f>+VLOOKUP(E38,Participants!$A$1:$F$799,3,FALSE)</f>
        <v>7</v>
      </c>
      <c r="J38" s="61" t="str">
        <f>+VLOOKUP(E38,Participants!$A$1:$G$799,7,FALSE)</f>
        <v>VARSITY GIRLS</v>
      </c>
      <c r="K38" s="61">
        <v>7</v>
      </c>
      <c r="L38" s="61">
        <v>2</v>
      </c>
    </row>
    <row r="39" spans="1:12" ht="14.25" customHeight="1">
      <c r="A39" s="82" t="s">
        <v>775</v>
      </c>
      <c r="B39" s="76">
        <v>3</v>
      </c>
      <c r="C39" s="76" t="s">
        <v>1070</v>
      </c>
      <c r="D39" s="63"/>
      <c r="E39" s="76">
        <v>792</v>
      </c>
      <c r="F39" s="61" t="str">
        <f>+VLOOKUP(E39,Participants!$A$1:$F$799,2,FALSE)</f>
        <v xml:space="preserve">Austin Tess </v>
      </c>
      <c r="G39" s="61" t="str">
        <f>+VLOOKUP(E39,Participants!$A$1:$F$799,4,FALSE)</f>
        <v>AAC</v>
      </c>
      <c r="H39" s="61" t="str">
        <f>+VLOOKUP(E39,Participants!$A$1:$F$799,5,FALSE)</f>
        <v xml:space="preserve">F </v>
      </c>
      <c r="I39" s="61">
        <f>+VLOOKUP(E39,Participants!$A$1:$F$799,3,FALSE)</f>
        <v>7</v>
      </c>
      <c r="J39" s="61" t="str">
        <f>+VLOOKUP(E39,Participants!$A$1:$G$799,7,FALSE)</f>
        <v>VARSITY GIRLS</v>
      </c>
      <c r="K39" s="61">
        <v>8</v>
      </c>
      <c r="L39" s="61">
        <v>1</v>
      </c>
    </row>
    <row r="40" spans="1:12" ht="14.25" customHeight="1">
      <c r="A40" s="82" t="s">
        <v>775</v>
      </c>
      <c r="B40" s="76">
        <v>3</v>
      </c>
      <c r="C40" s="76" t="s">
        <v>1071</v>
      </c>
      <c r="D40" s="63"/>
      <c r="E40" s="76">
        <v>1065</v>
      </c>
      <c r="F40" s="61" t="str">
        <f>+VLOOKUP(E40,Participants!$A$1:$F$799,2,FALSE)</f>
        <v>Natalie Morris</v>
      </c>
      <c r="G40" s="61" t="str">
        <f>+VLOOKUP(E40,Participants!$A$1:$F$799,4,FALSE)</f>
        <v>KIL</v>
      </c>
      <c r="H40" s="61" t="str">
        <f>+VLOOKUP(E40,Participants!$A$1:$F$799,5,FALSE)</f>
        <v xml:space="preserve">F </v>
      </c>
      <c r="I40" s="61">
        <f>+VLOOKUP(E40,Participants!$A$1:$F$799,3,FALSE)</f>
        <v>7</v>
      </c>
      <c r="J40" s="61" t="str">
        <f>+VLOOKUP(E40,Participants!$A$1:$G$799,7,FALSE)</f>
        <v>VARSITY GIRLS</v>
      </c>
      <c r="K40" s="61">
        <v>9</v>
      </c>
      <c r="L40" s="61"/>
    </row>
    <row r="41" spans="1:12" ht="14.25" customHeight="1">
      <c r="A41" s="82" t="s">
        <v>775</v>
      </c>
      <c r="B41" s="76">
        <v>3</v>
      </c>
      <c r="C41" s="76"/>
      <c r="D41" s="63"/>
      <c r="E41" s="76"/>
      <c r="F41" s="61" t="e">
        <f>+VLOOKUP(E41,Participants!$A$1:$F$799,2,FALSE)</f>
        <v>#N/A</v>
      </c>
      <c r="G41" s="61" t="e">
        <f>+VLOOKUP(E41,Participants!$A$1:$F$799,4,FALSE)</f>
        <v>#N/A</v>
      </c>
      <c r="H41" s="61" t="e">
        <f>+VLOOKUP(E41,Participants!$A$1:$F$799,5,FALSE)</f>
        <v>#N/A</v>
      </c>
      <c r="I41" s="61" t="e">
        <f>+VLOOKUP(E41,Participants!$A$1:$F$799,3,FALSE)</f>
        <v>#N/A</v>
      </c>
      <c r="J41" s="61" t="e">
        <f>+VLOOKUP(E41,Participants!$A$1:$G$799,7,FALSE)</f>
        <v>#N/A</v>
      </c>
      <c r="K41" s="61"/>
      <c r="L41" s="61"/>
    </row>
    <row r="42" spans="1:12" ht="14.25" customHeight="1">
      <c r="A42" s="82" t="s">
        <v>775</v>
      </c>
      <c r="B42" s="76">
        <v>3</v>
      </c>
      <c r="C42" s="76" t="s">
        <v>1072</v>
      </c>
      <c r="D42" s="63"/>
      <c r="E42" s="76">
        <v>1281</v>
      </c>
      <c r="F42" s="61" t="str">
        <f>+VLOOKUP(E42,Participants!$A$1:$F$799,2,FALSE)</f>
        <v>Carter Cross</v>
      </c>
      <c r="G42" s="61" t="str">
        <f>+VLOOKUP(E42,Participants!$A$1:$F$799,4,FALSE)</f>
        <v>AGS</v>
      </c>
      <c r="H42" s="61" t="str">
        <f>+VLOOKUP(E42,Participants!$A$1:$F$799,5,FALSE)</f>
        <v>M</v>
      </c>
      <c r="I42" s="61">
        <f>+VLOOKUP(E42,Participants!$A$1:$F$799,3,FALSE)</f>
        <v>8</v>
      </c>
      <c r="J42" s="61" t="str">
        <f>+VLOOKUP(E42,Participants!$A$1:$G$799,7,FALSE)</f>
        <v>VARSITY BOYS</v>
      </c>
      <c r="K42" s="61">
        <v>1</v>
      </c>
      <c r="L42" s="61">
        <v>10</v>
      </c>
    </row>
    <row r="43" spans="1:12" ht="14.25" customHeight="1">
      <c r="A43" s="82" t="s">
        <v>775</v>
      </c>
      <c r="B43" s="76">
        <v>3</v>
      </c>
      <c r="C43" s="76" t="s">
        <v>1073</v>
      </c>
      <c r="D43" s="63"/>
      <c r="E43" s="76">
        <v>1459</v>
      </c>
      <c r="F43" s="61" t="str">
        <f>+VLOOKUP(E43,Participants!$A$1:$F$799,2,FALSE)</f>
        <v>Brendan Eicher</v>
      </c>
      <c r="G43" s="61" t="str">
        <f>+VLOOKUP(E43,Participants!$A$1:$F$799,4,FALSE)</f>
        <v>BCS</v>
      </c>
      <c r="H43" s="61" t="str">
        <f>+VLOOKUP(E43,Participants!$A$1:$F$799,5,FALSE)</f>
        <v>M</v>
      </c>
      <c r="I43" s="61">
        <f>+VLOOKUP(E43,Participants!$A$1:$F$799,3,FALSE)</f>
        <v>7</v>
      </c>
      <c r="J43" s="61" t="str">
        <f>+VLOOKUP(E43,Participants!$A$1:$G$799,7,FALSE)</f>
        <v>VARSITY BOYS</v>
      </c>
      <c r="K43" s="61">
        <f>K42+1</f>
        <v>2</v>
      </c>
      <c r="L43" s="61">
        <v>8</v>
      </c>
    </row>
    <row r="44" spans="1:12" ht="14.25" customHeight="1">
      <c r="A44" s="82" t="s">
        <v>775</v>
      </c>
      <c r="B44" s="76">
        <v>3</v>
      </c>
      <c r="C44" s="76" t="s">
        <v>1074</v>
      </c>
      <c r="D44" s="63"/>
      <c r="E44" s="76">
        <v>888</v>
      </c>
      <c r="F44" s="61" t="str">
        <f>+VLOOKUP(E44,Participants!$A$1:$F$799,2,FALSE)</f>
        <v>Luca Flitcraft</v>
      </c>
      <c r="G44" s="61" t="str">
        <f>+VLOOKUP(E44,Participants!$A$1:$F$799,4,FALSE)</f>
        <v>SSPP</v>
      </c>
      <c r="H44" s="61" t="str">
        <f>+VLOOKUP(E44,Participants!$A$1:$F$799,5,FALSE)</f>
        <v>M</v>
      </c>
      <c r="I44" s="61">
        <f>+VLOOKUP(E44,Participants!$A$1:$F$799,3,FALSE)</f>
        <v>7</v>
      </c>
      <c r="J44" s="61" t="str">
        <f>+VLOOKUP(E44,Participants!$A$1:$G$799,7,FALSE)</f>
        <v>VARSITY BOYS</v>
      </c>
      <c r="K44" s="61">
        <f t="shared" ref="K44:K54" si="1">K43+1</f>
        <v>3</v>
      </c>
      <c r="L44" s="61">
        <v>6</v>
      </c>
    </row>
    <row r="45" spans="1:12" ht="14.25" customHeight="1">
      <c r="A45" s="82" t="s">
        <v>775</v>
      </c>
      <c r="B45" s="76">
        <v>3</v>
      </c>
      <c r="C45" s="76" t="s">
        <v>1075</v>
      </c>
      <c r="D45" s="63"/>
      <c r="E45" s="76">
        <v>1290</v>
      </c>
      <c r="F45" s="61" t="str">
        <f>+VLOOKUP(E45,Participants!$A$1:$F$799,2,FALSE)</f>
        <v>Owen Minzer</v>
      </c>
      <c r="G45" s="61" t="str">
        <f>+VLOOKUP(E45,Participants!$A$1:$F$799,4,FALSE)</f>
        <v>AGS</v>
      </c>
      <c r="H45" s="61" t="str">
        <f>+VLOOKUP(E45,Participants!$A$1:$F$799,5,FALSE)</f>
        <v>M</v>
      </c>
      <c r="I45" s="61">
        <f>+VLOOKUP(E45,Participants!$A$1:$F$799,3,FALSE)</f>
        <v>8</v>
      </c>
      <c r="J45" s="61" t="str">
        <f>+VLOOKUP(E45,Participants!$A$1:$G$799,7,FALSE)</f>
        <v>VARSITY BOYS</v>
      </c>
      <c r="K45" s="61">
        <f t="shared" si="1"/>
        <v>4</v>
      </c>
      <c r="L45" s="61">
        <v>5</v>
      </c>
    </row>
    <row r="46" spans="1:12" ht="14.25" customHeight="1">
      <c r="A46" s="82" t="s">
        <v>775</v>
      </c>
      <c r="B46" s="76">
        <v>3</v>
      </c>
      <c r="C46" s="76" t="s">
        <v>1076</v>
      </c>
      <c r="D46" s="63"/>
      <c r="E46" s="76">
        <v>1085</v>
      </c>
      <c r="F46" s="61" t="str">
        <f>+VLOOKUP(E46,Participants!$A$1:$F$799,2,FALSE)</f>
        <v>James Baker</v>
      </c>
      <c r="G46" s="61" t="str">
        <f>+VLOOKUP(E46,Participants!$A$1:$F$799,4,FALSE)</f>
        <v>KIL</v>
      </c>
      <c r="H46" s="61" t="str">
        <f>+VLOOKUP(E46,Participants!$A$1:$F$799,5,FALSE)</f>
        <v>M</v>
      </c>
      <c r="I46" s="61">
        <f>+VLOOKUP(E46,Participants!$A$1:$F$799,3,FALSE)</f>
        <v>8</v>
      </c>
      <c r="J46" s="61" t="str">
        <f>+VLOOKUP(E46,Participants!$A$1:$G$799,7,FALSE)</f>
        <v>VARSITY BOYS</v>
      </c>
      <c r="K46" s="61">
        <f t="shared" si="1"/>
        <v>5</v>
      </c>
      <c r="L46" s="61">
        <v>4</v>
      </c>
    </row>
    <row r="47" spans="1:12" ht="14.25" customHeight="1">
      <c r="A47" s="82" t="s">
        <v>775</v>
      </c>
      <c r="B47" s="76">
        <v>3</v>
      </c>
      <c r="C47" s="76" t="s">
        <v>1077</v>
      </c>
      <c r="D47" s="63"/>
      <c r="E47" s="76">
        <v>619</v>
      </c>
      <c r="F47" s="61" t="str">
        <f>+VLOOKUP(E47,Participants!$A$1:$F$799,2,FALSE)</f>
        <v>Victor Wagner</v>
      </c>
      <c r="G47" s="61" t="str">
        <f>+VLOOKUP(E47,Participants!$A$1:$F$799,4,FALSE)</f>
        <v>BFS</v>
      </c>
      <c r="H47" s="61" t="str">
        <f>+VLOOKUP(E47,Participants!$A$1:$F$799,5,FALSE)</f>
        <v>M</v>
      </c>
      <c r="I47" s="61">
        <f>+VLOOKUP(E47,Participants!$A$1:$F$799,3,FALSE)</f>
        <v>7</v>
      </c>
      <c r="J47" s="61" t="str">
        <f>+VLOOKUP(E47,Participants!$A$1:$G$799,7,FALSE)</f>
        <v>VARSITY BOYS</v>
      </c>
      <c r="K47" s="61">
        <f t="shared" si="1"/>
        <v>6</v>
      </c>
      <c r="L47" s="61">
        <v>3</v>
      </c>
    </row>
    <row r="48" spans="1:12" ht="14.25" customHeight="1">
      <c r="A48" s="82" t="s">
        <v>775</v>
      </c>
      <c r="B48" s="76">
        <v>3</v>
      </c>
      <c r="C48" s="76" t="s">
        <v>1078</v>
      </c>
      <c r="D48" s="63"/>
      <c r="E48" s="76">
        <v>613</v>
      </c>
      <c r="F48" s="61" t="str">
        <f>+VLOOKUP(E48,Participants!$A$1:$F$799,2,FALSE)</f>
        <v>Erik Lindenfelser</v>
      </c>
      <c r="G48" s="61" t="str">
        <f>+VLOOKUP(E48,Participants!$A$1:$F$799,4,FALSE)</f>
        <v>BFS</v>
      </c>
      <c r="H48" s="61" t="str">
        <f>+VLOOKUP(E48,Participants!$A$1:$F$799,5,FALSE)</f>
        <v>M</v>
      </c>
      <c r="I48" s="61">
        <f>+VLOOKUP(E48,Participants!$A$1:$F$799,3,FALSE)</f>
        <v>7</v>
      </c>
      <c r="J48" s="61" t="str">
        <f>+VLOOKUP(E48,Participants!$A$1:$G$799,7,FALSE)</f>
        <v>VARSITY BOYS</v>
      </c>
      <c r="K48" s="61">
        <f t="shared" si="1"/>
        <v>7</v>
      </c>
      <c r="L48" s="61">
        <v>2</v>
      </c>
    </row>
    <row r="49" spans="1:24" ht="14.25" customHeight="1">
      <c r="A49" s="82" t="s">
        <v>775</v>
      </c>
      <c r="B49" s="76">
        <v>3</v>
      </c>
      <c r="C49" s="76" t="s">
        <v>1079</v>
      </c>
      <c r="D49" s="63"/>
      <c r="E49" s="76">
        <v>1171</v>
      </c>
      <c r="F49" s="61" t="str">
        <f>+VLOOKUP(E49,Participants!$A$1:$F$799,2,FALSE)</f>
        <v>Grant Griesacker</v>
      </c>
      <c r="G49" s="61" t="str">
        <f>+VLOOKUP(E49,Participants!$A$1:$F$799,4,FALSE)</f>
        <v>JAM</v>
      </c>
      <c r="H49" s="61" t="str">
        <f>+VLOOKUP(E49,Participants!$A$1:$F$799,5,FALSE)</f>
        <v>M</v>
      </c>
      <c r="I49" s="61">
        <f>+VLOOKUP(E49,Participants!$A$1:$F$799,3,FALSE)</f>
        <v>7</v>
      </c>
      <c r="J49" s="61" t="str">
        <f>+VLOOKUP(E49,Participants!$A$1:$G$799,7,FALSE)</f>
        <v>VARSITY BOYS</v>
      </c>
      <c r="K49" s="61">
        <f t="shared" si="1"/>
        <v>8</v>
      </c>
      <c r="L49" s="61">
        <v>1</v>
      </c>
    </row>
    <row r="50" spans="1:24" ht="14.25" customHeight="1">
      <c r="A50" s="82" t="s">
        <v>775</v>
      </c>
      <c r="B50" s="76">
        <v>3</v>
      </c>
      <c r="C50" s="76" t="s">
        <v>1080</v>
      </c>
      <c r="D50" s="63"/>
      <c r="E50" s="76">
        <v>1074</v>
      </c>
      <c r="F50" s="61" t="str">
        <f>+VLOOKUP(E50,Participants!$A$1:$F$799,2,FALSE)</f>
        <v>Jackson Schlegel</v>
      </c>
      <c r="G50" s="61" t="str">
        <f>+VLOOKUP(E50,Participants!$A$1:$F$799,4,FALSE)</f>
        <v>KIL</v>
      </c>
      <c r="H50" s="61" t="str">
        <f>+VLOOKUP(E50,Participants!$A$1:$F$799,5,FALSE)</f>
        <v>M</v>
      </c>
      <c r="I50" s="61">
        <f>+VLOOKUP(E50,Participants!$A$1:$F$799,3,FALSE)</f>
        <v>7</v>
      </c>
      <c r="J50" s="61" t="str">
        <f>+VLOOKUP(E50,Participants!$A$1:$G$799,7,FALSE)</f>
        <v>VARSITY BOYS</v>
      </c>
      <c r="K50" s="61">
        <f t="shared" si="1"/>
        <v>9</v>
      </c>
      <c r="L50" s="61"/>
    </row>
    <row r="51" spans="1:24" ht="14.25" customHeight="1">
      <c r="A51" s="82" t="s">
        <v>775</v>
      </c>
      <c r="B51" s="76">
        <v>3</v>
      </c>
      <c r="C51" s="76" t="s">
        <v>1081</v>
      </c>
      <c r="D51" s="63"/>
      <c r="E51" s="76">
        <v>1082</v>
      </c>
      <c r="F51" s="61" t="str">
        <f>+VLOOKUP(E51,Participants!$A$1:$F$799,2,FALSE)</f>
        <v>Brady Wilson</v>
      </c>
      <c r="G51" s="61" t="str">
        <f>+VLOOKUP(E51,Participants!$A$1:$F$799,4,FALSE)</f>
        <v>KIL</v>
      </c>
      <c r="H51" s="61" t="str">
        <f>+VLOOKUP(E51,Participants!$A$1:$F$799,5,FALSE)</f>
        <v>M</v>
      </c>
      <c r="I51" s="61">
        <f>+VLOOKUP(E51,Participants!$A$1:$F$799,3,FALSE)</f>
        <v>7</v>
      </c>
      <c r="J51" s="61" t="str">
        <f>+VLOOKUP(E51,Participants!$A$1:$G$799,7,FALSE)</f>
        <v>VARSITY BOYS</v>
      </c>
      <c r="K51" s="61">
        <f t="shared" si="1"/>
        <v>10</v>
      </c>
      <c r="L51" s="61"/>
    </row>
    <row r="52" spans="1:24" ht="14.25" customHeight="1">
      <c r="A52" s="82" t="s">
        <v>775</v>
      </c>
      <c r="B52" s="76">
        <v>3</v>
      </c>
      <c r="C52" s="76" t="s">
        <v>1082</v>
      </c>
      <c r="D52" s="63"/>
      <c r="E52" s="76">
        <v>1077</v>
      </c>
      <c r="F52" s="61" t="str">
        <f>+VLOOKUP(E52,Participants!$A$1:$F$799,2,FALSE)</f>
        <v>Jeremy Lichtenwalter</v>
      </c>
      <c r="G52" s="61" t="str">
        <f>+VLOOKUP(E52,Participants!$A$1:$F$799,4,FALSE)</f>
        <v>KIL</v>
      </c>
      <c r="H52" s="61" t="str">
        <f>+VLOOKUP(E52,Participants!$A$1:$F$799,5,FALSE)</f>
        <v>M</v>
      </c>
      <c r="I52" s="61">
        <f>+VLOOKUP(E52,Participants!$A$1:$F$799,3,FALSE)</f>
        <v>7</v>
      </c>
      <c r="J52" s="61" t="str">
        <f>+VLOOKUP(E52,Participants!$A$1:$G$799,7,FALSE)</f>
        <v>VARSITY BOYS</v>
      </c>
      <c r="K52" s="61">
        <f t="shared" si="1"/>
        <v>11</v>
      </c>
      <c r="L52" s="61"/>
    </row>
    <row r="53" spans="1:24" ht="14.25" customHeight="1">
      <c r="A53" s="82" t="s">
        <v>775</v>
      </c>
      <c r="B53" s="76">
        <v>3</v>
      </c>
      <c r="C53" s="76" t="s">
        <v>1083</v>
      </c>
      <c r="D53" s="63"/>
      <c r="E53" s="76">
        <v>945</v>
      </c>
      <c r="F53" s="61" t="str">
        <f>+VLOOKUP(E53,Participants!$A$1:$F$799,2,FALSE)</f>
        <v>Malik Mayers</v>
      </c>
      <c r="G53" s="61" t="str">
        <f>+VLOOKUP(E53,Participants!$A$1:$F$799,4,FALSE)</f>
        <v>NCA</v>
      </c>
      <c r="H53" s="61" t="str">
        <f>+VLOOKUP(E53,Participants!$A$1:$F$799,5,FALSE)</f>
        <v>M</v>
      </c>
      <c r="I53" s="61">
        <f>+VLOOKUP(E53,Participants!$A$1:$F$799,3,FALSE)</f>
        <v>8</v>
      </c>
      <c r="J53" s="61" t="str">
        <f>+VLOOKUP(E53,Participants!$A$1:$G$799,7,FALSE)</f>
        <v>VARSITY BOYS</v>
      </c>
      <c r="K53" s="61">
        <f t="shared" si="1"/>
        <v>12</v>
      </c>
      <c r="L53" s="61"/>
    </row>
    <row r="54" spans="1:24" ht="14.25" customHeight="1">
      <c r="A54" s="82" t="s">
        <v>775</v>
      </c>
      <c r="B54" s="76">
        <v>3</v>
      </c>
      <c r="C54" s="76" t="s">
        <v>1084</v>
      </c>
      <c r="D54" s="63"/>
      <c r="E54" s="76">
        <v>1594</v>
      </c>
      <c r="F54" s="61" t="str">
        <f>+VLOOKUP(E54,Participants!$A$1:$F$799,2,FALSE)</f>
        <v>Julian Silecky</v>
      </c>
      <c r="G54" s="61" t="str">
        <f>+VLOOKUP(E54,Participants!$A$1:$F$799,4,FALSE)</f>
        <v>GRE</v>
      </c>
      <c r="H54" s="61" t="str">
        <f>+VLOOKUP(E54,Participants!$A$1:$F$799,5,FALSE)</f>
        <v>M</v>
      </c>
      <c r="I54" s="61">
        <f>+VLOOKUP(E54,Participants!$A$1:$F$799,3,FALSE)</f>
        <v>8</v>
      </c>
      <c r="J54" s="61" t="str">
        <f>+VLOOKUP(E54,Participants!$A$1:$G$799,7,FALSE)</f>
        <v>VARSITY BOYS</v>
      </c>
      <c r="K54" s="61">
        <f t="shared" si="1"/>
        <v>13</v>
      </c>
      <c r="L54" s="61"/>
    </row>
    <row r="55" spans="1:24" ht="14.25" customHeight="1">
      <c r="E55" s="80"/>
    </row>
    <row r="56" spans="1:24" ht="14.25" customHeight="1">
      <c r="B56" s="67" t="s">
        <v>8</v>
      </c>
      <c r="C56" s="67" t="s">
        <v>16</v>
      </c>
      <c r="D56" s="67" t="s">
        <v>19</v>
      </c>
      <c r="E56" s="68" t="s">
        <v>25</v>
      </c>
      <c r="F56" s="67" t="s">
        <v>29</v>
      </c>
      <c r="G56" s="67" t="s">
        <v>33</v>
      </c>
      <c r="H56" s="67" t="s">
        <v>36</v>
      </c>
      <c r="I56" s="67" t="s">
        <v>39</v>
      </c>
      <c r="J56" s="67" t="s">
        <v>45</v>
      </c>
      <c r="K56" s="67" t="s">
        <v>48</v>
      </c>
      <c r="L56" s="67" t="s">
        <v>51</v>
      </c>
      <c r="M56" s="67" t="s">
        <v>54</v>
      </c>
      <c r="N56" s="67" t="s">
        <v>57</v>
      </c>
      <c r="O56" s="67" t="s">
        <v>60</v>
      </c>
      <c r="P56" s="67" t="s">
        <v>66</v>
      </c>
      <c r="Q56" s="67" t="s">
        <v>69</v>
      </c>
      <c r="R56" s="67" t="s">
        <v>11</v>
      </c>
      <c r="S56" s="67" t="s">
        <v>77</v>
      </c>
      <c r="T56" s="67" t="s">
        <v>81</v>
      </c>
      <c r="U56" s="67" t="s">
        <v>84</v>
      </c>
      <c r="V56" s="67" t="s">
        <v>87</v>
      </c>
      <c r="W56" s="67" t="s">
        <v>90</v>
      </c>
      <c r="X56" s="67" t="s">
        <v>752</v>
      </c>
    </row>
    <row r="57" spans="1:24" ht="14.25" customHeight="1">
      <c r="A57" s="58" t="s">
        <v>31</v>
      </c>
      <c r="B57" s="58">
        <f t="shared" ref="B57:K60" si="2">+SUMIFS($L$2:$L$55,$J$2:$J$55,$A57,$G$2:$G$55,B$56)</f>
        <v>3</v>
      </c>
      <c r="C57" s="58">
        <f t="shared" si="2"/>
        <v>0</v>
      </c>
      <c r="D57" s="58">
        <f t="shared" si="2"/>
        <v>0</v>
      </c>
      <c r="E57" s="58">
        <f t="shared" si="2"/>
        <v>0</v>
      </c>
      <c r="F57" s="58">
        <f t="shared" si="2"/>
        <v>0</v>
      </c>
      <c r="G57" s="58">
        <f t="shared" si="2"/>
        <v>24</v>
      </c>
      <c r="H57" s="58">
        <f t="shared" si="2"/>
        <v>0</v>
      </c>
      <c r="I57" s="58">
        <f t="shared" si="2"/>
        <v>2</v>
      </c>
      <c r="J57" s="58">
        <f t="shared" si="2"/>
        <v>0</v>
      </c>
      <c r="K57" s="58">
        <f t="shared" si="2"/>
        <v>0</v>
      </c>
      <c r="L57" s="58">
        <f t="shared" ref="L57:W60" si="3">+SUMIFS($L$2:$L$55,$J$2:$J$55,$A57,$G$2:$G$55,L$56)</f>
        <v>0</v>
      </c>
      <c r="M57" s="58">
        <f t="shared" si="3"/>
        <v>1</v>
      </c>
      <c r="N57" s="58">
        <f t="shared" si="3"/>
        <v>0</v>
      </c>
      <c r="O57" s="58">
        <f t="shared" si="3"/>
        <v>5</v>
      </c>
      <c r="P57" s="58">
        <f t="shared" si="3"/>
        <v>0</v>
      </c>
      <c r="Q57" s="58">
        <f t="shared" si="3"/>
        <v>0</v>
      </c>
      <c r="R57" s="58">
        <f t="shared" si="3"/>
        <v>0</v>
      </c>
      <c r="S57" s="58">
        <f t="shared" si="3"/>
        <v>0</v>
      </c>
      <c r="T57" s="58">
        <f t="shared" si="3"/>
        <v>0</v>
      </c>
      <c r="U57" s="58">
        <f t="shared" si="3"/>
        <v>4</v>
      </c>
      <c r="V57" s="58">
        <f t="shared" si="3"/>
        <v>0</v>
      </c>
      <c r="W57" s="58">
        <f t="shared" si="3"/>
        <v>0</v>
      </c>
      <c r="X57" s="58">
        <f t="shared" ref="X57:X60" si="4">SUM(B57:W57)</f>
        <v>39</v>
      </c>
    </row>
    <row r="58" spans="1:24" ht="14.25" customHeight="1">
      <c r="A58" s="58" t="s">
        <v>23</v>
      </c>
      <c r="B58" s="58">
        <f t="shared" si="2"/>
        <v>0</v>
      </c>
      <c r="C58" s="58">
        <f t="shared" si="2"/>
        <v>0</v>
      </c>
      <c r="D58" s="58">
        <f t="shared" si="2"/>
        <v>0</v>
      </c>
      <c r="E58" s="58">
        <f t="shared" si="2"/>
        <v>0</v>
      </c>
      <c r="F58" s="58">
        <f t="shared" si="2"/>
        <v>8</v>
      </c>
      <c r="G58" s="58">
        <f t="shared" si="2"/>
        <v>8</v>
      </c>
      <c r="H58" s="58">
        <f t="shared" si="2"/>
        <v>0</v>
      </c>
      <c r="I58" s="58">
        <f t="shared" si="2"/>
        <v>13</v>
      </c>
      <c r="J58" s="58">
        <f t="shared" si="2"/>
        <v>0</v>
      </c>
      <c r="K58" s="58">
        <f t="shared" si="2"/>
        <v>0</v>
      </c>
      <c r="L58" s="58">
        <f t="shared" si="3"/>
        <v>0</v>
      </c>
      <c r="M58" s="58">
        <f t="shared" si="3"/>
        <v>0</v>
      </c>
      <c r="N58" s="58">
        <f t="shared" si="3"/>
        <v>0</v>
      </c>
      <c r="O58" s="58">
        <f t="shared" si="3"/>
        <v>0</v>
      </c>
      <c r="P58" s="58">
        <f t="shared" si="3"/>
        <v>0</v>
      </c>
      <c r="Q58" s="58">
        <f t="shared" si="3"/>
        <v>0</v>
      </c>
      <c r="R58" s="58">
        <f t="shared" si="3"/>
        <v>0</v>
      </c>
      <c r="S58" s="58">
        <f t="shared" si="3"/>
        <v>0</v>
      </c>
      <c r="T58" s="58">
        <f t="shared" si="3"/>
        <v>6</v>
      </c>
      <c r="U58" s="58">
        <f t="shared" si="3"/>
        <v>4</v>
      </c>
      <c r="V58" s="58">
        <f t="shared" si="3"/>
        <v>0</v>
      </c>
      <c r="W58" s="58">
        <f t="shared" si="3"/>
        <v>0</v>
      </c>
      <c r="X58" s="58">
        <f t="shared" si="4"/>
        <v>39</v>
      </c>
    </row>
    <row r="59" spans="1:24" ht="14.25" customHeight="1">
      <c r="A59" s="58" t="s">
        <v>43</v>
      </c>
      <c r="B59" s="58">
        <f t="shared" si="2"/>
        <v>0</v>
      </c>
      <c r="C59" s="58">
        <f t="shared" si="2"/>
        <v>0</v>
      </c>
      <c r="D59" s="58">
        <f t="shared" si="2"/>
        <v>0</v>
      </c>
      <c r="E59" s="58">
        <f t="shared" si="2"/>
        <v>0</v>
      </c>
      <c r="F59" s="58">
        <f t="shared" si="2"/>
        <v>4</v>
      </c>
      <c r="G59" s="58">
        <f t="shared" si="2"/>
        <v>3</v>
      </c>
      <c r="H59" s="58">
        <f t="shared" si="2"/>
        <v>0</v>
      </c>
      <c r="I59" s="58">
        <f t="shared" si="2"/>
        <v>21</v>
      </c>
      <c r="J59" s="58">
        <f t="shared" si="2"/>
        <v>0</v>
      </c>
      <c r="K59" s="58">
        <f t="shared" si="2"/>
        <v>0</v>
      </c>
      <c r="L59" s="58">
        <f t="shared" si="3"/>
        <v>0</v>
      </c>
      <c r="M59" s="58">
        <f t="shared" si="3"/>
        <v>3</v>
      </c>
      <c r="N59" s="58">
        <f t="shared" si="3"/>
        <v>0</v>
      </c>
      <c r="O59" s="58">
        <f t="shared" si="3"/>
        <v>0</v>
      </c>
      <c r="P59" s="58">
        <f t="shared" si="3"/>
        <v>0</v>
      </c>
      <c r="Q59" s="58">
        <f t="shared" si="3"/>
        <v>0</v>
      </c>
      <c r="R59" s="58">
        <f t="shared" si="3"/>
        <v>0</v>
      </c>
      <c r="S59" s="58">
        <f t="shared" si="3"/>
        <v>0</v>
      </c>
      <c r="T59" s="58">
        <f t="shared" si="3"/>
        <v>0</v>
      </c>
      <c r="U59" s="58">
        <f t="shared" si="3"/>
        <v>8</v>
      </c>
      <c r="V59" s="58">
        <f t="shared" si="3"/>
        <v>0</v>
      </c>
      <c r="W59" s="58">
        <f t="shared" si="3"/>
        <v>0</v>
      </c>
      <c r="X59" s="58">
        <f t="shared" si="4"/>
        <v>39</v>
      </c>
    </row>
    <row r="60" spans="1:24" ht="14.25" customHeight="1">
      <c r="A60" s="58" t="s">
        <v>79</v>
      </c>
      <c r="B60" s="58">
        <f t="shared" si="2"/>
        <v>1</v>
      </c>
      <c r="C60" s="58">
        <f t="shared" si="2"/>
        <v>0</v>
      </c>
      <c r="D60" s="58">
        <f t="shared" si="2"/>
        <v>0</v>
      </c>
      <c r="E60" s="58">
        <f t="shared" si="2"/>
        <v>0</v>
      </c>
      <c r="F60" s="58">
        <f t="shared" si="2"/>
        <v>15</v>
      </c>
      <c r="G60" s="58">
        <f t="shared" si="2"/>
        <v>5</v>
      </c>
      <c r="H60" s="58">
        <f t="shared" si="2"/>
        <v>0</v>
      </c>
      <c r="I60" s="58">
        <f t="shared" si="2"/>
        <v>4</v>
      </c>
      <c r="J60" s="58">
        <f t="shared" si="2"/>
        <v>0</v>
      </c>
      <c r="K60" s="58">
        <f t="shared" si="2"/>
        <v>0</v>
      </c>
      <c r="L60" s="58">
        <f t="shared" si="3"/>
        <v>0</v>
      </c>
      <c r="M60" s="58">
        <f t="shared" si="3"/>
        <v>0</v>
      </c>
      <c r="N60" s="58">
        <f t="shared" si="3"/>
        <v>0</v>
      </c>
      <c r="O60" s="58">
        <f t="shared" si="3"/>
        <v>0</v>
      </c>
      <c r="P60" s="58">
        <f t="shared" si="3"/>
        <v>0</v>
      </c>
      <c r="Q60" s="58">
        <f t="shared" si="3"/>
        <v>0</v>
      </c>
      <c r="R60" s="58">
        <f t="shared" si="3"/>
        <v>0</v>
      </c>
      <c r="S60" s="58">
        <f t="shared" si="3"/>
        <v>0</v>
      </c>
      <c r="T60" s="58">
        <f t="shared" si="3"/>
        <v>0</v>
      </c>
      <c r="U60" s="58">
        <f t="shared" si="3"/>
        <v>8</v>
      </c>
      <c r="V60" s="58">
        <f t="shared" si="3"/>
        <v>0</v>
      </c>
      <c r="W60" s="58">
        <f t="shared" si="3"/>
        <v>6</v>
      </c>
      <c r="X60" s="58">
        <f t="shared" si="4"/>
        <v>39</v>
      </c>
    </row>
    <row r="61" spans="1:24" ht="14.25" customHeight="1">
      <c r="E61" s="80"/>
    </row>
    <row r="62" spans="1:24" ht="14.25" customHeight="1">
      <c r="E62" s="80"/>
    </row>
    <row r="63" spans="1:24" ht="14.25" customHeight="1">
      <c r="E63" s="80"/>
    </row>
    <row r="64" spans="1:24" ht="14.25" customHeight="1">
      <c r="E64" s="80"/>
    </row>
    <row r="65" spans="5:5" ht="14.25" customHeight="1">
      <c r="E65" s="80"/>
    </row>
    <row r="66" spans="5:5" ht="14.25" customHeight="1">
      <c r="E66" s="80"/>
    </row>
    <row r="67" spans="5:5" ht="14.25" customHeight="1">
      <c r="E67" s="80"/>
    </row>
    <row r="68" spans="5:5" ht="14.25" customHeight="1">
      <c r="E68" s="80"/>
    </row>
    <row r="69" spans="5:5" ht="14.25" customHeight="1">
      <c r="E69" s="80"/>
    </row>
    <row r="70" spans="5:5" ht="14.25" customHeight="1">
      <c r="E70" s="80"/>
    </row>
    <row r="71" spans="5:5" ht="14.25" customHeight="1">
      <c r="E71" s="80"/>
    </row>
    <row r="72" spans="5:5" ht="14.25" customHeight="1">
      <c r="E72" s="80"/>
    </row>
    <row r="73" spans="5:5" ht="14.25" customHeight="1">
      <c r="E73" s="80"/>
    </row>
    <row r="74" spans="5:5" ht="14.25" customHeight="1">
      <c r="E74" s="80"/>
    </row>
    <row r="75" spans="5:5" ht="14.25" customHeight="1">
      <c r="E75" s="80"/>
    </row>
    <row r="76" spans="5:5" ht="14.25" customHeight="1">
      <c r="E76" s="80"/>
    </row>
    <row r="77" spans="5:5" ht="14.25" customHeight="1">
      <c r="E77" s="80"/>
    </row>
    <row r="78" spans="5:5" ht="14.25" customHeight="1">
      <c r="E78" s="80"/>
    </row>
    <row r="79" spans="5:5" ht="14.25" customHeight="1">
      <c r="E79" s="80"/>
    </row>
    <row r="80" spans="5:5" ht="14.25" customHeight="1">
      <c r="E80" s="80"/>
    </row>
    <row r="81" spans="5:5" ht="14.25" customHeight="1">
      <c r="E81" s="80"/>
    </row>
    <row r="82" spans="5:5" ht="14.25" customHeight="1">
      <c r="E82" s="80"/>
    </row>
    <row r="83" spans="5:5" ht="14.25" customHeight="1">
      <c r="E83" s="80"/>
    </row>
    <row r="84" spans="5:5" ht="14.25" customHeight="1">
      <c r="E84" s="80"/>
    </row>
    <row r="85" spans="5:5" ht="14.25" customHeight="1">
      <c r="E85" s="80"/>
    </row>
    <row r="86" spans="5:5" ht="14.25" customHeight="1">
      <c r="E86" s="80"/>
    </row>
    <row r="87" spans="5:5" ht="14.25" customHeight="1">
      <c r="E87" s="80"/>
    </row>
    <row r="88" spans="5:5" ht="14.25" customHeight="1">
      <c r="E88" s="80"/>
    </row>
    <row r="89" spans="5:5" ht="14.25" customHeight="1">
      <c r="E89" s="80"/>
    </row>
    <row r="90" spans="5:5" ht="14.25" customHeight="1">
      <c r="E90" s="80"/>
    </row>
    <row r="91" spans="5:5" ht="14.25" customHeight="1">
      <c r="E91" s="80"/>
    </row>
    <row r="92" spans="5:5" ht="14.25" customHeight="1">
      <c r="E92" s="80"/>
    </row>
    <row r="93" spans="5:5" ht="14.25" customHeight="1">
      <c r="E93" s="80"/>
    </row>
    <row r="94" spans="5:5" ht="14.25" customHeight="1">
      <c r="E94" s="80"/>
    </row>
    <row r="95" spans="5:5" ht="14.25" customHeight="1">
      <c r="E95" s="80"/>
    </row>
    <row r="96" spans="5:5" ht="14.25" customHeight="1">
      <c r="E96" s="80"/>
    </row>
    <row r="97" spans="5:5" ht="14.25" customHeight="1">
      <c r="E97" s="80"/>
    </row>
    <row r="98" spans="5:5" ht="14.25" customHeight="1">
      <c r="E98" s="80"/>
    </row>
    <row r="99" spans="5:5" ht="14.25" customHeight="1">
      <c r="E99" s="80"/>
    </row>
    <row r="100" spans="5:5" ht="14.25" customHeight="1">
      <c r="E100" s="80"/>
    </row>
    <row r="101" spans="5:5" ht="14.25" customHeight="1">
      <c r="E101" s="80"/>
    </row>
    <row r="102" spans="5:5" ht="14.25" customHeight="1">
      <c r="E102" s="80"/>
    </row>
    <row r="103" spans="5:5" ht="14.25" customHeight="1">
      <c r="E103" s="80"/>
    </row>
    <row r="104" spans="5:5" ht="14.25" customHeight="1">
      <c r="E104" s="80"/>
    </row>
    <row r="105" spans="5:5" ht="14.25" customHeight="1">
      <c r="E105" s="80"/>
    </row>
    <row r="106" spans="5:5" ht="14.25" customHeight="1">
      <c r="E106" s="80"/>
    </row>
    <row r="107" spans="5:5" ht="14.25" customHeight="1">
      <c r="E107" s="80"/>
    </row>
    <row r="108" spans="5:5" ht="14.25" customHeight="1">
      <c r="E108" s="80"/>
    </row>
    <row r="109" spans="5:5" ht="14.25" customHeight="1">
      <c r="E109" s="80"/>
    </row>
    <row r="110" spans="5:5" ht="14.25" customHeight="1">
      <c r="E110" s="80"/>
    </row>
    <row r="111" spans="5:5" ht="14.25" customHeight="1">
      <c r="E111" s="80"/>
    </row>
    <row r="112" spans="5:5" ht="14.25" customHeight="1">
      <c r="E112" s="80"/>
    </row>
    <row r="113" spans="5:5" ht="14.25" customHeight="1">
      <c r="E113" s="80"/>
    </row>
    <row r="114" spans="5:5" ht="14.25" customHeight="1">
      <c r="E114" s="80"/>
    </row>
    <row r="115" spans="5:5" ht="14.25" customHeight="1">
      <c r="E115" s="80"/>
    </row>
    <row r="116" spans="5:5" ht="14.25" customHeight="1">
      <c r="E116" s="80"/>
    </row>
    <row r="117" spans="5:5" ht="14.25" customHeight="1">
      <c r="E117" s="80"/>
    </row>
    <row r="118" spans="5:5" ht="14.25" customHeight="1">
      <c r="E118" s="80"/>
    </row>
    <row r="119" spans="5:5" ht="14.25" customHeight="1">
      <c r="E119" s="80"/>
    </row>
    <row r="120" spans="5:5" ht="14.25" customHeight="1">
      <c r="E120" s="80"/>
    </row>
    <row r="121" spans="5:5" ht="14.25" customHeight="1">
      <c r="E121" s="80"/>
    </row>
    <row r="122" spans="5:5" ht="14.25" customHeight="1">
      <c r="E122" s="80"/>
    </row>
    <row r="123" spans="5:5" ht="14.25" customHeight="1">
      <c r="E123" s="80"/>
    </row>
    <row r="124" spans="5:5" ht="14.25" customHeight="1">
      <c r="E124" s="80"/>
    </row>
    <row r="125" spans="5:5" ht="14.25" customHeight="1">
      <c r="E125" s="80"/>
    </row>
    <row r="126" spans="5:5" ht="14.25" customHeight="1">
      <c r="E126" s="80"/>
    </row>
    <row r="127" spans="5:5" ht="14.25" customHeight="1">
      <c r="E127" s="80"/>
    </row>
    <row r="128" spans="5:5" ht="14.25" customHeight="1">
      <c r="E128" s="80"/>
    </row>
    <row r="129" spans="5:5" ht="14.25" customHeight="1">
      <c r="E129" s="80"/>
    </row>
    <row r="130" spans="5:5" ht="14.25" customHeight="1">
      <c r="E130" s="80"/>
    </row>
    <row r="131" spans="5:5" ht="14.25" customHeight="1">
      <c r="E131" s="80"/>
    </row>
    <row r="132" spans="5:5" ht="14.25" customHeight="1">
      <c r="E132" s="80"/>
    </row>
    <row r="133" spans="5:5" ht="14.25" customHeight="1">
      <c r="E133" s="80"/>
    </row>
    <row r="134" spans="5:5" ht="14.25" customHeight="1">
      <c r="E134" s="80"/>
    </row>
    <row r="135" spans="5:5" ht="14.25" customHeight="1">
      <c r="E135" s="80"/>
    </row>
    <row r="136" spans="5:5" ht="14.25" customHeight="1">
      <c r="E136" s="80"/>
    </row>
    <row r="137" spans="5:5" ht="14.25" customHeight="1">
      <c r="E137" s="80"/>
    </row>
    <row r="138" spans="5:5" ht="14.25" customHeight="1">
      <c r="E138" s="80"/>
    </row>
    <row r="139" spans="5:5" ht="14.25" customHeight="1">
      <c r="E139" s="80"/>
    </row>
    <row r="140" spans="5:5" ht="14.25" customHeight="1">
      <c r="E140" s="80"/>
    </row>
    <row r="141" spans="5:5" ht="14.25" customHeight="1">
      <c r="E141" s="80"/>
    </row>
    <row r="142" spans="5:5" ht="14.25" customHeight="1">
      <c r="E142" s="80"/>
    </row>
    <row r="143" spans="5:5" ht="14.25" customHeight="1">
      <c r="E143" s="80"/>
    </row>
    <row r="144" spans="5:5" ht="14.25" customHeight="1">
      <c r="E144" s="80"/>
    </row>
    <row r="145" spans="1:23" ht="14.25" customHeight="1">
      <c r="E145" s="80"/>
    </row>
    <row r="146" spans="1:23" ht="14.25" customHeight="1">
      <c r="E146" s="80"/>
    </row>
    <row r="147" spans="1:23" ht="14.25" customHeight="1">
      <c r="E147" s="80"/>
    </row>
    <row r="148" spans="1:23" ht="14.25" customHeight="1">
      <c r="E148" s="80"/>
    </row>
    <row r="149" spans="1:23" ht="14.25" customHeight="1">
      <c r="B149" s="67" t="s">
        <v>54</v>
      </c>
      <c r="C149" s="67" t="s">
        <v>757</v>
      </c>
      <c r="D149" s="67" t="s">
        <v>45</v>
      </c>
      <c r="E149" s="68" t="s">
        <v>48</v>
      </c>
      <c r="F149" s="67" t="s">
        <v>758</v>
      </c>
      <c r="G149" s="67" t="s">
        <v>759</v>
      </c>
      <c r="H149" s="67" t="s">
        <v>760</v>
      </c>
      <c r="I149" s="67" t="s">
        <v>761</v>
      </c>
      <c r="J149" s="67" t="s">
        <v>762</v>
      </c>
      <c r="K149" s="67" t="s">
        <v>763</v>
      </c>
      <c r="L149" s="67" t="s">
        <v>764</v>
      </c>
      <c r="M149" s="67" t="s">
        <v>765</v>
      </c>
      <c r="N149" s="67" t="s">
        <v>766</v>
      </c>
      <c r="O149" s="67" t="s">
        <v>81</v>
      </c>
      <c r="P149" s="67" t="s">
        <v>8</v>
      </c>
      <c r="Q149" s="67" t="s">
        <v>39</v>
      </c>
      <c r="R149" s="67" t="s">
        <v>77</v>
      </c>
      <c r="S149" s="67" t="s">
        <v>767</v>
      </c>
      <c r="T149" s="67" t="s">
        <v>768</v>
      </c>
      <c r="U149" s="67" t="s">
        <v>769</v>
      </c>
      <c r="V149" s="67" t="s">
        <v>770</v>
      </c>
      <c r="W149" s="67" t="s">
        <v>771</v>
      </c>
    </row>
    <row r="150" spans="1:23" ht="14.25" customHeight="1">
      <c r="A150" s="58" t="s">
        <v>117</v>
      </c>
      <c r="B150" s="58" t="e">
        <f t="shared" ref="B150:W150" si="5">+SUMIF(#REF!,B$149,#REF!)</f>
        <v>#REF!</v>
      </c>
      <c r="C150" s="58" t="e">
        <f t="shared" si="5"/>
        <v>#REF!</v>
      </c>
      <c r="D150" s="58" t="e">
        <f t="shared" si="5"/>
        <v>#REF!</v>
      </c>
      <c r="E150" s="58" t="e">
        <f t="shared" si="5"/>
        <v>#REF!</v>
      </c>
      <c r="F150" s="58" t="e">
        <f t="shared" si="5"/>
        <v>#REF!</v>
      </c>
      <c r="G150" s="58" t="e">
        <f t="shared" si="5"/>
        <v>#REF!</v>
      </c>
      <c r="H150" s="58" t="e">
        <f t="shared" si="5"/>
        <v>#REF!</v>
      </c>
      <c r="I150" s="58" t="e">
        <f t="shared" si="5"/>
        <v>#REF!</v>
      </c>
      <c r="J150" s="58" t="e">
        <f t="shared" si="5"/>
        <v>#REF!</v>
      </c>
      <c r="K150" s="58" t="e">
        <f t="shared" si="5"/>
        <v>#REF!</v>
      </c>
      <c r="L150" s="58" t="e">
        <f t="shared" si="5"/>
        <v>#REF!</v>
      </c>
      <c r="M150" s="58" t="e">
        <f t="shared" si="5"/>
        <v>#REF!</v>
      </c>
      <c r="N150" s="58" t="e">
        <f t="shared" si="5"/>
        <v>#REF!</v>
      </c>
      <c r="O150" s="58" t="e">
        <f t="shared" si="5"/>
        <v>#REF!</v>
      </c>
      <c r="P150" s="58" t="e">
        <f t="shared" si="5"/>
        <v>#REF!</v>
      </c>
      <c r="Q150" s="58" t="e">
        <f t="shared" si="5"/>
        <v>#REF!</v>
      </c>
      <c r="R150" s="58" t="e">
        <f t="shared" si="5"/>
        <v>#REF!</v>
      </c>
      <c r="S150" s="58" t="e">
        <f t="shared" si="5"/>
        <v>#REF!</v>
      </c>
      <c r="T150" s="58" t="e">
        <f t="shared" si="5"/>
        <v>#REF!</v>
      </c>
      <c r="U150" s="58" t="e">
        <f t="shared" si="5"/>
        <v>#REF!</v>
      </c>
      <c r="V150" s="58" t="e">
        <f t="shared" si="5"/>
        <v>#REF!</v>
      </c>
      <c r="W150" s="58" t="e">
        <f t="shared" si="5"/>
        <v>#REF!</v>
      </c>
    </row>
    <row r="151" spans="1:23" ht="14.25" customHeight="1">
      <c r="A151" s="58" t="s">
        <v>121</v>
      </c>
      <c r="B151" s="58">
        <f t="shared" ref="B151:W151" si="6">+SUMIF($G$2:$G$20,B$149,$L$2:$L$20)</f>
        <v>1</v>
      </c>
      <c r="C151" s="58">
        <f t="shared" si="6"/>
        <v>0</v>
      </c>
      <c r="D151" s="58">
        <f t="shared" si="6"/>
        <v>0</v>
      </c>
      <c r="E151" s="58">
        <f t="shared" si="6"/>
        <v>0</v>
      </c>
      <c r="F151" s="58">
        <f t="shared" si="6"/>
        <v>0</v>
      </c>
      <c r="G151" s="58">
        <f t="shared" si="6"/>
        <v>0</v>
      </c>
      <c r="H151" s="58">
        <f t="shared" si="6"/>
        <v>0</v>
      </c>
      <c r="I151" s="58">
        <f t="shared" si="6"/>
        <v>0</v>
      </c>
      <c r="J151" s="58">
        <f t="shared" si="6"/>
        <v>0</v>
      </c>
      <c r="K151" s="58">
        <f t="shared" si="6"/>
        <v>0</v>
      </c>
      <c r="L151" s="58">
        <f t="shared" si="6"/>
        <v>0</v>
      </c>
      <c r="M151" s="58">
        <f t="shared" si="6"/>
        <v>0</v>
      </c>
      <c r="N151" s="58">
        <f t="shared" si="6"/>
        <v>0</v>
      </c>
      <c r="O151" s="58">
        <f t="shared" si="6"/>
        <v>0</v>
      </c>
      <c r="P151" s="58">
        <f t="shared" si="6"/>
        <v>3</v>
      </c>
      <c r="Q151" s="58">
        <f t="shared" si="6"/>
        <v>2</v>
      </c>
      <c r="R151" s="58">
        <f t="shared" si="6"/>
        <v>0</v>
      </c>
      <c r="S151" s="58">
        <f t="shared" si="6"/>
        <v>0</v>
      </c>
      <c r="T151" s="58">
        <f t="shared" si="6"/>
        <v>0</v>
      </c>
      <c r="U151" s="58">
        <f t="shared" si="6"/>
        <v>0</v>
      </c>
      <c r="V151" s="58">
        <f t="shared" si="6"/>
        <v>0</v>
      </c>
      <c r="W151" s="58">
        <f t="shared" si="6"/>
        <v>0</v>
      </c>
    </row>
    <row r="152" spans="1:23" ht="14.25" customHeight="1">
      <c r="A152" s="58" t="s">
        <v>115</v>
      </c>
      <c r="B152" s="58" t="e">
        <f t="shared" ref="B152:W152" si="7">+SUMIF(#REF!,B$149,#REF!)</f>
        <v>#REF!</v>
      </c>
      <c r="C152" s="58" t="e">
        <f t="shared" si="7"/>
        <v>#REF!</v>
      </c>
      <c r="D152" s="58" t="e">
        <f t="shared" si="7"/>
        <v>#REF!</v>
      </c>
      <c r="E152" s="58" t="e">
        <f t="shared" si="7"/>
        <v>#REF!</v>
      </c>
      <c r="F152" s="58" t="e">
        <f t="shared" si="7"/>
        <v>#REF!</v>
      </c>
      <c r="G152" s="58" t="e">
        <f t="shared" si="7"/>
        <v>#REF!</v>
      </c>
      <c r="H152" s="58" t="e">
        <f t="shared" si="7"/>
        <v>#REF!</v>
      </c>
      <c r="I152" s="58" t="e">
        <f t="shared" si="7"/>
        <v>#REF!</v>
      </c>
      <c r="J152" s="58" t="e">
        <f t="shared" si="7"/>
        <v>#REF!</v>
      </c>
      <c r="K152" s="58" t="e">
        <f t="shared" si="7"/>
        <v>#REF!</v>
      </c>
      <c r="L152" s="58" t="e">
        <f t="shared" si="7"/>
        <v>#REF!</v>
      </c>
      <c r="M152" s="58" t="e">
        <f t="shared" si="7"/>
        <v>#REF!</v>
      </c>
      <c r="N152" s="58" t="e">
        <f t="shared" si="7"/>
        <v>#REF!</v>
      </c>
      <c r="O152" s="58" t="e">
        <f t="shared" si="7"/>
        <v>#REF!</v>
      </c>
      <c r="P152" s="58" t="e">
        <f t="shared" si="7"/>
        <v>#REF!</v>
      </c>
      <c r="Q152" s="58" t="e">
        <f t="shared" si="7"/>
        <v>#REF!</v>
      </c>
      <c r="R152" s="58" t="e">
        <f t="shared" si="7"/>
        <v>#REF!</v>
      </c>
      <c r="S152" s="58" t="e">
        <f t="shared" si="7"/>
        <v>#REF!</v>
      </c>
      <c r="T152" s="58" t="e">
        <f t="shared" si="7"/>
        <v>#REF!</v>
      </c>
      <c r="U152" s="58" t="e">
        <f t="shared" si="7"/>
        <v>#REF!</v>
      </c>
      <c r="V152" s="58" t="e">
        <f t="shared" si="7"/>
        <v>#REF!</v>
      </c>
      <c r="W152" s="58" t="e">
        <f t="shared" si="7"/>
        <v>#REF!</v>
      </c>
    </row>
    <row r="153" spans="1:23" ht="14.25" customHeight="1">
      <c r="A153" s="58" t="s">
        <v>119</v>
      </c>
      <c r="B153" s="58" t="e">
        <f>+SUMIF(#REF!,B$149,#REF!)</f>
        <v>#REF!</v>
      </c>
      <c r="C153" s="58" t="e">
        <f>+SUMIF(#REF!,C$149,#REF!)</f>
        <v>#REF!</v>
      </c>
      <c r="D153" s="58" t="e">
        <f>+SUMIF(#REF!,D$149,#REF!)</f>
        <v>#REF!</v>
      </c>
      <c r="E153" s="58" t="e">
        <f>+SUMIF(#REF!,E$149,#REF!)</f>
        <v>#REF!</v>
      </c>
      <c r="F153" s="58" t="e">
        <f>+SUMIF(#REF!,F$149,#REF!)</f>
        <v>#REF!</v>
      </c>
      <c r="G153" s="58" t="e">
        <f>+SUMIF(#REF!,G$149,#REF!)</f>
        <v>#REF!</v>
      </c>
      <c r="H153" s="58" t="e">
        <f>+SUMIF(#REF!,H$149,#REF!)</f>
        <v>#REF!</v>
      </c>
      <c r="I153" s="58" t="e">
        <f>+SUMIF(#REF!,I$149,#REF!)</f>
        <v>#REF!</v>
      </c>
      <c r="J153" s="58" t="e">
        <f>+SUMIF(#REF!,J$149,#REF!)</f>
        <v>#REF!</v>
      </c>
      <c r="K153" s="58" t="e">
        <f>+SUMIF(#REF!,K$149,#REF!)</f>
        <v>#REF!</v>
      </c>
      <c r="L153" s="58" t="e">
        <f>+SUMIF(#REF!,L$149,#REF!)</f>
        <v>#REF!</v>
      </c>
      <c r="M153" s="58" t="e">
        <f>+SUMIF(#REF!,M$149,#REF!)</f>
        <v>#REF!</v>
      </c>
      <c r="N153" s="58" t="e">
        <f>+SUMIF(#REF!,N$149,#REF!)</f>
        <v>#REF!</v>
      </c>
      <c r="O153" s="58" t="e">
        <f>+SUMIF(#REF!,O$149,#REF!)</f>
        <v>#REF!</v>
      </c>
      <c r="P153" s="58" t="e">
        <f>+SUMIF(#REF!,P$149,#REF!)</f>
        <v>#REF!</v>
      </c>
      <c r="Q153" s="58" t="e">
        <f>+SUMIF(#REF!,Q$149,#REF!)</f>
        <v>#REF!</v>
      </c>
      <c r="R153" s="58" t="e">
        <f>+SUMIF(#REF!,R$149,#REF!)</f>
        <v>#REF!</v>
      </c>
      <c r="S153" s="58" t="e">
        <f>+SUMIF(#REF!,S$149,#REF!)</f>
        <v>#REF!</v>
      </c>
      <c r="T153" s="58" t="e">
        <f>+SUMIF(#REF!,T$149,#REF!)</f>
        <v>#REF!</v>
      </c>
      <c r="U153" s="58" t="e">
        <f>+SUMIF(#REF!,U$149,#REF!)</f>
        <v>#REF!</v>
      </c>
      <c r="V153" s="58" t="e">
        <f>+SUMIF(#REF!,V$149,#REF!)</f>
        <v>#REF!</v>
      </c>
      <c r="W153" s="58" t="e">
        <f>+SUMIF(#REF!,W$149,#REF!)</f>
        <v>#REF!</v>
      </c>
    </row>
    <row r="154" spans="1:23" ht="14.25" customHeight="1">
      <c r="A154" s="58" t="s">
        <v>752</v>
      </c>
      <c r="B154" s="58" t="e">
        <f t="shared" ref="B154:W154" si="8">SUM(B150:B153)</f>
        <v>#REF!</v>
      </c>
      <c r="C154" s="58" t="e">
        <f t="shared" si="8"/>
        <v>#REF!</v>
      </c>
      <c r="D154" s="58" t="e">
        <f t="shared" si="8"/>
        <v>#REF!</v>
      </c>
      <c r="E154" s="58" t="e">
        <f t="shared" si="8"/>
        <v>#REF!</v>
      </c>
      <c r="F154" s="58" t="e">
        <f t="shared" si="8"/>
        <v>#REF!</v>
      </c>
      <c r="G154" s="58" t="e">
        <f t="shared" si="8"/>
        <v>#REF!</v>
      </c>
      <c r="H154" s="58" t="e">
        <f t="shared" si="8"/>
        <v>#REF!</v>
      </c>
      <c r="I154" s="58" t="e">
        <f t="shared" si="8"/>
        <v>#REF!</v>
      </c>
      <c r="J154" s="58" t="e">
        <f t="shared" si="8"/>
        <v>#REF!</v>
      </c>
      <c r="K154" s="58" t="e">
        <f t="shared" si="8"/>
        <v>#REF!</v>
      </c>
      <c r="L154" s="58" t="e">
        <f t="shared" si="8"/>
        <v>#REF!</v>
      </c>
      <c r="M154" s="58" t="e">
        <f t="shared" si="8"/>
        <v>#REF!</v>
      </c>
      <c r="N154" s="58" t="e">
        <f t="shared" si="8"/>
        <v>#REF!</v>
      </c>
      <c r="O154" s="58" t="e">
        <f t="shared" si="8"/>
        <v>#REF!</v>
      </c>
      <c r="P154" s="58" t="e">
        <f t="shared" si="8"/>
        <v>#REF!</v>
      </c>
      <c r="Q154" s="58" t="e">
        <f t="shared" si="8"/>
        <v>#REF!</v>
      </c>
      <c r="R154" s="58" t="e">
        <f t="shared" si="8"/>
        <v>#REF!</v>
      </c>
      <c r="S154" s="58" t="e">
        <f t="shared" si="8"/>
        <v>#REF!</v>
      </c>
      <c r="T154" s="58" t="e">
        <f t="shared" si="8"/>
        <v>#REF!</v>
      </c>
      <c r="U154" s="58" t="e">
        <f t="shared" si="8"/>
        <v>#REF!</v>
      </c>
      <c r="V154" s="58" t="e">
        <f t="shared" si="8"/>
        <v>#REF!</v>
      </c>
      <c r="W154" s="58" t="e">
        <f t="shared" si="8"/>
        <v>#REF!</v>
      </c>
    </row>
    <row r="155" spans="1:23" ht="14.25" customHeight="1">
      <c r="E155" s="80"/>
    </row>
    <row r="156" spans="1:23" ht="14.25" customHeight="1">
      <c r="E156" s="80"/>
    </row>
    <row r="157" spans="1:23" ht="14.25" customHeight="1">
      <c r="E157" s="80"/>
    </row>
    <row r="158" spans="1:23" ht="14.25" customHeight="1">
      <c r="E158" s="80"/>
    </row>
    <row r="159" spans="1:23" ht="14.25" customHeight="1">
      <c r="E159" s="80"/>
    </row>
    <row r="160" spans="1:23" ht="14.25" customHeight="1">
      <c r="E160" s="80"/>
    </row>
    <row r="161" spans="5:5" ht="14.25" customHeight="1">
      <c r="E161" s="80"/>
    </row>
    <row r="162" spans="5:5" ht="14.25" customHeight="1">
      <c r="E162" s="80"/>
    </row>
    <row r="163" spans="5:5" ht="14.25" customHeight="1">
      <c r="E163" s="80"/>
    </row>
    <row r="164" spans="5:5" ht="14.25" customHeight="1">
      <c r="E164" s="80"/>
    </row>
    <row r="165" spans="5:5" ht="14.25" customHeight="1">
      <c r="E165" s="80"/>
    </row>
    <row r="166" spans="5:5" ht="14.25" customHeight="1">
      <c r="E166" s="80"/>
    </row>
    <row r="167" spans="5:5" ht="14.25" customHeight="1">
      <c r="E167" s="80"/>
    </row>
    <row r="168" spans="5:5" ht="14.25" customHeight="1">
      <c r="E168" s="80"/>
    </row>
    <row r="169" spans="5:5" ht="14.25" customHeight="1">
      <c r="E169" s="80"/>
    </row>
    <row r="170" spans="5:5" ht="14.25" customHeight="1">
      <c r="E170" s="80"/>
    </row>
    <row r="171" spans="5:5" ht="14.25" customHeight="1">
      <c r="E171" s="80"/>
    </row>
    <row r="172" spans="5:5" ht="14.25" customHeight="1">
      <c r="E172" s="80"/>
    </row>
    <row r="173" spans="5:5" ht="14.25" customHeight="1">
      <c r="E173" s="80"/>
    </row>
    <row r="174" spans="5:5" ht="14.25" customHeight="1">
      <c r="E174" s="80"/>
    </row>
    <row r="175" spans="5:5" ht="14.25" customHeight="1">
      <c r="E175" s="80"/>
    </row>
    <row r="176" spans="5:5" ht="14.25" customHeight="1">
      <c r="E176" s="80"/>
    </row>
    <row r="177" spans="5:5" ht="14.25" customHeight="1">
      <c r="E177" s="80"/>
    </row>
    <row r="178" spans="5:5" ht="14.25" customHeight="1">
      <c r="E178" s="80"/>
    </row>
    <row r="179" spans="5:5" ht="14.25" customHeight="1">
      <c r="E179" s="80"/>
    </row>
    <row r="180" spans="5:5" ht="14.25" customHeight="1">
      <c r="E180" s="80"/>
    </row>
    <row r="181" spans="5:5" ht="14.25" customHeight="1">
      <c r="E181" s="80"/>
    </row>
    <row r="182" spans="5:5" ht="14.25" customHeight="1">
      <c r="E182" s="80"/>
    </row>
    <row r="183" spans="5:5" ht="14.25" customHeight="1">
      <c r="E183" s="80"/>
    </row>
    <row r="184" spans="5:5" ht="14.25" customHeight="1">
      <c r="E184" s="80"/>
    </row>
    <row r="185" spans="5:5" ht="14.25" customHeight="1">
      <c r="E185" s="80"/>
    </row>
    <row r="186" spans="5:5" ht="14.25" customHeight="1">
      <c r="E186" s="80"/>
    </row>
    <row r="187" spans="5:5" ht="14.25" customHeight="1">
      <c r="E187" s="80"/>
    </row>
    <row r="188" spans="5:5" ht="14.25" customHeight="1">
      <c r="E188" s="80"/>
    </row>
    <row r="189" spans="5:5" ht="14.25" customHeight="1">
      <c r="E189" s="80"/>
    </row>
    <row r="190" spans="5:5" ht="14.25" customHeight="1">
      <c r="E190" s="80"/>
    </row>
    <row r="191" spans="5:5" ht="14.25" customHeight="1">
      <c r="E191" s="80"/>
    </row>
    <row r="192" spans="5:5" ht="14.25" customHeight="1">
      <c r="E192" s="80"/>
    </row>
    <row r="193" spans="5:5" ht="14.25" customHeight="1">
      <c r="E193" s="80"/>
    </row>
    <row r="194" spans="5:5" ht="14.25" customHeight="1">
      <c r="E194" s="80"/>
    </row>
    <row r="195" spans="5:5" ht="14.25" customHeight="1">
      <c r="E195" s="80"/>
    </row>
    <row r="196" spans="5:5" ht="14.25" customHeight="1">
      <c r="E196" s="80"/>
    </row>
    <row r="197" spans="5:5" ht="14.25" customHeight="1">
      <c r="E197" s="80"/>
    </row>
    <row r="198" spans="5:5" ht="14.25" customHeight="1">
      <c r="E198" s="80"/>
    </row>
    <row r="199" spans="5:5" ht="14.25" customHeight="1">
      <c r="E199" s="80"/>
    </row>
    <row r="200" spans="5:5" ht="14.25" customHeight="1">
      <c r="E200" s="80"/>
    </row>
    <row r="201" spans="5:5" ht="14.25" customHeight="1">
      <c r="E201" s="80"/>
    </row>
    <row r="202" spans="5:5" ht="14.25" customHeight="1">
      <c r="E202" s="80"/>
    </row>
    <row r="203" spans="5:5" ht="14.25" customHeight="1">
      <c r="E203" s="80"/>
    </row>
    <row r="204" spans="5:5" ht="14.25" customHeight="1">
      <c r="E204" s="80"/>
    </row>
    <row r="205" spans="5:5" ht="14.25" customHeight="1">
      <c r="E205" s="80"/>
    </row>
    <row r="206" spans="5:5" ht="14.25" customHeight="1">
      <c r="E206" s="80"/>
    </row>
    <row r="207" spans="5:5" ht="14.25" customHeight="1">
      <c r="E207" s="80"/>
    </row>
    <row r="208" spans="5:5" ht="14.25" customHeight="1">
      <c r="E208" s="80"/>
    </row>
    <row r="209" spans="5:5" ht="14.25" customHeight="1">
      <c r="E209" s="80"/>
    </row>
    <row r="210" spans="5:5" ht="14.25" customHeight="1">
      <c r="E210" s="80"/>
    </row>
    <row r="211" spans="5:5" ht="14.25" customHeight="1">
      <c r="E211" s="80"/>
    </row>
    <row r="212" spans="5:5" ht="14.25" customHeight="1">
      <c r="E212" s="80"/>
    </row>
    <row r="213" spans="5:5" ht="14.25" customHeight="1">
      <c r="E213" s="80"/>
    </row>
    <row r="214" spans="5:5" ht="14.25" customHeight="1">
      <c r="E214" s="80"/>
    </row>
    <row r="215" spans="5:5" ht="14.25" customHeight="1">
      <c r="E215" s="80"/>
    </row>
    <row r="216" spans="5:5" ht="14.25" customHeight="1">
      <c r="E216" s="80"/>
    </row>
    <row r="217" spans="5:5" ht="14.25" customHeight="1">
      <c r="E217" s="80"/>
    </row>
    <row r="218" spans="5:5" ht="14.25" customHeight="1">
      <c r="E218" s="80"/>
    </row>
    <row r="219" spans="5:5" ht="14.25" customHeight="1">
      <c r="E219" s="80"/>
    </row>
    <row r="220" spans="5:5" ht="14.25" customHeight="1">
      <c r="E220" s="80"/>
    </row>
    <row r="221" spans="5:5" ht="14.25" customHeight="1">
      <c r="E221" s="80"/>
    </row>
    <row r="222" spans="5:5" ht="14.25" customHeight="1">
      <c r="E222" s="80"/>
    </row>
    <row r="223" spans="5:5" ht="14.25" customHeight="1">
      <c r="E223" s="80"/>
    </row>
    <row r="224" spans="5:5" ht="14.25" customHeight="1">
      <c r="E224" s="80"/>
    </row>
    <row r="225" spans="5:5" ht="14.25" customHeight="1">
      <c r="E225" s="80"/>
    </row>
    <row r="226" spans="5:5" ht="14.25" customHeight="1">
      <c r="E226" s="80"/>
    </row>
    <row r="227" spans="5:5" ht="14.25" customHeight="1">
      <c r="E227" s="80"/>
    </row>
    <row r="228" spans="5:5" ht="14.25" customHeight="1">
      <c r="E228" s="80"/>
    </row>
    <row r="229" spans="5:5" ht="14.25" customHeight="1">
      <c r="E229" s="80"/>
    </row>
    <row r="230" spans="5:5" ht="14.25" customHeight="1">
      <c r="E230" s="80"/>
    </row>
    <row r="231" spans="5:5" ht="14.25" customHeight="1">
      <c r="E231" s="80"/>
    </row>
    <row r="232" spans="5:5" ht="14.25" customHeight="1">
      <c r="E232" s="80"/>
    </row>
    <row r="233" spans="5:5" ht="14.25" customHeight="1">
      <c r="E233" s="80"/>
    </row>
    <row r="234" spans="5:5" ht="14.25" customHeight="1">
      <c r="E234" s="80"/>
    </row>
    <row r="235" spans="5:5" ht="14.25" customHeight="1">
      <c r="E235" s="80"/>
    </row>
    <row r="236" spans="5:5" ht="14.25" customHeight="1">
      <c r="E236" s="80"/>
    </row>
    <row r="237" spans="5:5" ht="14.25" customHeight="1">
      <c r="E237" s="80"/>
    </row>
    <row r="238" spans="5:5" ht="14.25" customHeight="1">
      <c r="E238" s="80"/>
    </row>
    <row r="239" spans="5:5" ht="14.25" customHeight="1">
      <c r="E239" s="80"/>
    </row>
    <row r="240" spans="5:5" ht="14.25" customHeight="1">
      <c r="E240" s="80"/>
    </row>
    <row r="241" spans="5:5" ht="14.25" customHeight="1">
      <c r="E241" s="80"/>
    </row>
    <row r="242" spans="5:5" ht="14.25" customHeight="1">
      <c r="E242" s="80"/>
    </row>
    <row r="243" spans="5:5" ht="14.25" customHeight="1">
      <c r="E243" s="80"/>
    </row>
    <row r="244" spans="5:5" ht="14.25" customHeight="1">
      <c r="E244" s="80"/>
    </row>
    <row r="245" spans="5:5" ht="14.25" customHeight="1">
      <c r="E245" s="80"/>
    </row>
    <row r="246" spans="5:5" ht="14.25" customHeight="1">
      <c r="E246" s="80"/>
    </row>
    <row r="247" spans="5:5" ht="14.25" customHeight="1">
      <c r="E247" s="80"/>
    </row>
    <row r="248" spans="5:5" ht="14.25" customHeight="1">
      <c r="E248" s="80"/>
    </row>
    <row r="249" spans="5:5" ht="14.25" customHeight="1">
      <c r="E249" s="80"/>
    </row>
    <row r="250" spans="5:5" ht="14.25" customHeight="1">
      <c r="E250" s="80"/>
    </row>
    <row r="251" spans="5:5" ht="14.25" customHeight="1">
      <c r="E251" s="80"/>
    </row>
    <row r="252" spans="5:5" ht="14.25" customHeight="1">
      <c r="E252" s="80"/>
    </row>
    <row r="253" spans="5:5" ht="14.25" customHeight="1">
      <c r="E253" s="80"/>
    </row>
    <row r="254" spans="5:5" ht="14.25" customHeight="1">
      <c r="E254" s="80"/>
    </row>
    <row r="255" spans="5:5" ht="14.25" customHeight="1">
      <c r="E255" s="80"/>
    </row>
    <row r="256" spans="5:5" ht="14.25" customHeight="1">
      <c r="E256" s="80"/>
    </row>
    <row r="257" spans="5:5" ht="14.25" customHeight="1">
      <c r="E257" s="80"/>
    </row>
    <row r="258" spans="5:5" ht="14.25" customHeight="1">
      <c r="E258" s="80"/>
    </row>
    <row r="259" spans="5:5" ht="14.25" customHeight="1">
      <c r="E259" s="80"/>
    </row>
    <row r="260" spans="5:5" ht="14.25" customHeight="1">
      <c r="E260" s="80"/>
    </row>
    <row r="261" spans="5:5" ht="14.25" customHeight="1">
      <c r="E261" s="80"/>
    </row>
    <row r="262" spans="5:5" ht="14.25" customHeight="1">
      <c r="E262" s="80"/>
    </row>
    <row r="263" spans="5:5" ht="14.25" customHeight="1">
      <c r="E263" s="80"/>
    </row>
    <row r="264" spans="5:5" ht="14.25" customHeight="1">
      <c r="E264" s="80"/>
    </row>
    <row r="265" spans="5:5" ht="14.25" customHeight="1">
      <c r="E265" s="80"/>
    </row>
    <row r="266" spans="5:5" ht="14.25" customHeight="1">
      <c r="E266" s="80"/>
    </row>
    <row r="267" spans="5:5" ht="14.25" customHeight="1">
      <c r="E267" s="80"/>
    </row>
    <row r="268" spans="5:5" ht="14.25" customHeight="1">
      <c r="E268" s="80"/>
    </row>
    <row r="269" spans="5:5" ht="14.25" customHeight="1">
      <c r="E269" s="80"/>
    </row>
    <row r="270" spans="5:5" ht="14.25" customHeight="1">
      <c r="E270" s="80"/>
    </row>
    <row r="271" spans="5:5" ht="14.25" customHeight="1">
      <c r="E271" s="80"/>
    </row>
    <row r="272" spans="5:5" ht="14.25" customHeight="1">
      <c r="E272" s="80"/>
    </row>
    <row r="273" spans="5:5" ht="14.25" customHeight="1">
      <c r="E273" s="80"/>
    </row>
    <row r="274" spans="5:5" ht="14.25" customHeight="1">
      <c r="E274" s="80"/>
    </row>
    <row r="275" spans="5:5" ht="14.25" customHeight="1">
      <c r="E275" s="80"/>
    </row>
    <row r="276" spans="5:5" ht="14.25" customHeight="1">
      <c r="E276" s="80"/>
    </row>
    <row r="277" spans="5:5" ht="14.25" customHeight="1">
      <c r="E277" s="80"/>
    </row>
    <row r="278" spans="5:5" ht="14.25" customHeight="1">
      <c r="E278" s="80"/>
    </row>
    <row r="279" spans="5:5" ht="14.25" customHeight="1">
      <c r="E279" s="80"/>
    </row>
    <row r="280" spans="5:5" ht="14.25" customHeight="1">
      <c r="E280" s="80"/>
    </row>
    <row r="281" spans="5:5" ht="14.25" customHeight="1">
      <c r="E281" s="80"/>
    </row>
    <row r="282" spans="5:5" ht="14.25" customHeight="1">
      <c r="E282" s="80"/>
    </row>
    <row r="283" spans="5:5" ht="14.25" customHeight="1">
      <c r="E283" s="80"/>
    </row>
    <row r="284" spans="5:5" ht="14.25" customHeight="1">
      <c r="E284" s="80"/>
    </row>
    <row r="285" spans="5:5" ht="14.25" customHeight="1">
      <c r="E285" s="80"/>
    </row>
    <row r="286" spans="5:5" ht="14.25" customHeight="1">
      <c r="E286" s="80"/>
    </row>
    <row r="287" spans="5:5" ht="14.25" customHeight="1">
      <c r="E287" s="80"/>
    </row>
    <row r="288" spans="5:5" ht="14.25" customHeight="1">
      <c r="E288" s="80"/>
    </row>
    <row r="289" spans="5:5" ht="14.25" customHeight="1">
      <c r="E289" s="80"/>
    </row>
    <row r="290" spans="5:5" ht="14.25" customHeight="1">
      <c r="E290" s="80"/>
    </row>
    <row r="291" spans="5:5" ht="14.25" customHeight="1">
      <c r="E291" s="80"/>
    </row>
    <row r="292" spans="5:5" ht="14.25" customHeight="1">
      <c r="E292" s="80"/>
    </row>
    <row r="293" spans="5:5" ht="14.25" customHeight="1">
      <c r="E293" s="80"/>
    </row>
    <row r="294" spans="5:5" ht="14.25" customHeight="1">
      <c r="E294" s="80"/>
    </row>
    <row r="295" spans="5:5" ht="14.25" customHeight="1">
      <c r="E295" s="80"/>
    </row>
    <row r="296" spans="5:5" ht="14.25" customHeight="1">
      <c r="E296" s="80"/>
    </row>
    <row r="297" spans="5:5" ht="14.25" customHeight="1">
      <c r="E297" s="80"/>
    </row>
    <row r="298" spans="5:5" ht="14.25" customHeight="1">
      <c r="E298" s="80"/>
    </row>
    <row r="299" spans="5:5" ht="14.25" customHeight="1">
      <c r="E299" s="80"/>
    </row>
    <row r="300" spans="5:5" ht="14.25" customHeight="1">
      <c r="E300" s="80"/>
    </row>
    <row r="301" spans="5:5" ht="14.25" customHeight="1">
      <c r="E301" s="80"/>
    </row>
    <row r="302" spans="5:5" ht="14.25" customHeight="1">
      <c r="E302" s="80"/>
    </row>
    <row r="303" spans="5:5" ht="14.25" customHeight="1">
      <c r="E303" s="80"/>
    </row>
    <row r="304" spans="5:5" ht="14.25" customHeight="1">
      <c r="E304" s="80"/>
    </row>
    <row r="305" spans="5:5" ht="14.25" customHeight="1">
      <c r="E305" s="80"/>
    </row>
    <row r="306" spans="5:5" ht="14.25" customHeight="1">
      <c r="E306" s="80"/>
    </row>
    <row r="307" spans="5:5" ht="14.25" customHeight="1">
      <c r="E307" s="80"/>
    </row>
    <row r="308" spans="5:5" ht="14.25" customHeight="1">
      <c r="E308" s="80"/>
    </row>
    <row r="309" spans="5:5" ht="14.25" customHeight="1">
      <c r="E309" s="80"/>
    </row>
    <row r="310" spans="5:5" ht="14.25" customHeight="1">
      <c r="E310" s="80"/>
    </row>
    <row r="311" spans="5:5" ht="14.25" customHeight="1">
      <c r="E311" s="80"/>
    </row>
    <row r="312" spans="5:5" ht="14.25" customHeight="1">
      <c r="E312" s="80"/>
    </row>
    <row r="313" spans="5:5" ht="14.25" customHeight="1">
      <c r="E313" s="80"/>
    </row>
    <row r="314" spans="5:5" ht="14.25" customHeight="1">
      <c r="E314" s="80"/>
    </row>
    <row r="315" spans="5:5" ht="14.25" customHeight="1">
      <c r="E315" s="80"/>
    </row>
    <row r="316" spans="5:5" ht="14.25" customHeight="1">
      <c r="E316" s="80"/>
    </row>
    <row r="317" spans="5:5" ht="14.25" customHeight="1">
      <c r="E317" s="80"/>
    </row>
    <row r="318" spans="5:5" ht="14.25" customHeight="1">
      <c r="E318" s="80"/>
    </row>
    <row r="319" spans="5:5" ht="14.25" customHeight="1">
      <c r="E319" s="80"/>
    </row>
    <row r="320" spans="5:5" ht="14.25" customHeight="1">
      <c r="E320" s="80"/>
    </row>
    <row r="321" spans="5:5" ht="14.25" customHeight="1">
      <c r="E321" s="80"/>
    </row>
    <row r="322" spans="5:5" ht="14.25" customHeight="1">
      <c r="E322" s="80"/>
    </row>
    <row r="323" spans="5:5" ht="14.25" customHeight="1">
      <c r="E323" s="80"/>
    </row>
    <row r="324" spans="5:5" ht="14.25" customHeight="1">
      <c r="E324" s="80"/>
    </row>
    <row r="325" spans="5:5" ht="14.25" customHeight="1">
      <c r="E325" s="80"/>
    </row>
    <row r="326" spans="5:5" ht="14.25" customHeight="1">
      <c r="E326" s="80"/>
    </row>
    <row r="327" spans="5:5" ht="14.25" customHeight="1">
      <c r="E327" s="80"/>
    </row>
    <row r="328" spans="5:5" ht="14.25" customHeight="1">
      <c r="E328" s="80"/>
    </row>
    <row r="329" spans="5:5" ht="14.25" customHeight="1">
      <c r="E329" s="80"/>
    </row>
    <row r="330" spans="5:5" ht="14.25" customHeight="1">
      <c r="E330" s="80"/>
    </row>
    <row r="331" spans="5:5" ht="14.25" customHeight="1">
      <c r="E331" s="80"/>
    </row>
    <row r="332" spans="5:5" ht="14.25" customHeight="1">
      <c r="E332" s="80"/>
    </row>
    <row r="333" spans="5:5" ht="14.25" customHeight="1">
      <c r="E333" s="80"/>
    </row>
    <row r="334" spans="5:5" ht="14.25" customHeight="1">
      <c r="E334" s="80"/>
    </row>
    <row r="335" spans="5:5" ht="14.25" customHeight="1">
      <c r="E335" s="80"/>
    </row>
    <row r="336" spans="5:5" ht="14.25" customHeight="1">
      <c r="E336" s="80"/>
    </row>
    <row r="337" spans="5:5" ht="14.25" customHeight="1">
      <c r="E337" s="80"/>
    </row>
    <row r="338" spans="5:5" ht="14.25" customHeight="1">
      <c r="E338" s="80"/>
    </row>
    <row r="339" spans="5:5" ht="14.25" customHeight="1">
      <c r="E339" s="80"/>
    </row>
    <row r="340" spans="5:5" ht="14.25" customHeight="1">
      <c r="E340" s="80"/>
    </row>
    <row r="341" spans="5:5" ht="14.25" customHeight="1">
      <c r="E341" s="80"/>
    </row>
    <row r="342" spans="5:5" ht="14.25" customHeight="1">
      <c r="E342" s="80"/>
    </row>
    <row r="343" spans="5:5" ht="14.25" customHeight="1">
      <c r="E343" s="80"/>
    </row>
    <row r="344" spans="5:5" ht="14.25" customHeight="1">
      <c r="E344" s="80"/>
    </row>
    <row r="345" spans="5:5" ht="14.25" customHeight="1">
      <c r="E345" s="80"/>
    </row>
    <row r="346" spans="5:5" ht="14.25" customHeight="1">
      <c r="E346" s="80"/>
    </row>
    <row r="347" spans="5:5" ht="14.25" customHeight="1">
      <c r="E347" s="80"/>
    </row>
    <row r="348" spans="5:5" ht="14.25" customHeight="1">
      <c r="E348" s="80"/>
    </row>
    <row r="349" spans="5:5" ht="14.25" customHeight="1">
      <c r="E349" s="80"/>
    </row>
    <row r="350" spans="5:5" ht="14.25" customHeight="1">
      <c r="E350" s="80"/>
    </row>
    <row r="351" spans="5:5" ht="14.25" customHeight="1">
      <c r="E351" s="80"/>
    </row>
    <row r="352" spans="5:5" ht="14.25" customHeight="1">
      <c r="E352" s="80"/>
    </row>
    <row r="353" spans="5:5" ht="14.25" customHeight="1">
      <c r="E353" s="80"/>
    </row>
    <row r="354" spans="5:5" ht="14.25" customHeight="1">
      <c r="E354" s="80"/>
    </row>
    <row r="355" spans="5:5" ht="15.75" customHeight="1"/>
    <row r="356" spans="5:5" ht="15.75" customHeight="1"/>
    <row r="357" spans="5:5" ht="15.75" customHeight="1"/>
    <row r="358" spans="5:5" ht="15.75" customHeight="1"/>
    <row r="359" spans="5:5" ht="15.75" customHeight="1"/>
    <row r="360" spans="5:5" ht="15.75" customHeight="1"/>
    <row r="361" spans="5:5" ht="15.75" customHeight="1"/>
    <row r="362" spans="5:5" ht="15.75" customHeight="1"/>
    <row r="363" spans="5:5" ht="15.75" customHeight="1"/>
    <row r="364" spans="5:5" ht="15.75" customHeight="1"/>
    <row r="365" spans="5:5" ht="15.75" customHeight="1"/>
    <row r="366" spans="5:5" ht="15.75" customHeight="1"/>
    <row r="367" spans="5:5" ht="15.75" customHeight="1"/>
    <row r="368" spans="5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42"/>
  <sheetViews>
    <sheetView workbookViewId="0">
      <pane ySplit="1" topLeftCell="A17" activePane="bottomLeft" state="frozen"/>
      <selection pane="bottomLeft" activeCell="A116" sqref="A116:XFD280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6" t="s">
        <v>776</v>
      </c>
      <c r="B1" s="96" t="s">
        <v>739</v>
      </c>
      <c r="C1" s="96" t="s">
        <v>743</v>
      </c>
      <c r="D1" s="96" t="s">
        <v>754</v>
      </c>
      <c r="E1" s="96" t="s">
        <v>740</v>
      </c>
      <c r="F1" s="96" t="s">
        <v>1</v>
      </c>
      <c r="G1" s="96" t="s">
        <v>3</v>
      </c>
      <c r="H1" s="96" t="s">
        <v>742</v>
      </c>
      <c r="I1" s="96" t="s">
        <v>2</v>
      </c>
      <c r="J1" s="96" t="s">
        <v>5</v>
      </c>
      <c r="K1" s="96" t="s">
        <v>744</v>
      </c>
      <c r="L1" s="96" t="s">
        <v>745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4.25" customHeight="1">
      <c r="A2" s="98" t="s">
        <v>776</v>
      </c>
      <c r="B2" s="77">
        <v>8</v>
      </c>
      <c r="C2" s="77">
        <v>28.5</v>
      </c>
      <c r="D2" s="77">
        <v>1</v>
      </c>
      <c r="E2" s="77">
        <v>1587</v>
      </c>
      <c r="F2" s="61" t="str">
        <f>+VLOOKUP(E2,Participants!$A$1:$F$799,2,FALSE)</f>
        <v>Jacob Birchok</v>
      </c>
      <c r="G2" s="61" t="str">
        <f>+VLOOKUP(E2,Participants!$A$1:$F$799,4,FALSE)</f>
        <v>GRE</v>
      </c>
      <c r="H2" s="61" t="str">
        <f>+VLOOKUP(E2,Participants!$A$1:$F$799,5,FALSE)</f>
        <v>M</v>
      </c>
      <c r="I2" s="61">
        <f>+VLOOKUP(E2,Participants!$A$1:$F$799,3,FALSE)</f>
        <v>6</v>
      </c>
      <c r="J2" s="61" t="str">
        <f>+VLOOKUP(E2,Participants!$A$1:$G$799,7,FALSE)</f>
        <v>JV BOYS</v>
      </c>
      <c r="K2" s="61">
        <v>1</v>
      </c>
      <c r="L2" s="61">
        <v>10</v>
      </c>
    </row>
    <row r="3" spans="1:26" ht="14.25" customHeight="1">
      <c r="A3" s="98" t="s">
        <v>776</v>
      </c>
      <c r="B3" s="77">
        <v>8</v>
      </c>
      <c r="C3" s="77">
        <v>29.04</v>
      </c>
      <c r="D3" s="77">
        <v>5</v>
      </c>
      <c r="E3" s="77">
        <v>1588</v>
      </c>
      <c r="F3" s="61" t="str">
        <f>+VLOOKUP(E3,Participants!$A$1:$F$799,2,FALSE)</f>
        <v>Michael Pierro</v>
      </c>
      <c r="G3" s="61" t="str">
        <f>+VLOOKUP(E3,Participants!$A$1:$F$799,4,FALSE)</f>
        <v>GRE</v>
      </c>
      <c r="H3" s="61" t="str">
        <f>+VLOOKUP(E3,Participants!$A$1:$F$799,5,FALSE)</f>
        <v>M</v>
      </c>
      <c r="I3" s="61">
        <f>+VLOOKUP(E3,Participants!$A$1:$F$799,3,FALSE)</f>
        <v>6</v>
      </c>
      <c r="J3" s="61" t="str">
        <f>+VLOOKUP(E3,Participants!$A$1:$G$799,7,FALSE)</f>
        <v>JV BOYS</v>
      </c>
      <c r="K3" s="61">
        <f>K2+1</f>
        <v>2</v>
      </c>
      <c r="L3" s="61">
        <v>8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25" customHeight="1">
      <c r="A4" s="98" t="s">
        <v>776</v>
      </c>
      <c r="B4" s="73">
        <v>7</v>
      </c>
      <c r="C4" s="73">
        <v>30.89</v>
      </c>
      <c r="D4" s="73">
        <v>2</v>
      </c>
      <c r="E4" s="75">
        <v>1160</v>
      </c>
      <c r="F4" s="54" t="str">
        <f>+VLOOKUP(E4,Participants!$A$1:$F$799,2,FALSE)</f>
        <v>Declan McCullough</v>
      </c>
      <c r="G4" s="54" t="str">
        <f>+VLOOKUP(E4,Participants!$A$1:$F$799,4,FALSE)</f>
        <v>JAM</v>
      </c>
      <c r="H4" s="54" t="str">
        <f>+VLOOKUP(E4,Participants!$A$1:$F$799,5,FALSE)</f>
        <v>M</v>
      </c>
      <c r="I4" s="54">
        <f>+VLOOKUP(E4,Participants!$A$1:$F$799,3,FALSE)</f>
        <v>5</v>
      </c>
      <c r="J4" s="54" t="str">
        <f>+VLOOKUP(E4,Participants!$A$1:$G$799,7,FALSE)</f>
        <v>JV BOYS</v>
      </c>
      <c r="K4" s="61">
        <f t="shared" ref="K4:K21" si="0">K3+1</f>
        <v>3</v>
      </c>
      <c r="L4" s="54">
        <v>6</v>
      </c>
    </row>
    <row r="5" spans="1:26" ht="14.25" customHeight="1">
      <c r="A5" s="98" t="s">
        <v>776</v>
      </c>
      <c r="B5" s="77">
        <v>8</v>
      </c>
      <c r="C5" s="77">
        <v>31.59</v>
      </c>
      <c r="D5" s="77">
        <v>3</v>
      </c>
      <c r="E5" s="77">
        <v>1048</v>
      </c>
      <c r="F5" s="61" t="str">
        <f>+VLOOKUP(E5,Participants!$A$1:$F$799,2,FALSE)</f>
        <v>Nicholas Gnandt</v>
      </c>
      <c r="G5" s="61" t="str">
        <f>+VLOOKUP(E5,Participants!$A$1:$F$799,4,FALSE)</f>
        <v>KIL</v>
      </c>
      <c r="H5" s="61" t="str">
        <f>+VLOOKUP(E5,Participants!$A$1:$F$799,5,FALSE)</f>
        <v>M</v>
      </c>
      <c r="I5" s="61">
        <f>+VLOOKUP(E5,Participants!$A$1:$F$799,3,FALSE)</f>
        <v>5</v>
      </c>
      <c r="J5" s="61" t="str">
        <f>+VLOOKUP(E5,Participants!$A$1:$G$799,7,FALSE)</f>
        <v>JV BOYS</v>
      </c>
      <c r="K5" s="61">
        <f t="shared" si="0"/>
        <v>4</v>
      </c>
      <c r="L5" s="61">
        <v>5</v>
      </c>
    </row>
    <row r="6" spans="1:26" ht="14.25" customHeight="1">
      <c r="A6" s="98" t="s">
        <v>776</v>
      </c>
      <c r="B6" s="77">
        <v>6</v>
      </c>
      <c r="C6" s="77">
        <v>31.82</v>
      </c>
      <c r="D6" s="77">
        <v>2</v>
      </c>
      <c r="E6" s="77">
        <v>1589</v>
      </c>
      <c r="F6" s="61" t="str">
        <f>+VLOOKUP(E6,Participants!$A$1:$F$799,2,FALSE)</f>
        <v>Judah Sauers</v>
      </c>
      <c r="G6" s="61" t="str">
        <f>+VLOOKUP(E6,Participants!$A$1:$F$799,4,FALSE)</f>
        <v>GRE</v>
      </c>
      <c r="H6" s="61" t="str">
        <f>+VLOOKUP(E6,Participants!$A$1:$F$799,5,FALSE)</f>
        <v>M</v>
      </c>
      <c r="I6" s="61">
        <f>+VLOOKUP(E6,Participants!$A$1:$F$799,3,FALSE)</f>
        <v>6</v>
      </c>
      <c r="J6" s="61" t="str">
        <f>+VLOOKUP(E6,Participants!$A$1:$G$799,7,FALSE)</f>
        <v>JV BOYS</v>
      </c>
      <c r="K6" s="61">
        <f t="shared" si="0"/>
        <v>5</v>
      </c>
      <c r="L6" s="61">
        <v>4</v>
      </c>
    </row>
    <row r="7" spans="1:26" ht="14.25" customHeight="1">
      <c r="A7" s="98" t="s">
        <v>776</v>
      </c>
      <c r="B7" s="77">
        <v>8</v>
      </c>
      <c r="C7" s="77">
        <v>32.22</v>
      </c>
      <c r="D7" s="77">
        <v>2</v>
      </c>
      <c r="E7" s="77">
        <v>597</v>
      </c>
      <c r="F7" s="61" t="str">
        <f>+VLOOKUP(E7,Participants!$A$1:$F$799,2,FALSE)</f>
        <v>Rylan Greene</v>
      </c>
      <c r="G7" s="61" t="str">
        <f>+VLOOKUP(E7,Participants!$A$1:$F$799,4,FALSE)</f>
        <v>BFS</v>
      </c>
      <c r="H7" s="61" t="str">
        <f>+VLOOKUP(E7,Participants!$A$1:$F$799,5,FALSE)</f>
        <v>M</v>
      </c>
      <c r="I7" s="61">
        <f>+VLOOKUP(E7,Participants!$A$1:$F$799,3,FALSE)</f>
        <v>6</v>
      </c>
      <c r="J7" s="61" t="str">
        <f>+VLOOKUP(E7,Participants!$A$1:$G$799,7,FALSE)</f>
        <v>JV BOYS</v>
      </c>
      <c r="K7" s="61">
        <f t="shared" si="0"/>
        <v>6</v>
      </c>
      <c r="L7" s="61">
        <v>3</v>
      </c>
    </row>
    <row r="8" spans="1:26" ht="14.25" customHeight="1">
      <c r="A8" s="98" t="s">
        <v>776</v>
      </c>
      <c r="B8" s="73">
        <v>7</v>
      </c>
      <c r="C8" s="73">
        <v>33.33</v>
      </c>
      <c r="D8" s="73">
        <v>6</v>
      </c>
      <c r="E8" s="75">
        <v>1053</v>
      </c>
      <c r="F8" s="54" t="str">
        <f>+VLOOKUP(E8,Participants!$A$1:$F$799,2,FALSE)</f>
        <v>Dominic Verdi</v>
      </c>
      <c r="G8" s="54" t="str">
        <f>+VLOOKUP(E8,Participants!$A$1:$F$799,4,FALSE)</f>
        <v>KIL</v>
      </c>
      <c r="H8" s="54" t="str">
        <f>+VLOOKUP(E8,Participants!$A$1:$F$799,5,FALSE)</f>
        <v>M</v>
      </c>
      <c r="I8" s="54">
        <f>+VLOOKUP(E8,Participants!$A$1:$F$799,3,FALSE)</f>
        <v>6</v>
      </c>
      <c r="J8" s="54" t="str">
        <f>+VLOOKUP(E8,Participants!$A$1:$G$799,7,FALSE)</f>
        <v>JV BOYS</v>
      </c>
      <c r="K8" s="61">
        <f t="shared" si="0"/>
        <v>7</v>
      </c>
      <c r="L8" s="54">
        <v>2</v>
      </c>
    </row>
    <row r="9" spans="1:26" ht="14.25" customHeight="1">
      <c r="A9" s="98" t="s">
        <v>776</v>
      </c>
      <c r="B9" s="77">
        <v>8</v>
      </c>
      <c r="C9" s="77">
        <v>34.08</v>
      </c>
      <c r="D9" s="77">
        <v>6</v>
      </c>
      <c r="E9" s="77">
        <v>1043</v>
      </c>
      <c r="F9" s="61" t="str">
        <f>+VLOOKUP(E9,Participants!$A$1:$F$799,2,FALSE)</f>
        <v>Thomas Baier</v>
      </c>
      <c r="G9" s="61" t="str">
        <f>+VLOOKUP(E9,Participants!$A$1:$F$799,4,FALSE)</f>
        <v>KIL</v>
      </c>
      <c r="H9" s="61" t="str">
        <f>+VLOOKUP(E9,Participants!$A$1:$F$799,5,FALSE)</f>
        <v>M</v>
      </c>
      <c r="I9" s="61">
        <f>+VLOOKUP(E9,Participants!$A$1:$F$799,3,FALSE)</f>
        <v>5</v>
      </c>
      <c r="J9" s="61" t="str">
        <f>+VLOOKUP(E9,Participants!$A$1:$G$799,7,FALSE)</f>
        <v>JV BOYS</v>
      </c>
      <c r="K9" s="61">
        <f t="shared" si="0"/>
        <v>8</v>
      </c>
      <c r="L9" s="61">
        <v>1</v>
      </c>
    </row>
    <row r="10" spans="1:26" ht="14.25" customHeight="1">
      <c r="A10" s="98" t="s">
        <v>776</v>
      </c>
      <c r="B10" s="75">
        <v>7</v>
      </c>
      <c r="C10" s="75">
        <v>34.99</v>
      </c>
      <c r="D10" s="75">
        <v>4</v>
      </c>
      <c r="E10" s="75">
        <v>1115</v>
      </c>
      <c r="F10" s="54" t="str">
        <f>+VLOOKUP(E10,Participants!$A$1:$F$799,2,FALSE)</f>
        <v>Eric Wheeler</v>
      </c>
      <c r="G10" s="54" t="str">
        <f>+VLOOKUP(E10,Participants!$A$1:$F$799,4,FALSE)</f>
        <v>PHA</v>
      </c>
      <c r="H10" s="54" t="str">
        <f>+VLOOKUP(E10,Participants!$A$1:$F$799,5,FALSE)</f>
        <v>M</v>
      </c>
      <c r="I10" s="54">
        <f>+VLOOKUP(E10,Participants!$A$1:$F$799,3,FALSE)</f>
        <v>5</v>
      </c>
      <c r="J10" s="54" t="str">
        <f>+VLOOKUP(E10,Participants!$A$1:$G$799,7,FALSE)</f>
        <v>JV BOYS</v>
      </c>
      <c r="K10" s="61">
        <f t="shared" si="0"/>
        <v>9</v>
      </c>
      <c r="L10" s="54"/>
    </row>
    <row r="11" spans="1:26" ht="14.25" customHeight="1">
      <c r="A11" s="98" t="s">
        <v>776</v>
      </c>
      <c r="B11" s="76">
        <v>6</v>
      </c>
      <c r="C11" s="76">
        <v>35.119999999999997</v>
      </c>
      <c r="D11" s="76">
        <v>3</v>
      </c>
      <c r="E11" s="77">
        <v>937</v>
      </c>
      <c r="F11" s="61" t="str">
        <f>+VLOOKUP(E11,Participants!$A$1:$F$799,2,FALSE)</f>
        <v>Edward Hosack</v>
      </c>
      <c r="G11" s="61" t="str">
        <f>+VLOOKUP(E11,Participants!$A$1:$F$799,4,FALSE)</f>
        <v>NCA</v>
      </c>
      <c r="H11" s="61" t="str">
        <f>+VLOOKUP(E11,Participants!$A$1:$F$799,5,FALSE)</f>
        <v>M</v>
      </c>
      <c r="I11" s="61">
        <f>+VLOOKUP(E11,Participants!$A$1:$F$799,3,FALSE)</f>
        <v>5</v>
      </c>
      <c r="J11" s="61" t="str">
        <f>+VLOOKUP(E11,Participants!$A$1:$G$799,7,FALSE)</f>
        <v>JV BOYS</v>
      </c>
      <c r="K11" s="61">
        <f t="shared" si="0"/>
        <v>10</v>
      </c>
      <c r="L11" s="61"/>
    </row>
    <row r="12" spans="1:26" ht="14.25" customHeight="1">
      <c r="A12" s="98" t="s">
        <v>776</v>
      </c>
      <c r="B12" s="76">
        <v>6</v>
      </c>
      <c r="C12" s="76">
        <v>35.130000000000003</v>
      </c>
      <c r="D12" s="76">
        <v>7</v>
      </c>
      <c r="E12" s="77">
        <v>779</v>
      </c>
      <c r="F12" s="61" t="str">
        <f>+VLOOKUP(E12,Participants!$A$1:$F$799,2,FALSE)</f>
        <v xml:space="preserve">Burchill Linus </v>
      </c>
      <c r="G12" s="61" t="str">
        <f>+VLOOKUP(E12,Participants!$A$1:$F$799,4,FALSE)</f>
        <v>AAC</v>
      </c>
      <c r="H12" s="61" t="str">
        <f>+VLOOKUP(E12,Participants!$A$1:$F$799,5,FALSE)</f>
        <v>M</v>
      </c>
      <c r="I12" s="61">
        <f>+VLOOKUP(E12,Participants!$A$1:$F$799,3,FALSE)</f>
        <v>6</v>
      </c>
      <c r="J12" s="61" t="str">
        <f>+VLOOKUP(E12,Participants!$A$1:$G$799,7,FALSE)</f>
        <v>JV BOYS</v>
      </c>
      <c r="K12" s="61">
        <f t="shared" si="0"/>
        <v>11</v>
      </c>
      <c r="L12" s="61"/>
    </row>
    <row r="13" spans="1:26" ht="14.25" customHeight="1">
      <c r="A13" s="98" t="s">
        <v>776</v>
      </c>
      <c r="B13" s="76">
        <v>8</v>
      </c>
      <c r="C13" s="76">
        <v>35.340000000000003</v>
      </c>
      <c r="D13" s="76">
        <v>4</v>
      </c>
      <c r="E13" s="77">
        <v>940</v>
      </c>
      <c r="F13" s="61" t="str">
        <f>+VLOOKUP(E13,Participants!$A$1:$F$799,2,FALSE)</f>
        <v>Zachary Booz</v>
      </c>
      <c r="G13" s="61" t="str">
        <f>+VLOOKUP(E13,Participants!$A$1:$F$799,4,FALSE)</f>
        <v>NCA</v>
      </c>
      <c r="H13" s="61" t="str">
        <f>+VLOOKUP(E13,Participants!$A$1:$F$799,5,FALSE)</f>
        <v>M</v>
      </c>
      <c r="I13" s="61">
        <f>+VLOOKUP(E13,Participants!$A$1:$F$799,3,FALSE)</f>
        <v>6</v>
      </c>
      <c r="J13" s="61" t="str">
        <f>+VLOOKUP(E13,Participants!$A$1:$G$799,7,FALSE)</f>
        <v>JV BOYS</v>
      </c>
      <c r="K13" s="61">
        <f t="shared" si="0"/>
        <v>12</v>
      </c>
      <c r="L13" s="61"/>
    </row>
    <row r="14" spans="1:26" ht="14.25" customHeight="1">
      <c r="A14" s="98" t="s">
        <v>776</v>
      </c>
      <c r="B14" s="75">
        <v>7</v>
      </c>
      <c r="C14" s="75">
        <v>36.64</v>
      </c>
      <c r="D14" s="75">
        <v>7</v>
      </c>
      <c r="E14" s="75">
        <v>594</v>
      </c>
      <c r="F14" s="54" t="str">
        <f>+VLOOKUP(E14,Participants!$A$1:$F$799,2,FALSE)</f>
        <v>Isaiah Thomas</v>
      </c>
      <c r="G14" s="54" t="str">
        <f>+VLOOKUP(E14,Participants!$A$1:$F$799,4,FALSE)</f>
        <v>BFS</v>
      </c>
      <c r="H14" s="54" t="str">
        <f>+VLOOKUP(E14,Participants!$A$1:$F$799,5,FALSE)</f>
        <v>M</v>
      </c>
      <c r="I14" s="54">
        <f>+VLOOKUP(E14,Participants!$A$1:$F$799,3,FALSE)</f>
        <v>5</v>
      </c>
      <c r="J14" s="54" t="str">
        <f>+VLOOKUP(E14,Participants!$A$1:$G$799,7,FALSE)</f>
        <v>JV BOYS</v>
      </c>
      <c r="K14" s="61">
        <f t="shared" si="0"/>
        <v>13</v>
      </c>
      <c r="L14" s="54"/>
    </row>
    <row r="15" spans="1:26" ht="14.25" customHeight="1">
      <c r="A15" s="98" t="s">
        <v>776</v>
      </c>
      <c r="B15" s="75">
        <v>7</v>
      </c>
      <c r="C15" s="75">
        <v>38.01</v>
      </c>
      <c r="D15" s="75">
        <v>3</v>
      </c>
      <c r="E15" s="75">
        <v>1259</v>
      </c>
      <c r="F15" s="54" t="str">
        <f>+VLOOKUP(E15,Participants!$A$1:$F$799,2,FALSE)</f>
        <v>Luke Blatt</v>
      </c>
      <c r="G15" s="54" t="str">
        <f>+VLOOKUP(E15,Participants!$A$1:$F$799,4,FALSE)</f>
        <v>AGS</v>
      </c>
      <c r="H15" s="54" t="str">
        <f>+VLOOKUP(E15,Participants!$A$1:$F$799,5,FALSE)</f>
        <v>M</v>
      </c>
      <c r="I15" s="54">
        <f>+VLOOKUP(E15,Participants!$A$1:$F$799,3,FALSE)</f>
        <v>5</v>
      </c>
      <c r="J15" s="54" t="str">
        <f>+VLOOKUP(E15,Participants!$A$1:$G$799,7,FALSE)</f>
        <v>JV BOYS</v>
      </c>
      <c r="K15" s="61">
        <f t="shared" si="0"/>
        <v>14</v>
      </c>
      <c r="L15" s="54"/>
    </row>
    <row r="16" spans="1:26" ht="14.25" customHeight="1">
      <c r="A16" s="98" t="s">
        <v>776</v>
      </c>
      <c r="B16" s="76">
        <v>6</v>
      </c>
      <c r="C16" s="76">
        <v>38.770000000000003</v>
      </c>
      <c r="D16" s="76">
        <v>5</v>
      </c>
      <c r="E16" s="77">
        <v>935</v>
      </c>
      <c r="F16" s="61" t="str">
        <f>+VLOOKUP(E16,Participants!$A$1:$F$799,2,FALSE)</f>
        <v>Auviere Ruffin</v>
      </c>
      <c r="G16" s="61" t="str">
        <f>+VLOOKUP(E16,Participants!$A$1:$F$799,4,FALSE)</f>
        <v>NCA</v>
      </c>
      <c r="H16" s="61" t="str">
        <f>+VLOOKUP(E16,Participants!$A$1:$F$799,5,FALSE)</f>
        <v>M</v>
      </c>
      <c r="I16" s="61">
        <f>+VLOOKUP(E16,Participants!$A$1:$F$799,3,FALSE)</f>
        <v>5</v>
      </c>
      <c r="J16" s="61" t="str">
        <f>+VLOOKUP(E16,Participants!$A$1:$G$799,7,FALSE)</f>
        <v>JV BOYS</v>
      </c>
      <c r="K16" s="61">
        <f t="shared" si="0"/>
        <v>15</v>
      </c>
      <c r="L16" s="61"/>
    </row>
    <row r="17" spans="1:12" ht="14.25" customHeight="1">
      <c r="A17" s="98" t="s">
        <v>776</v>
      </c>
      <c r="B17" s="75">
        <v>7</v>
      </c>
      <c r="C17" s="75">
        <v>38.880000000000003</v>
      </c>
      <c r="D17" s="75">
        <v>1</v>
      </c>
      <c r="E17" s="75">
        <v>939</v>
      </c>
      <c r="F17" s="54" t="str">
        <f>+VLOOKUP(E17,Participants!$A$1:$F$799,2,FALSE)</f>
        <v>Hezekiah Johnson</v>
      </c>
      <c r="G17" s="54" t="str">
        <f>+VLOOKUP(E17,Participants!$A$1:$F$799,4,FALSE)</f>
        <v>NCA</v>
      </c>
      <c r="H17" s="54" t="str">
        <f>+VLOOKUP(E17,Participants!$A$1:$F$799,5,FALSE)</f>
        <v>M</v>
      </c>
      <c r="I17" s="54">
        <f>+VLOOKUP(E17,Participants!$A$1:$F$799,3,FALSE)</f>
        <v>5</v>
      </c>
      <c r="J17" s="54" t="str">
        <f>+VLOOKUP(E17,Participants!$A$1:$G$799,7,FALSE)</f>
        <v>JV BOYS</v>
      </c>
      <c r="K17" s="61">
        <f t="shared" si="0"/>
        <v>16</v>
      </c>
      <c r="L17" s="54"/>
    </row>
    <row r="18" spans="1:12" ht="14.25" customHeight="1">
      <c r="A18" s="98" t="s">
        <v>776</v>
      </c>
      <c r="B18" s="77">
        <v>6</v>
      </c>
      <c r="C18" s="77">
        <v>39.770000000000003</v>
      </c>
      <c r="D18" s="77">
        <v>1</v>
      </c>
      <c r="E18" s="77">
        <v>1258</v>
      </c>
      <c r="F18" s="61" t="str">
        <f>+VLOOKUP(E18,Participants!$A$1:$F$799,2,FALSE)</f>
        <v>Leo Beadling</v>
      </c>
      <c r="G18" s="61" t="str">
        <f>+VLOOKUP(E18,Participants!$A$1:$F$799,4,FALSE)</f>
        <v>AGS</v>
      </c>
      <c r="H18" s="61" t="str">
        <f>+VLOOKUP(E18,Participants!$A$1:$F$799,5,FALSE)</f>
        <v>M</v>
      </c>
      <c r="I18" s="61">
        <f>+VLOOKUP(E18,Participants!$A$1:$F$799,3,FALSE)</f>
        <v>6</v>
      </c>
      <c r="J18" s="61" t="str">
        <f>+VLOOKUP(E18,Participants!$A$1:$G$799,7,FALSE)</f>
        <v>JV BOYS</v>
      </c>
      <c r="K18" s="61">
        <f t="shared" si="0"/>
        <v>17</v>
      </c>
      <c r="L18" s="61"/>
    </row>
    <row r="19" spans="1:12" ht="14.25" customHeight="1">
      <c r="A19" s="98" t="s">
        <v>776</v>
      </c>
      <c r="B19" s="77">
        <v>6</v>
      </c>
      <c r="C19" s="77">
        <v>40.35</v>
      </c>
      <c r="D19" s="77">
        <v>4</v>
      </c>
      <c r="E19" s="77">
        <v>598</v>
      </c>
      <c r="F19" s="61" t="str">
        <f>+VLOOKUP(E19,Participants!$A$1:$F$799,2,FALSE)</f>
        <v>Ty Ryan</v>
      </c>
      <c r="G19" s="61" t="str">
        <f>+VLOOKUP(E19,Participants!$A$1:$F$799,4,FALSE)</f>
        <v>BFS</v>
      </c>
      <c r="H19" s="61" t="str">
        <f>+VLOOKUP(E19,Participants!$A$1:$F$799,5,FALSE)</f>
        <v>M</v>
      </c>
      <c r="I19" s="61">
        <f>+VLOOKUP(E19,Participants!$A$1:$F$799,3,FALSE)</f>
        <v>5</v>
      </c>
      <c r="J19" s="61" t="str">
        <f>+VLOOKUP(E19,Participants!$A$1:$G$799,7,FALSE)</f>
        <v>JV BOYS</v>
      </c>
      <c r="K19" s="61">
        <f t="shared" si="0"/>
        <v>18</v>
      </c>
      <c r="L19" s="61"/>
    </row>
    <row r="20" spans="1:12" ht="14.25" customHeight="1">
      <c r="A20" s="98" t="s">
        <v>776</v>
      </c>
      <c r="B20" s="73">
        <v>7</v>
      </c>
      <c r="C20" s="73">
        <v>43.4</v>
      </c>
      <c r="D20" s="73">
        <v>5</v>
      </c>
      <c r="E20" s="75">
        <v>934</v>
      </c>
      <c r="F20" s="54" t="str">
        <f>+VLOOKUP(E20,Participants!$A$1:$F$799,2,FALSE)</f>
        <v>Charlie Derkach</v>
      </c>
      <c r="G20" s="54" t="str">
        <f>+VLOOKUP(E20,Participants!$A$1:$F$799,4,FALSE)</f>
        <v>NCA</v>
      </c>
      <c r="H20" s="54" t="str">
        <f>+VLOOKUP(E20,Participants!$A$1:$F$799,5,FALSE)</f>
        <v>M</v>
      </c>
      <c r="I20" s="54">
        <f>+VLOOKUP(E20,Participants!$A$1:$F$799,3,FALSE)</f>
        <v>5</v>
      </c>
      <c r="J20" s="54" t="str">
        <f>+VLOOKUP(E20,Participants!$A$1:$G$799,7,FALSE)</f>
        <v>JV BOYS</v>
      </c>
      <c r="K20" s="61">
        <f t="shared" si="0"/>
        <v>19</v>
      </c>
      <c r="L20" s="54"/>
    </row>
    <row r="21" spans="1:12" ht="14.25" customHeight="1">
      <c r="A21" s="98" t="s">
        <v>776</v>
      </c>
      <c r="B21" s="77">
        <v>6</v>
      </c>
      <c r="C21" s="77">
        <v>45.61</v>
      </c>
      <c r="D21" s="77">
        <v>6</v>
      </c>
      <c r="E21" s="77">
        <v>1044</v>
      </c>
      <c r="F21" s="61" t="str">
        <f>+VLOOKUP(E21,Participants!$A$1:$F$799,2,FALSE)</f>
        <v>Clint Elliott</v>
      </c>
      <c r="G21" s="61" t="str">
        <f>+VLOOKUP(E21,Participants!$A$1:$F$799,4,FALSE)</f>
        <v>KIL</v>
      </c>
      <c r="H21" s="61" t="str">
        <f>+VLOOKUP(E21,Participants!$A$1:$F$799,5,FALSE)</f>
        <v>M</v>
      </c>
      <c r="I21" s="61">
        <f>+VLOOKUP(E21,Participants!$A$1:$F$799,3,FALSE)</f>
        <v>5</v>
      </c>
      <c r="J21" s="61" t="str">
        <f>+VLOOKUP(E21,Participants!$A$1:$G$799,7,FALSE)</f>
        <v>JV BOYS</v>
      </c>
      <c r="K21" s="61">
        <f t="shared" si="0"/>
        <v>20</v>
      </c>
      <c r="L21" s="61"/>
    </row>
    <row r="22" spans="1:12" ht="14.25" customHeight="1">
      <c r="A22" s="98"/>
      <c r="B22" s="77"/>
      <c r="C22" s="77"/>
      <c r="D22" s="77"/>
      <c r="E22" s="77"/>
      <c r="F22" s="61"/>
      <c r="G22" s="61"/>
      <c r="H22" s="61"/>
      <c r="I22" s="61"/>
      <c r="J22" s="61"/>
      <c r="K22" s="61"/>
      <c r="L22" s="61"/>
    </row>
    <row r="23" spans="1:12" ht="14.25" customHeight="1">
      <c r="A23" s="98"/>
      <c r="B23" s="77"/>
      <c r="C23" s="77"/>
      <c r="D23" s="77"/>
      <c r="E23" s="77"/>
      <c r="F23" s="61"/>
      <c r="G23" s="61"/>
      <c r="H23" s="61"/>
      <c r="I23" s="61"/>
      <c r="J23" s="61"/>
      <c r="K23" s="61"/>
      <c r="L23" s="61"/>
    </row>
    <row r="24" spans="1:12" ht="14.25" customHeight="1">
      <c r="A24" s="98"/>
      <c r="B24" s="77"/>
      <c r="C24" s="77"/>
      <c r="D24" s="77"/>
      <c r="E24" s="77"/>
      <c r="F24" s="61"/>
      <c r="G24" s="61"/>
      <c r="H24" s="61"/>
      <c r="I24" s="61"/>
      <c r="J24" s="61"/>
      <c r="K24" s="61"/>
      <c r="L24" s="61"/>
    </row>
    <row r="25" spans="1:12" ht="14.25" customHeight="1">
      <c r="A25" s="98" t="s">
        <v>776</v>
      </c>
      <c r="B25" s="73">
        <v>5</v>
      </c>
      <c r="C25" s="73">
        <v>29.55</v>
      </c>
      <c r="D25" s="73">
        <v>3</v>
      </c>
      <c r="E25" s="75">
        <v>1038</v>
      </c>
      <c r="F25" s="54" t="str">
        <f>+VLOOKUP(E25,Participants!$A$1:$F$799,2,FALSE)</f>
        <v>Chloe Summerville</v>
      </c>
      <c r="G25" s="54" t="str">
        <f>+VLOOKUP(E25,Participants!$A$1:$F$799,4,FALSE)</f>
        <v>KIL</v>
      </c>
      <c r="H25" s="54" t="str">
        <f>+VLOOKUP(E25,Participants!$A$1:$F$799,5,FALSE)</f>
        <v>F</v>
      </c>
      <c r="I25" s="54">
        <f>+VLOOKUP(E25,Participants!$A$1:$F$799,3,FALSE)</f>
        <v>6</v>
      </c>
      <c r="J25" s="54" t="str">
        <f>+VLOOKUP(E25,Participants!$A$1:$G$799,7,FALSE)</f>
        <v>JV GIRLS</v>
      </c>
      <c r="K25" s="54">
        <v>1</v>
      </c>
      <c r="L25" s="54">
        <v>10</v>
      </c>
    </row>
    <row r="26" spans="1:12" ht="14.25" customHeight="1">
      <c r="A26" s="98" t="s">
        <v>776</v>
      </c>
      <c r="B26" s="73">
        <v>5</v>
      </c>
      <c r="C26" s="73">
        <v>32.06</v>
      </c>
      <c r="D26" s="73">
        <v>1</v>
      </c>
      <c r="E26" s="75">
        <v>1118</v>
      </c>
      <c r="F26" s="54" t="str">
        <f>+VLOOKUP(E26,Participants!$A$1:$F$799,2,FALSE)</f>
        <v>Kate Mulzet</v>
      </c>
      <c r="G26" s="54" t="str">
        <f>+VLOOKUP(E26,Participants!$A$1:$F$799,4,FALSE)</f>
        <v>PHA</v>
      </c>
      <c r="H26" s="54" t="str">
        <f>+VLOOKUP(E26,Participants!$A$1:$F$799,5,FALSE)</f>
        <v>F</v>
      </c>
      <c r="I26" s="54">
        <f>+VLOOKUP(E26,Participants!$A$1:$F$799,3,FALSE)</f>
        <v>5</v>
      </c>
      <c r="J26" s="54" t="str">
        <f>+VLOOKUP(E26,Participants!$A$1:$G$799,7,FALSE)</f>
        <v>JV GIRLS</v>
      </c>
      <c r="K26" s="54">
        <f>K25+1</f>
        <v>2</v>
      </c>
      <c r="L26" s="54">
        <v>8</v>
      </c>
    </row>
    <row r="27" spans="1:12" ht="14.25" customHeight="1">
      <c r="A27" s="98" t="s">
        <v>776</v>
      </c>
      <c r="B27" s="73">
        <v>3</v>
      </c>
      <c r="C27" s="73">
        <v>32.119999999999997</v>
      </c>
      <c r="D27" s="73">
        <v>4</v>
      </c>
      <c r="E27" s="75">
        <v>1253</v>
      </c>
      <c r="F27" s="54" t="str">
        <f>+VLOOKUP(E27,Participants!$A$1:$F$799,2,FALSE)</f>
        <v>Scarlett McGovern</v>
      </c>
      <c r="G27" s="54" t="str">
        <f>+VLOOKUP(E27,Participants!$A$1:$F$799,4,FALSE)</f>
        <v>AGS</v>
      </c>
      <c r="H27" s="54" t="str">
        <f>+VLOOKUP(E27,Participants!$A$1:$F$799,5,FALSE)</f>
        <v>F</v>
      </c>
      <c r="I27" s="54">
        <f>+VLOOKUP(E27,Participants!$A$1:$F$799,3,FALSE)</f>
        <v>6</v>
      </c>
      <c r="J27" s="54" t="str">
        <f>+VLOOKUP(E27,Participants!$A$1:$G$799,7,FALSE)</f>
        <v>JV GIRLS</v>
      </c>
      <c r="K27" s="54">
        <f t="shared" ref="K27:K58" si="1">K26+1</f>
        <v>3</v>
      </c>
      <c r="L27" s="54">
        <v>6</v>
      </c>
    </row>
    <row r="28" spans="1:12" ht="14.25" customHeight="1">
      <c r="A28" s="98" t="s">
        <v>776</v>
      </c>
      <c r="B28" s="77">
        <v>4</v>
      </c>
      <c r="C28" s="77">
        <v>32.18</v>
      </c>
      <c r="D28" s="77">
        <v>7</v>
      </c>
      <c r="E28" s="77">
        <v>1031</v>
      </c>
      <c r="F28" s="61" t="str">
        <f>+VLOOKUP(E28,Participants!$A$1:$F$799,2,FALSE)</f>
        <v>Evangeline Offi</v>
      </c>
      <c r="G28" s="61" t="str">
        <f>+VLOOKUP(E28,Participants!$A$1:$F$799,4,FALSE)</f>
        <v>KIL</v>
      </c>
      <c r="H28" s="61" t="str">
        <f>+VLOOKUP(E28,Participants!$A$1:$F$799,5,FALSE)</f>
        <v>F</v>
      </c>
      <c r="I28" s="61">
        <f>+VLOOKUP(E28,Participants!$A$1:$F$799,3,FALSE)</f>
        <v>5</v>
      </c>
      <c r="J28" s="61" t="str">
        <f>+VLOOKUP(E28,Participants!$A$1:$G$799,7,FALSE)</f>
        <v>JV GIRLS</v>
      </c>
      <c r="K28" s="54">
        <f t="shared" si="1"/>
        <v>4</v>
      </c>
      <c r="L28" s="61">
        <v>5</v>
      </c>
    </row>
    <row r="29" spans="1:12" ht="14.25" customHeight="1">
      <c r="A29" s="98" t="s">
        <v>776</v>
      </c>
      <c r="B29" s="75">
        <v>5</v>
      </c>
      <c r="C29" s="75">
        <v>32.200000000000003</v>
      </c>
      <c r="D29" s="75">
        <v>5</v>
      </c>
      <c r="E29" s="75">
        <v>1035</v>
      </c>
      <c r="F29" s="54" t="str">
        <f>+VLOOKUP(E29,Participants!$A$1:$F$799,2,FALSE)</f>
        <v>Gigi Colafella</v>
      </c>
      <c r="G29" s="54" t="str">
        <f>+VLOOKUP(E29,Participants!$A$1:$F$799,4,FALSE)</f>
        <v>KIL</v>
      </c>
      <c r="H29" s="54" t="str">
        <f>+VLOOKUP(E29,Participants!$A$1:$F$799,5,FALSE)</f>
        <v>F</v>
      </c>
      <c r="I29" s="54">
        <f>+VLOOKUP(E29,Participants!$A$1:$F$799,3,FALSE)</f>
        <v>6</v>
      </c>
      <c r="J29" s="54" t="str">
        <f>+VLOOKUP(E29,Participants!$A$1:$G$799,7,FALSE)</f>
        <v>JV GIRLS</v>
      </c>
      <c r="K29" s="54">
        <f t="shared" si="1"/>
        <v>5</v>
      </c>
      <c r="L29" s="54">
        <v>4</v>
      </c>
    </row>
    <row r="30" spans="1:12" ht="14.25" customHeight="1">
      <c r="A30" s="98" t="s">
        <v>776</v>
      </c>
      <c r="B30" s="76">
        <v>4</v>
      </c>
      <c r="C30" s="76">
        <v>32.6</v>
      </c>
      <c r="D30" s="76">
        <v>5</v>
      </c>
      <c r="E30" s="77">
        <v>1252</v>
      </c>
      <c r="F30" s="61" t="str">
        <f>+VLOOKUP(E30,Participants!$A$1:$F$799,2,FALSE)</f>
        <v>Eva Crofford</v>
      </c>
      <c r="G30" s="61" t="str">
        <f>+VLOOKUP(E30,Participants!$A$1:$F$799,4,FALSE)</f>
        <v>AGS</v>
      </c>
      <c r="H30" s="61" t="str">
        <f>+VLOOKUP(E30,Participants!$A$1:$F$799,5,FALSE)</f>
        <v>F</v>
      </c>
      <c r="I30" s="61">
        <f>+VLOOKUP(E30,Participants!$A$1:$F$799,3,FALSE)</f>
        <v>6</v>
      </c>
      <c r="J30" s="61" t="str">
        <f>+VLOOKUP(E30,Participants!$A$1:$G$799,7,FALSE)</f>
        <v>JV GIRLS</v>
      </c>
      <c r="K30" s="54">
        <f t="shared" si="1"/>
        <v>6</v>
      </c>
      <c r="L30" s="61">
        <v>3</v>
      </c>
    </row>
    <row r="31" spans="1:12" ht="14.25" customHeight="1">
      <c r="A31" s="98" t="s">
        <v>776</v>
      </c>
      <c r="B31" s="76">
        <v>4</v>
      </c>
      <c r="C31" s="76">
        <v>33.520000000000003</v>
      </c>
      <c r="D31" s="76">
        <v>2</v>
      </c>
      <c r="E31" s="77">
        <v>1257</v>
      </c>
      <c r="F31" s="61" t="str">
        <f>+VLOOKUP(E31,Participants!$A$1:$F$799,2,FALSE)</f>
        <v>Ava Ziemniak</v>
      </c>
      <c r="G31" s="61" t="str">
        <f>+VLOOKUP(E31,Participants!$A$1:$F$799,4,FALSE)</f>
        <v>AGS</v>
      </c>
      <c r="H31" s="61" t="str">
        <f>+VLOOKUP(E31,Participants!$A$1:$F$799,5,FALSE)</f>
        <v>F</v>
      </c>
      <c r="I31" s="61">
        <f>+VLOOKUP(E31,Participants!$A$1:$F$799,3,FALSE)</f>
        <v>6</v>
      </c>
      <c r="J31" s="61" t="str">
        <f>+VLOOKUP(E31,Participants!$A$1:$G$799,7,FALSE)</f>
        <v>JV GIRLS</v>
      </c>
      <c r="K31" s="54">
        <f t="shared" si="1"/>
        <v>7</v>
      </c>
      <c r="L31" s="61">
        <v>2</v>
      </c>
    </row>
    <row r="32" spans="1:12" ht="14.25" customHeight="1">
      <c r="A32" s="98" t="s">
        <v>776</v>
      </c>
      <c r="B32" s="76">
        <v>4</v>
      </c>
      <c r="C32" s="76">
        <v>33.520000000000003</v>
      </c>
      <c r="D32" s="76">
        <v>3</v>
      </c>
      <c r="E32" s="77">
        <v>588</v>
      </c>
      <c r="F32" s="61" t="str">
        <f>+VLOOKUP(E32,Participants!$A$1:$F$799,2,FALSE)</f>
        <v>Madeline Sell</v>
      </c>
      <c r="G32" s="61" t="str">
        <f>+VLOOKUP(E32,Participants!$A$1:$F$799,4,FALSE)</f>
        <v>BFS</v>
      </c>
      <c r="H32" s="61" t="str">
        <f>+VLOOKUP(E32,Participants!$A$1:$F$799,5,FALSE)</f>
        <v>F</v>
      </c>
      <c r="I32" s="61">
        <f>+VLOOKUP(E32,Participants!$A$1:$F$799,3,FALSE)</f>
        <v>6</v>
      </c>
      <c r="J32" s="61" t="str">
        <f>+VLOOKUP(E32,Participants!$A$1:$G$799,7,FALSE)</f>
        <v>JV GIRLS</v>
      </c>
      <c r="K32" s="54">
        <f t="shared" si="1"/>
        <v>8</v>
      </c>
      <c r="L32" s="61">
        <v>1</v>
      </c>
    </row>
    <row r="33" spans="1:12" ht="14.25" customHeight="1">
      <c r="A33" s="98" t="s">
        <v>776</v>
      </c>
      <c r="B33" s="76">
        <v>4</v>
      </c>
      <c r="C33" s="76">
        <v>33.630000000000003</v>
      </c>
      <c r="D33" s="76">
        <v>4</v>
      </c>
      <c r="E33" s="77">
        <v>1114</v>
      </c>
      <c r="F33" s="61" t="str">
        <f>+VLOOKUP(E33,Participants!$A$1:$F$799,2,FALSE)</f>
        <v>Eve Wrabley</v>
      </c>
      <c r="G33" s="61" t="str">
        <f>+VLOOKUP(E33,Participants!$A$1:$F$799,4,FALSE)</f>
        <v>PHA</v>
      </c>
      <c r="H33" s="61" t="str">
        <f>+VLOOKUP(E33,Participants!$A$1:$F$799,5,FALSE)</f>
        <v>F</v>
      </c>
      <c r="I33" s="61">
        <f>+VLOOKUP(E33,Participants!$A$1:$F$799,3,FALSE)</f>
        <v>5</v>
      </c>
      <c r="J33" s="61" t="str">
        <f>+VLOOKUP(E33,Participants!$A$1:$G$799,7,FALSE)</f>
        <v>JV GIRLS</v>
      </c>
      <c r="K33" s="54">
        <f t="shared" si="1"/>
        <v>9</v>
      </c>
      <c r="L33" s="61"/>
    </row>
    <row r="34" spans="1:12" ht="14.25" customHeight="1">
      <c r="A34" s="98" t="s">
        <v>776</v>
      </c>
      <c r="B34" s="75">
        <v>5</v>
      </c>
      <c r="C34" s="75">
        <v>34.049999999999997</v>
      </c>
      <c r="D34" s="75">
        <v>2</v>
      </c>
      <c r="E34" s="75">
        <v>1155</v>
      </c>
      <c r="F34" s="54" t="str">
        <f>+VLOOKUP(E34,Participants!$A$1:$F$799,2,FALSE)</f>
        <v>Emery Feczko</v>
      </c>
      <c r="G34" s="54" t="str">
        <f>+VLOOKUP(E34,Participants!$A$1:$F$799,4,FALSE)</f>
        <v>JAM</v>
      </c>
      <c r="H34" s="54" t="str">
        <f>+VLOOKUP(E34,Participants!$A$1:$F$799,5,FALSE)</f>
        <v>F</v>
      </c>
      <c r="I34" s="54">
        <f>+VLOOKUP(E34,Participants!$A$1:$F$799,3,FALSE)</f>
        <v>6</v>
      </c>
      <c r="J34" s="54" t="str">
        <f>+VLOOKUP(E34,Participants!$A$1:$G$799,7,FALSE)</f>
        <v>JV GIRLS</v>
      </c>
      <c r="K34" s="54">
        <f t="shared" si="1"/>
        <v>10</v>
      </c>
      <c r="L34" s="54"/>
    </row>
    <row r="35" spans="1:12" ht="14.25" customHeight="1">
      <c r="A35" s="98" t="s">
        <v>776</v>
      </c>
      <c r="B35" s="76">
        <v>2</v>
      </c>
      <c r="C35" s="76">
        <v>34.14</v>
      </c>
      <c r="D35" s="76">
        <v>1</v>
      </c>
      <c r="E35" s="77">
        <v>1033</v>
      </c>
      <c r="F35" s="61" t="str">
        <f>+VLOOKUP(E35,Participants!$A$1:$F$799,2,FALSE)</f>
        <v>Mia Liscinsky</v>
      </c>
      <c r="G35" s="61" t="str">
        <f>+VLOOKUP(E35,Participants!$A$1:$F$799,4,FALSE)</f>
        <v>KIL</v>
      </c>
      <c r="H35" s="61" t="str">
        <f>+VLOOKUP(E35,Participants!$A$1:$F$799,5,FALSE)</f>
        <v>F</v>
      </c>
      <c r="I35" s="61">
        <f>+VLOOKUP(E35,Participants!$A$1:$F$799,3,FALSE)</f>
        <v>6</v>
      </c>
      <c r="J35" s="61" t="str">
        <f>+VLOOKUP(E35,Participants!$A$1:$G$799,7,FALSE)</f>
        <v>JV GIRLS</v>
      </c>
      <c r="K35" s="54">
        <f t="shared" si="1"/>
        <v>11</v>
      </c>
      <c r="L35" s="61"/>
    </row>
    <row r="36" spans="1:12" ht="14.25" customHeight="1">
      <c r="A36" s="98" t="s">
        <v>776</v>
      </c>
      <c r="B36" s="75">
        <v>3</v>
      </c>
      <c r="C36" s="75">
        <v>35.22</v>
      </c>
      <c r="D36" s="75">
        <v>6</v>
      </c>
      <c r="E36" s="75">
        <v>1124</v>
      </c>
      <c r="F36" s="54" t="str">
        <f>+VLOOKUP(E36,Participants!$A$1:$F$799,2,FALSE)</f>
        <v>Claire Anthony</v>
      </c>
      <c r="G36" s="54" t="str">
        <f>+VLOOKUP(E36,Participants!$A$1:$F$799,4,FALSE)</f>
        <v>PHA</v>
      </c>
      <c r="H36" s="54" t="str">
        <f>+VLOOKUP(E36,Participants!$A$1:$F$799,5,FALSE)</f>
        <v>F</v>
      </c>
      <c r="I36" s="54">
        <f>+VLOOKUP(E36,Participants!$A$1:$F$799,3,FALSE)</f>
        <v>6</v>
      </c>
      <c r="J36" s="54" t="str">
        <f>+VLOOKUP(E36,Participants!$A$1:$G$799,7,FALSE)</f>
        <v>JV GIRLS</v>
      </c>
      <c r="K36" s="54">
        <f t="shared" si="1"/>
        <v>12</v>
      </c>
      <c r="L36" s="54"/>
    </row>
    <row r="37" spans="1:12" ht="14.25" customHeight="1">
      <c r="A37" s="98" t="s">
        <v>776</v>
      </c>
      <c r="B37" s="73">
        <v>1</v>
      </c>
      <c r="C37" s="73">
        <v>35.35</v>
      </c>
      <c r="D37" s="73">
        <v>7</v>
      </c>
      <c r="E37" s="75">
        <v>1159</v>
      </c>
      <c r="F37" s="54" t="str">
        <f>+VLOOKUP(E37,Participants!$A$1:$F$799,2,FALSE)</f>
        <v>Gabby Vilcheck</v>
      </c>
      <c r="G37" s="54" t="str">
        <f>+VLOOKUP(E37,Participants!$A$1:$F$799,4,FALSE)</f>
        <v>JAM</v>
      </c>
      <c r="H37" s="54" t="str">
        <f>+VLOOKUP(E37,Participants!$A$1:$F$799,5,FALSE)</f>
        <v>F</v>
      </c>
      <c r="I37" s="54">
        <f>+VLOOKUP(E37,Participants!$A$1:$F$799,3,FALSE)</f>
        <v>6</v>
      </c>
      <c r="J37" s="54" t="str">
        <f>+VLOOKUP(E37,Participants!$A$1:$G$799,7,FALSE)</f>
        <v>JV GIRLS</v>
      </c>
      <c r="K37" s="54">
        <f t="shared" si="1"/>
        <v>13</v>
      </c>
      <c r="L37" s="54"/>
    </row>
    <row r="38" spans="1:12" ht="14.25" customHeight="1">
      <c r="A38" s="98" t="s">
        <v>776</v>
      </c>
      <c r="B38" s="77">
        <v>2</v>
      </c>
      <c r="C38" s="77">
        <v>35.549999999999997</v>
      </c>
      <c r="D38" s="77">
        <v>2</v>
      </c>
      <c r="E38" s="77">
        <v>591</v>
      </c>
      <c r="F38" s="61" t="str">
        <f>+VLOOKUP(E38,Participants!$A$1:$F$799,2,FALSE)</f>
        <v>Alexandra Wagner</v>
      </c>
      <c r="G38" s="61" t="str">
        <f>+VLOOKUP(E38,Participants!$A$1:$F$799,4,FALSE)</f>
        <v>BFS</v>
      </c>
      <c r="H38" s="61" t="str">
        <f>+VLOOKUP(E38,Participants!$A$1:$F$799,5,FALSE)</f>
        <v>F</v>
      </c>
      <c r="I38" s="61">
        <f>+VLOOKUP(E38,Participants!$A$1:$F$799,3,FALSE)</f>
        <v>5</v>
      </c>
      <c r="J38" s="61" t="str">
        <f>+VLOOKUP(E38,Participants!$A$1:$G$799,7,FALSE)</f>
        <v>JV GIRLS</v>
      </c>
      <c r="K38" s="54">
        <f t="shared" si="1"/>
        <v>14</v>
      </c>
      <c r="L38" s="61"/>
    </row>
    <row r="39" spans="1:12" ht="14.25" customHeight="1">
      <c r="A39" s="98" t="s">
        <v>776</v>
      </c>
      <c r="B39" s="77">
        <v>4</v>
      </c>
      <c r="C39" s="77">
        <v>35.67</v>
      </c>
      <c r="D39" s="77">
        <v>6</v>
      </c>
      <c r="E39" s="77">
        <v>1156</v>
      </c>
      <c r="F39" s="61" t="str">
        <f>+VLOOKUP(E39,Participants!$A$1:$F$799,2,FALSE)</f>
        <v>Molly Gauntner</v>
      </c>
      <c r="G39" s="61" t="str">
        <f>+VLOOKUP(E39,Participants!$A$1:$F$799,4,FALSE)</f>
        <v>JAM</v>
      </c>
      <c r="H39" s="61" t="str">
        <f>+VLOOKUP(E39,Participants!$A$1:$F$799,5,FALSE)</f>
        <v>F</v>
      </c>
      <c r="I39" s="61">
        <f>+VLOOKUP(E39,Participants!$A$1:$F$799,3,FALSE)</f>
        <v>6</v>
      </c>
      <c r="J39" s="61" t="str">
        <f>+VLOOKUP(E39,Participants!$A$1:$G$799,7,FALSE)</f>
        <v>JV GIRLS</v>
      </c>
      <c r="K39" s="54">
        <f t="shared" si="1"/>
        <v>15</v>
      </c>
      <c r="L39" s="61"/>
    </row>
    <row r="40" spans="1:12" ht="14.25" customHeight="1">
      <c r="A40" s="98" t="s">
        <v>776</v>
      </c>
      <c r="B40" s="77">
        <v>4</v>
      </c>
      <c r="C40" s="77">
        <v>35.99</v>
      </c>
      <c r="D40" s="77">
        <v>1</v>
      </c>
      <c r="E40" s="77">
        <v>1457</v>
      </c>
      <c r="F40" s="61" t="str">
        <f>+VLOOKUP(E40,Participants!$A$1:$F$799,2,FALSE)</f>
        <v>Kendall Stewart</v>
      </c>
      <c r="G40" s="61" t="str">
        <f>+VLOOKUP(E40,Participants!$A$1:$F$799,4,FALSE)</f>
        <v>BCS</v>
      </c>
      <c r="H40" s="61" t="str">
        <f>+VLOOKUP(E40,Participants!$A$1:$F$799,5,FALSE)</f>
        <v>F</v>
      </c>
      <c r="I40" s="61">
        <f>+VLOOKUP(E40,Participants!$A$1:$F$799,3,FALSE)</f>
        <v>6</v>
      </c>
      <c r="J40" s="61" t="str">
        <f>+VLOOKUP(E40,Participants!$A$1:$G$799,7,FALSE)</f>
        <v>JV GIRLS</v>
      </c>
      <c r="K40" s="54">
        <f t="shared" si="1"/>
        <v>16</v>
      </c>
      <c r="L40" s="61"/>
    </row>
    <row r="41" spans="1:12" ht="14.25" customHeight="1">
      <c r="A41" s="98" t="s">
        <v>776</v>
      </c>
      <c r="B41" s="77">
        <v>2</v>
      </c>
      <c r="C41" s="77">
        <v>36.14</v>
      </c>
      <c r="D41" s="77">
        <v>4</v>
      </c>
      <c r="E41" s="77">
        <v>1152</v>
      </c>
      <c r="F41" s="61" t="str">
        <f>+VLOOKUP(E41,Participants!$A$1:$F$799,2,FALSE)</f>
        <v>Gabriella Marino</v>
      </c>
      <c r="G41" s="61" t="str">
        <f>+VLOOKUP(E41,Participants!$A$1:$F$799,4,FALSE)</f>
        <v>JAM</v>
      </c>
      <c r="H41" s="61" t="str">
        <f>+VLOOKUP(E41,Participants!$A$1:$F$799,5,FALSE)</f>
        <v>F</v>
      </c>
      <c r="I41" s="61">
        <f>+VLOOKUP(E41,Participants!$A$1:$F$799,3,FALSE)</f>
        <v>5</v>
      </c>
      <c r="J41" s="61" t="str">
        <f>+VLOOKUP(E41,Participants!$A$1:$G$799,7,FALSE)</f>
        <v>JV GIRLS</v>
      </c>
      <c r="K41" s="54">
        <f t="shared" si="1"/>
        <v>17</v>
      </c>
      <c r="L41" s="61"/>
    </row>
    <row r="42" spans="1:12" ht="14.25" customHeight="1">
      <c r="A42" s="98" t="s">
        <v>776</v>
      </c>
      <c r="B42" s="77">
        <v>2</v>
      </c>
      <c r="C42" s="77">
        <v>36.58</v>
      </c>
      <c r="D42" s="77">
        <v>5</v>
      </c>
      <c r="E42" s="77">
        <v>1122</v>
      </c>
      <c r="F42" s="61" t="str">
        <f>+VLOOKUP(E42,Participants!$A$1:$F$799,2,FALSE)</f>
        <v>Sylvie Day</v>
      </c>
      <c r="G42" s="61" t="str">
        <f>+VLOOKUP(E42,Participants!$A$1:$F$799,4,FALSE)</f>
        <v>PHA</v>
      </c>
      <c r="H42" s="61" t="str">
        <f>+VLOOKUP(E42,Participants!$A$1:$F$799,5,FALSE)</f>
        <v>F</v>
      </c>
      <c r="I42" s="61">
        <f>+VLOOKUP(E42,Participants!$A$1:$F$799,3,FALSE)</f>
        <v>6</v>
      </c>
      <c r="J42" s="61" t="str">
        <f>+VLOOKUP(E42,Participants!$A$1:$G$799,7,FALSE)</f>
        <v>JV GIRLS</v>
      </c>
      <c r="K42" s="54">
        <f t="shared" si="1"/>
        <v>18</v>
      </c>
      <c r="L42" s="61"/>
    </row>
    <row r="43" spans="1:12" ht="14.25" customHeight="1">
      <c r="A43" s="98" t="s">
        <v>776</v>
      </c>
      <c r="B43" s="73">
        <v>3</v>
      </c>
      <c r="C43" s="73">
        <v>37.049999999999997</v>
      </c>
      <c r="D43" s="73">
        <v>2</v>
      </c>
      <c r="E43" s="73">
        <v>1119</v>
      </c>
      <c r="F43" s="54" t="str">
        <f>+VLOOKUP(E43,Participants!$A$1:$F$799,2,FALSE)</f>
        <v>Morgan Kane</v>
      </c>
      <c r="G43" s="54" t="str">
        <f>+VLOOKUP(E43,Participants!$A$1:$F$799,4,FALSE)</f>
        <v>PHA</v>
      </c>
      <c r="H43" s="54" t="str">
        <f>+VLOOKUP(E43,Participants!$A$1:$F$799,5,FALSE)</f>
        <v>F</v>
      </c>
      <c r="I43" s="54">
        <f>+VLOOKUP(E43,Participants!$A$1:$F$799,3,FALSE)</f>
        <v>5</v>
      </c>
      <c r="J43" s="54" t="str">
        <f>+VLOOKUP(E43,Participants!$A$1:$G$799,7,FALSE)</f>
        <v>JV GIRLS</v>
      </c>
      <c r="K43" s="54">
        <f t="shared" si="1"/>
        <v>19</v>
      </c>
      <c r="L43" s="54"/>
    </row>
    <row r="44" spans="1:12" ht="14.25" customHeight="1">
      <c r="A44" s="98" t="s">
        <v>776</v>
      </c>
      <c r="B44" s="73">
        <v>5</v>
      </c>
      <c r="C44" s="73">
        <v>37.24</v>
      </c>
      <c r="D44" s="73">
        <v>4</v>
      </c>
      <c r="E44" s="73">
        <v>941</v>
      </c>
      <c r="F44" s="54" t="str">
        <f>+VLOOKUP(E44,Participants!$A$1:$F$799,2,FALSE)</f>
        <v>Kennedey Chambers</v>
      </c>
      <c r="G44" s="54" t="str">
        <f>+VLOOKUP(E44,Participants!$A$1:$F$799,4,FALSE)</f>
        <v>NCA</v>
      </c>
      <c r="H44" s="54" t="str">
        <f>+VLOOKUP(E44,Participants!$A$1:$F$799,5,FALSE)</f>
        <v>F</v>
      </c>
      <c r="I44" s="54">
        <f>+VLOOKUP(E44,Participants!$A$1:$F$799,3,FALSE)</f>
        <v>6</v>
      </c>
      <c r="J44" s="54" t="str">
        <f>+VLOOKUP(E44,Participants!$A$1:$G$799,7,FALSE)</f>
        <v>JV GIRLS</v>
      </c>
      <c r="K44" s="54">
        <f t="shared" si="1"/>
        <v>20</v>
      </c>
      <c r="L44" s="54"/>
    </row>
    <row r="45" spans="1:12" ht="14.25" customHeight="1">
      <c r="A45" s="98" t="s">
        <v>776</v>
      </c>
      <c r="B45" s="75">
        <v>1</v>
      </c>
      <c r="C45" s="75">
        <v>38.28</v>
      </c>
      <c r="D45" s="75">
        <v>2</v>
      </c>
      <c r="E45" s="74">
        <v>1154</v>
      </c>
      <c r="F45" s="54" t="str">
        <f>+VLOOKUP(E45,Participants!$A$1:$F$799,2,FALSE)</f>
        <v>Ashley Edwards</v>
      </c>
      <c r="G45" s="54" t="str">
        <f>+VLOOKUP(E45,Participants!$A$1:$F$799,4,FALSE)</f>
        <v>JAM</v>
      </c>
      <c r="H45" s="54" t="str">
        <f>+VLOOKUP(E45,Participants!$A$1:$F$799,5,FALSE)</f>
        <v>F</v>
      </c>
      <c r="I45" s="54">
        <f>+VLOOKUP(E45,Participants!$A$1:$F$799,3,FALSE)</f>
        <v>6</v>
      </c>
      <c r="J45" s="54" t="str">
        <f>+VLOOKUP(E45,Participants!$A$1:$G$799,7,FALSE)</f>
        <v>JV GIRLS</v>
      </c>
      <c r="K45" s="54">
        <f t="shared" si="1"/>
        <v>21</v>
      </c>
      <c r="L45" s="54"/>
    </row>
    <row r="46" spans="1:12" ht="14.25" customHeight="1">
      <c r="A46" s="98" t="s">
        <v>776</v>
      </c>
      <c r="B46" s="75">
        <v>1</v>
      </c>
      <c r="C46" s="75">
        <v>40.26</v>
      </c>
      <c r="D46" s="75">
        <v>3</v>
      </c>
      <c r="E46" s="74">
        <v>1026</v>
      </c>
      <c r="F46" s="54" t="str">
        <f>+VLOOKUP(E46,Participants!$A$1:$F$799,2,FALSE)</f>
        <v>Noelle Ronnenberg</v>
      </c>
      <c r="G46" s="54" t="str">
        <f>+VLOOKUP(E46,Participants!$A$1:$F$799,4,FALSE)</f>
        <v>KIL</v>
      </c>
      <c r="H46" s="54" t="str">
        <f>+VLOOKUP(E46,Participants!$A$1:$F$799,5,FALSE)</f>
        <v>F</v>
      </c>
      <c r="I46" s="54">
        <f>+VLOOKUP(E46,Participants!$A$1:$F$799,3,FALSE)</f>
        <v>5</v>
      </c>
      <c r="J46" s="54" t="str">
        <f>+VLOOKUP(E46,Participants!$A$1:$G$799,7,FALSE)</f>
        <v>JV GIRLS</v>
      </c>
      <c r="K46" s="54">
        <f t="shared" si="1"/>
        <v>22</v>
      </c>
      <c r="L46" s="54"/>
    </row>
    <row r="47" spans="1:12" ht="14.25" customHeight="1">
      <c r="A47" s="98" t="s">
        <v>776</v>
      </c>
      <c r="B47" s="75">
        <v>3</v>
      </c>
      <c r="C47" s="75">
        <v>40.53</v>
      </c>
      <c r="D47" s="75">
        <v>1</v>
      </c>
      <c r="E47" s="75">
        <v>783</v>
      </c>
      <c r="F47" s="54" t="str">
        <f>+VLOOKUP(E47,Participants!$A$1:$F$799,2,FALSE)</f>
        <v>Gruber Juli</v>
      </c>
      <c r="G47" s="54" t="str">
        <f>+VLOOKUP(E47,Participants!$A$1:$F$799,4,FALSE)</f>
        <v>AAC</v>
      </c>
      <c r="H47" s="54" t="str">
        <f>+VLOOKUP(E47,Participants!$A$1:$F$799,5,FALSE)</f>
        <v>F</v>
      </c>
      <c r="I47" s="54">
        <f>+VLOOKUP(E47,Participants!$A$1:$F$799,3,FALSE)</f>
        <v>5</v>
      </c>
      <c r="J47" s="54" t="str">
        <f>+VLOOKUP(E47,Participants!$A$1:$G$799,7,FALSE)</f>
        <v>JV GIRLS</v>
      </c>
      <c r="K47" s="54">
        <f t="shared" si="1"/>
        <v>23</v>
      </c>
      <c r="L47" s="54"/>
    </row>
    <row r="48" spans="1:12" ht="14.25" customHeight="1">
      <c r="A48" s="98" t="s">
        <v>776</v>
      </c>
      <c r="B48" s="75">
        <v>5</v>
      </c>
      <c r="C48" s="75">
        <v>40.57</v>
      </c>
      <c r="D48" s="75">
        <v>6</v>
      </c>
      <c r="E48" s="75">
        <v>936</v>
      </c>
      <c r="F48" s="54" t="str">
        <f>+VLOOKUP(E48,Participants!$A$1:$F$799,2,FALSE)</f>
        <v>Noa Chambers</v>
      </c>
      <c r="G48" s="54" t="str">
        <f>+VLOOKUP(E48,Participants!$A$1:$F$799,4,FALSE)</f>
        <v>NCA</v>
      </c>
      <c r="H48" s="54" t="str">
        <f>+VLOOKUP(E48,Participants!$A$1:$F$799,5,FALSE)</f>
        <v>F</v>
      </c>
      <c r="I48" s="54">
        <f>+VLOOKUP(E48,Participants!$A$1:$F$799,3,FALSE)</f>
        <v>5</v>
      </c>
      <c r="J48" s="54" t="str">
        <f>+VLOOKUP(E48,Participants!$A$1:$G$799,7,FALSE)</f>
        <v>JV GIRLS</v>
      </c>
      <c r="K48" s="54">
        <f t="shared" si="1"/>
        <v>24</v>
      </c>
      <c r="L48" s="54"/>
    </row>
    <row r="49" spans="1:12" ht="14.25" customHeight="1">
      <c r="A49" s="98" t="s">
        <v>776</v>
      </c>
      <c r="B49" s="75">
        <v>3</v>
      </c>
      <c r="C49" s="75">
        <v>40.69</v>
      </c>
      <c r="D49" s="75">
        <v>5</v>
      </c>
      <c r="E49" s="75">
        <v>1455</v>
      </c>
      <c r="F49" s="54" t="str">
        <f>+VLOOKUP(E49,Participants!$A$1:$F$799,2,FALSE)</f>
        <v>Grace Wolfrum</v>
      </c>
      <c r="G49" s="54" t="str">
        <f>+VLOOKUP(E49,Participants!$A$1:$F$799,4,FALSE)</f>
        <v>BCS</v>
      </c>
      <c r="H49" s="54" t="str">
        <f>+VLOOKUP(E49,Participants!$A$1:$F$799,5,FALSE)</f>
        <v>F</v>
      </c>
      <c r="I49" s="54">
        <f>+VLOOKUP(E49,Participants!$A$1:$F$799,3,FALSE)</f>
        <v>6</v>
      </c>
      <c r="J49" s="54" t="str">
        <f>+VLOOKUP(E49,Participants!$A$1:$G$799,7,FALSE)</f>
        <v>JV GIRLS</v>
      </c>
      <c r="K49" s="54">
        <f t="shared" si="1"/>
        <v>25</v>
      </c>
      <c r="L49" s="54"/>
    </row>
    <row r="50" spans="1:12" ht="14.25" customHeight="1">
      <c r="A50" s="98" t="s">
        <v>776</v>
      </c>
      <c r="B50" s="75">
        <v>1</v>
      </c>
      <c r="C50" s="75">
        <v>40.840000000000003</v>
      </c>
      <c r="D50" s="75">
        <v>5</v>
      </c>
      <c r="E50" s="75">
        <v>778</v>
      </c>
      <c r="F50" s="54" t="str">
        <f>+VLOOKUP(E50,Participants!$A$1:$F$799,2,FALSE)</f>
        <v>Austin Lizzie</v>
      </c>
      <c r="G50" s="54" t="str">
        <f>+VLOOKUP(E50,Participants!$A$1:$F$799,4,FALSE)</f>
        <v>AAC</v>
      </c>
      <c r="H50" s="54" t="str">
        <f>+VLOOKUP(E50,Participants!$A$1:$F$799,5,FALSE)</f>
        <v>F</v>
      </c>
      <c r="I50" s="54">
        <f>+VLOOKUP(E50,Participants!$A$1:$F$799,3,FALSE)</f>
        <v>5</v>
      </c>
      <c r="J50" s="54" t="str">
        <f>+VLOOKUP(E50,Participants!$A$1:$G$799,7,FALSE)</f>
        <v>JV GIRLS</v>
      </c>
      <c r="K50" s="54">
        <f t="shared" si="1"/>
        <v>26</v>
      </c>
      <c r="L50" s="54"/>
    </row>
    <row r="51" spans="1:12" ht="14.25" customHeight="1">
      <c r="A51" s="98" t="s">
        <v>776</v>
      </c>
      <c r="B51" s="76">
        <v>2</v>
      </c>
      <c r="C51" s="76">
        <v>41.42</v>
      </c>
      <c r="D51" s="76">
        <v>7</v>
      </c>
      <c r="E51" s="77">
        <v>789</v>
      </c>
      <c r="F51" s="61" t="str">
        <f>+VLOOKUP(E51,Participants!$A$1:$F$799,2,FALSE)</f>
        <v>Rugh Annie</v>
      </c>
      <c r="G51" s="61" t="str">
        <f>+VLOOKUP(E51,Participants!$A$1:$F$799,4,FALSE)</f>
        <v>AAC</v>
      </c>
      <c r="H51" s="61" t="str">
        <f>+VLOOKUP(E51,Participants!$A$1:$F$799,5,FALSE)</f>
        <v>F</v>
      </c>
      <c r="I51" s="61">
        <f>+VLOOKUP(E51,Participants!$A$1:$F$799,3,FALSE)</f>
        <v>5</v>
      </c>
      <c r="J51" s="61" t="str">
        <f>+VLOOKUP(E51,Participants!$A$1:$G$799,7,FALSE)</f>
        <v>JV GIRLS</v>
      </c>
      <c r="K51" s="54">
        <f t="shared" si="1"/>
        <v>27</v>
      </c>
      <c r="L51" s="61"/>
    </row>
    <row r="52" spans="1:12" ht="14.25" customHeight="1">
      <c r="A52" s="98" t="s">
        <v>776</v>
      </c>
      <c r="B52" s="75">
        <v>1</v>
      </c>
      <c r="C52" s="75">
        <v>41.77</v>
      </c>
      <c r="D52" s="75">
        <v>1</v>
      </c>
      <c r="E52" s="74">
        <v>1579</v>
      </c>
      <c r="F52" s="54" t="str">
        <f>+VLOOKUP(E52,Participants!$A$1:$F$799,2,FALSE)</f>
        <v>Emily Birchok</v>
      </c>
      <c r="G52" s="54" t="str">
        <f>+VLOOKUP(E52,Participants!$A$1:$F$799,4,FALSE)</f>
        <v>GRE</v>
      </c>
      <c r="H52" s="54" t="str">
        <f>+VLOOKUP(E52,Participants!$A$1:$F$799,5,FALSE)</f>
        <v>F</v>
      </c>
      <c r="I52" s="54">
        <f>+VLOOKUP(E52,Participants!$A$1:$F$799,3,FALSE)</f>
        <v>5</v>
      </c>
      <c r="J52" s="54" t="str">
        <f>+VLOOKUP(E52,Participants!$A$1:$G$799,7,FALSE)</f>
        <v>JV GIRLS</v>
      </c>
      <c r="K52" s="54">
        <f t="shared" si="1"/>
        <v>28</v>
      </c>
      <c r="L52" s="54"/>
    </row>
    <row r="53" spans="1:12" ht="14.25" customHeight="1">
      <c r="A53" s="98" t="s">
        <v>776</v>
      </c>
      <c r="B53" s="77">
        <v>2</v>
      </c>
      <c r="C53" s="77">
        <v>42.39</v>
      </c>
      <c r="D53" s="77">
        <v>6</v>
      </c>
      <c r="E53" s="77">
        <v>1251</v>
      </c>
      <c r="F53" s="61" t="str">
        <f>+VLOOKUP(E53,Participants!$A$1:$F$799,2,FALSE)</f>
        <v>Gina Cicchino</v>
      </c>
      <c r="G53" s="61" t="str">
        <f>+VLOOKUP(E53,Participants!$A$1:$F$799,4,FALSE)</f>
        <v>AGS</v>
      </c>
      <c r="H53" s="61" t="str">
        <f>+VLOOKUP(E53,Participants!$A$1:$F$799,5,FALSE)</f>
        <v>F</v>
      </c>
      <c r="I53" s="61">
        <f>+VLOOKUP(E53,Participants!$A$1:$F$799,3,FALSE)</f>
        <v>6</v>
      </c>
      <c r="J53" s="61" t="str">
        <f>+VLOOKUP(E53,Participants!$A$1:$G$799,7,FALSE)</f>
        <v>JV GIRLS</v>
      </c>
      <c r="K53" s="54">
        <f t="shared" si="1"/>
        <v>29</v>
      </c>
      <c r="L53" s="61"/>
    </row>
    <row r="54" spans="1:12" ht="14.25" customHeight="1">
      <c r="A54" s="98" t="s">
        <v>776</v>
      </c>
      <c r="B54" s="73">
        <v>1</v>
      </c>
      <c r="C54" s="73">
        <v>42.85</v>
      </c>
      <c r="D54" s="73">
        <v>6</v>
      </c>
      <c r="E54" s="75">
        <v>1129</v>
      </c>
      <c r="F54" s="54" t="str">
        <f>+VLOOKUP(E54,Participants!$A$1:$F$799,2,FALSE)</f>
        <v>Avery Evancho</v>
      </c>
      <c r="G54" s="54" t="str">
        <f>+VLOOKUP(E54,Participants!$A$1:$F$799,4,FALSE)</f>
        <v>PHA</v>
      </c>
      <c r="H54" s="54" t="str">
        <f>+VLOOKUP(E54,Participants!$A$1:$F$799,5,FALSE)</f>
        <v>F</v>
      </c>
      <c r="I54" s="54">
        <f>+VLOOKUP(E54,Participants!$A$1:$F$799,3,FALSE)</f>
        <v>5</v>
      </c>
      <c r="J54" s="54" t="str">
        <f>+VLOOKUP(E54,Participants!$A$1:$G$799,7,FALSE)</f>
        <v>JV GIRLS</v>
      </c>
      <c r="K54" s="54">
        <f t="shared" si="1"/>
        <v>30</v>
      </c>
      <c r="L54" s="54"/>
    </row>
    <row r="55" spans="1:12" ht="14.25" customHeight="1">
      <c r="A55" s="98" t="s">
        <v>776</v>
      </c>
      <c r="B55" s="73">
        <v>1</v>
      </c>
      <c r="C55" s="73">
        <v>43.15</v>
      </c>
      <c r="D55" s="73">
        <v>4</v>
      </c>
      <c r="E55" s="74">
        <v>583</v>
      </c>
      <c r="F55" s="54" t="str">
        <f>+VLOOKUP(E55,Participants!$A$1:$F$799,2,FALSE)</f>
        <v>Sarah Mlecko</v>
      </c>
      <c r="G55" s="54" t="str">
        <f>+VLOOKUP(E55,Participants!$A$1:$F$799,4,FALSE)</f>
        <v>BFS</v>
      </c>
      <c r="H55" s="54" t="str">
        <f>+VLOOKUP(E55,Participants!$A$1:$F$799,5,FALSE)</f>
        <v>F</v>
      </c>
      <c r="I55" s="54">
        <f>+VLOOKUP(E55,Participants!$A$1:$F$799,3,FALSE)</f>
        <v>5</v>
      </c>
      <c r="J55" s="54" t="str">
        <f>+VLOOKUP(E55,Participants!$A$1:$G$799,7,FALSE)</f>
        <v>JV GIRLS</v>
      </c>
      <c r="K55" s="54">
        <f t="shared" si="1"/>
        <v>31</v>
      </c>
      <c r="L55" s="54"/>
    </row>
    <row r="56" spans="1:12" ht="14.25" customHeight="1">
      <c r="A56" s="98" t="s">
        <v>776</v>
      </c>
      <c r="B56" s="73">
        <v>3</v>
      </c>
      <c r="C56" s="73">
        <v>44.59</v>
      </c>
      <c r="D56" s="73">
        <v>7</v>
      </c>
      <c r="E56" s="75">
        <v>590</v>
      </c>
      <c r="F56" s="54" t="str">
        <f>+VLOOKUP(E56,Participants!$A$1:$F$799,2,FALSE)</f>
        <v>Gina Talarico</v>
      </c>
      <c r="G56" s="54" t="str">
        <f>+VLOOKUP(E56,Participants!$A$1:$F$799,4,FALSE)</f>
        <v>BFS</v>
      </c>
      <c r="H56" s="54" t="str">
        <f>+VLOOKUP(E56,Participants!$A$1:$F$799,5,FALSE)</f>
        <v>F</v>
      </c>
      <c r="I56" s="54">
        <f>+VLOOKUP(E56,Participants!$A$1:$F$799,3,FALSE)</f>
        <v>6</v>
      </c>
      <c r="J56" s="54" t="str">
        <f>+VLOOKUP(E56,Participants!$A$1:$G$799,7,FALSE)</f>
        <v>JV GIRLS</v>
      </c>
      <c r="K56" s="54">
        <f t="shared" si="1"/>
        <v>32</v>
      </c>
      <c r="L56" s="54"/>
    </row>
    <row r="57" spans="1:12" ht="14.25" customHeight="1">
      <c r="A57" s="98" t="s">
        <v>776</v>
      </c>
      <c r="B57" s="77">
        <v>2</v>
      </c>
      <c r="C57" s="77">
        <v>44.61</v>
      </c>
      <c r="D57" s="77">
        <v>3</v>
      </c>
      <c r="E57" s="77">
        <v>1005</v>
      </c>
      <c r="F57" s="61" t="str">
        <f>+VLOOKUP(E57,Participants!$A$1:$F$799,2,FALSE)</f>
        <v>Isabella Gamez</v>
      </c>
      <c r="G57" s="61" t="str">
        <f>+VLOOKUP(E57,Participants!$A$1:$F$799,4,FALSE)</f>
        <v>KIL</v>
      </c>
      <c r="H57" s="61" t="str">
        <f>+VLOOKUP(E57,Participants!$A$1:$F$799,5,FALSE)</f>
        <v>F</v>
      </c>
      <c r="I57" s="61">
        <f>+VLOOKUP(E57,Participants!$A$1:$F$799,3,FALSE)</f>
        <v>5</v>
      </c>
      <c r="J57" s="61" t="str">
        <f>+VLOOKUP(E57,Participants!$A$1:$G$799,7,FALSE)</f>
        <v>JV GIRLS</v>
      </c>
      <c r="K57" s="54">
        <f t="shared" si="1"/>
        <v>33</v>
      </c>
      <c r="L57" s="61"/>
    </row>
    <row r="58" spans="1:12" ht="14.25" customHeight="1">
      <c r="A58" s="98" t="s">
        <v>776</v>
      </c>
      <c r="B58" s="73">
        <v>3</v>
      </c>
      <c r="C58" s="73">
        <v>50.45</v>
      </c>
      <c r="D58" s="73">
        <v>3</v>
      </c>
      <c r="E58" s="75">
        <v>578</v>
      </c>
      <c r="F58" s="54" t="str">
        <f>+VLOOKUP(E58,Participants!$A$1:$F$799,2,FALSE)</f>
        <v>Giovanna Julian</v>
      </c>
      <c r="G58" s="54" t="str">
        <f>+VLOOKUP(E58,Participants!$A$1:$F$799,4,FALSE)</f>
        <v>BFS</v>
      </c>
      <c r="H58" s="54" t="str">
        <f>+VLOOKUP(E58,Participants!$A$1:$F$799,5,FALSE)</f>
        <v>F</v>
      </c>
      <c r="I58" s="54">
        <f>+VLOOKUP(E58,Participants!$A$1:$F$799,3,FALSE)</f>
        <v>6</v>
      </c>
      <c r="J58" s="54" t="str">
        <f>+VLOOKUP(E58,Participants!$A$1:$G$799,7,FALSE)</f>
        <v>JV GIRLS</v>
      </c>
      <c r="K58" s="54">
        <f t="shared" si="1"/>
        <v>34</v>
      </c>
      <c r="L58" s="54"/>
    </row>
    <row r="59" spans="1:12" ht="14.25" customHeight="1">
      <c r="A59" s="98"/>
      <c r="B59" s="75"/>
      <c r="C59" s="75"/>
      <c r="D59" s="75"/>
      <c r="E59" s="75"/>
      <c r="F59" s="54"/>
      <c r="G59" s="54"/>
      <c r="H59" s="54"/>
      <c r="I59" s="54"/>
      <c r="J59" s="54"/>
      <c r="K59" s="54"/>
      <c r="L59" s="54"/>
    </row>
    <row r="60" spans="1:12" ht="14.25" customHeight="1">
      <c r="A60" s="98"/>
      <c r="B60" s="75"/>
      <c r="C60" s="75"/>
      <c r="D60" s="75"/>
      <c r="E60" s="75"/>
      <c r="F60" s="54"/>
      <c r="G60" s="54"/>
      <c r="H60" s="54"/>
      <c r="I60" s="54"/>
      <c r="J60" s="54"/>
      <c r="K60" s="54"/>
      <c r="L60" s="54"/>
    </row>
    <row r="61" spans="1:12" ht="14.25" customHeight="1">
      <c r="A61" s="98" t="s">
        <v>776</v>
      </c>
      <c r="B61" s="77">
        <v>16</v>
      </c>
      <c r="C61" s="77">
        <v>26.01</v>
      </c>
      <c r="D61" s="77">
        <v>3</v>
      </c>
      <c r="E61" s="77">
        <v>617</v>
      </c>
      <c r="F61" s="61" t="str">
        <f>+VLOOKUP(E61,Participants!$A$1:$F$799,2,FALSE)</f>
        <v>Ryan Snyder</v>
      </c>
      <c r="G61" s="61" t="str">
        <f>+VLOOKUP(E61,Participants!$A$1:$F$799,4,FALSE)</f>
        <v>BFS</v>
      </c>
      <c r="H61" s="61" t="str">
        <f>+VLOOKUP(E61,Participants!$A$1:$F$799,5,FALSE)</f>
        <v>M</v>
      </c>
      <c r="I61" s="61">
        <f>+VLOOKUP(E61,Participants!$A$1:$F$799,3,FALSE)</f>
        <v>7</v>
      </c>
      <c r="J61" s="61" t="str">
        <f>+VLOOKUP(E61,Participants!$A$1:$G$799,7,FALSE)</f>
        <v>VARSITY BOYS</v>
      </c>
      <c r="K61" s="61">
        <v>1</v>
      </c>
      <c r="L61" s="61">
        <v>10</v>
      </c>
    </row>
    <row r="62" spans="1:12" ht="14.25" customHeight="1">
      <c r="A62" s="98" t="s">
        <v>776</v>
      </c>
      <c r="B62" s="77">
        <v>16</v>
      </c>
      <c r="C62" s="77">
        <v>26.65</v>
      </c>
      <c r="D62" s="77">
        <v>2</v>
      </c>
      <c r="E62" s="77">
        <v>1177</v>
      </c>
      <c r="F62" s="61" t="str">
        <f>+VLOOKUP(E62,Participants!$A$1:$F$799,2,FALSE)</f>
        <v>Patrick Altmar</v>
      </c>
      <c r="G62" s="61" t="str">
        <f>+VLOOKUP(E62,Participants!$A$1:$F$799,4,FALSE)</f>
        <v>JAM</v>
      </c>
      <c r="H62" s="61" t="str">
        <f>+VLOOKUP(E62,Participants!$A$1:$F$799,5,FALSE)</f>
        <v>M</v>
      </c>
      <c r="I62" s="61">
        <f>+VLOOKUP(E62,Participants!$A$1:$F$799,3,FALSE)</f>
        <v>8</v>
      </c>
      <c r="J62" s="61" t="str">
        <f>+VLOOKUP(E62,Participants!$A$1:$G$799,7,FALSE)</f>
        <v>VARSITY BOYS</v>
      </c>
      <c r="K62" s="61">
        <f>K61+1</f>
        <v>2</v>
      </c>
      <c r="L62" s="61">
        <v>8</v>
      </c>
    </row>
    <row r="63" spans="1:12" ht="14.25" customHeight="1">
      <c r="A63" s="98" t="s">
        <v>776</v>
      </c>
      <c r="B63" s="76">
        <v>16</v>
      </c>
      <c r="C63" s="76">
        <v>27.08</v>
      </c>
      <c r="D63" s="76">
        <v>4</v>
      </c>
      <c r="E63" s="77">
        <v>1173</v>
      </c>
      <c r="F63" s="61" t="str">
        <f>+VLOOKUP(E63,Participants!$A$1:$F$799,2,FALSE)</f>
        <v>Tiernan McCullough</v>
      </c>
      <c r="G63" s="61" t="str">
        <f>+VLOOKUP(E63,Participants!$A$1:$F$799,4,FALSE)</f>
        <v>JAM</v>
      </c>
      <c r="H63" s="61" t="str">
        <f>+VLOOKUP(E63,Participants!$A$1:$F$799,5,FALSE)</f>
        <v>M</v>
      </c>
      <c r="I63" s="61">
        <f>+VLOOKUP(E63,Participants!$A$1:$F$799,3,FALSE)</f>
        <v>7</v>
      </c>
      <c r="J63" s="61" t="str">
        <f>+VLOOKUP(E63,Participants!$A$1:$G$799,7,FALSE)</f>
        <v>VARSITY BOYS</v>
      </c>
      <c r="K63" s="61">
        <f t="shared" ref="K63:K80" si="2">K62+1</f>
        <v>3</v>
      </c>
      <c r="L63" s="61">
        <v>6</v>
      </c>
    </row>
    <row r="64" spans="1:12" ht="14.25" customHeight="1">
      <c r="A64" s="98" t="s">
        <v>776</v>
      </c>
      <c r="B64" s="76">
        <v>16</v>
      </c>
      <c r="C64" s="76">
        <v>27.53</v>
      </c>
      <c r="D64" s="76">
        <v>5</v>
      </c>
      <c r="E64" s="77">
        <v>1293</v>
      </c>
      <c r="F64" s="61" t="str">
        <f>+VLOOKUP(E64,Participants!$A$1:$F$799,2,FALSE)</f>
        <v>Christian Williams</v>
      </c>
      <c r="G64" s="61" t="str">
        <f>+VLOOKUP(E64,Participants!$A$1:$F$799,4,FALSE)</f>
        <v>AGS</v>
      </c>
      <c r="H64" s="61" t="str">
        <f>+VLOOKUP(E64,Participants!$A$1:$F$799,5,FALSE)</f>
        <v>M</v>
      </c>
      <c r="I64" s="61">
        <f>+VLOOKUP(E64,Participants!$A$1:$F$799,3,FALSE)</f>
        <v>8</v>
      </c>
      <c r="J64" s="61" t="str">
        <f>+VLOOKUP(E64,Participants!$A$1:$G$799,7,FALSE)</f>
        <v>VARSITY BOYS</v>
      </c>
      <c r="K64" s="61">
        <f t="shared" si="2"/>
        <v>4</v>
      </c>
      <c r="L64" s="61">
        <v>5</v>
      </c>
    </row>
    <row r="65" spans="1:12" ht="14.25" customHeight="1">
      <c r="A65" s="98" t="s">
        <v>776</v>
      </c>
      <c r="B65" s="75">
        <v>15</v>
      </c>
      <c r="C65" s="75">
        <v>27.54</v>
      </c>
      <c r="D65" s="75">
        <v>7</v>
      </c>
      <c r="E65" s="75">
        <v>1283</v>
      </c>
      <c r="F65" s="54" t="str">
        <f>+VLOOKUP(E65,Participants!$A$1:$F$799,2,FALSE)</f>
        <v>Brayden Douglass</v>
      </c>
      <c r="G65" s="54" t="str">
        <f>+VLOOKUP(E65,Participants!$A$1:$F$799,4,FALSE)</f>
        <v>AGS</v>
      </c>
      <c r="H65" s="54" t="str">
        <f>+VLOOKUP(E65,Participants!$A$1:$F$799,5,FALSE)</f>
        <v>M</v>
      </c>
      <c r="I65" s="54">
        <f>+VLOOKUP(E65,Participants!$A$1:$F$799,3,FALSE)</f>
        <v>8</v>
      </c>
      <c r="J65" s="54" t="str">
        <f>+VLOOKUP(E65,Participants!$A$1:$G$799,7,FALSE)</f>
        <v>VARSITY BOYS</v>
      </c>
      <c r="K65" s="61">
        <f t="shared" si="2"/>
        <v>5</v>
      </c>
      <c r="L65" s="54">
        <v>4</v>
      </c>
    </row>
    <row r="66" spans="1:12" ht="14.25" customHeight="1">
      <c r="A66" s="98" t="s">
        <v>776</v>
      </c>
      <c r="B66" s="75">
        <v>15</v>
      </c>
      <c r="C66" s="75">
        <v>27.69</v>
      </c>
      <c r="D66" s="75">
        <v>6</v>
      </c>
      <c r="E66" s="75">
        <v>893</v>
      </c>
      <c r="F66" s="54" t="str">
        <f>+VLOOKUP(E66,Participants!$A$1:$F$799,2,FALSE)</f>
        <v>Antony Flitcraft</v>
      </c>
      <c r="G66" s="54" t="str">
        <f>+VLOOKUP(E66,Participants!$A$1:$F$799,4,FALSE)</f>
        <v>SSPP</v>
      </c>
      <c r="H66" s="54" t="str">
        <f>+VLOOKUP(E66,Participants!$A$1:$F$799,5,FALSE)</f>
        <v>M</v>
      </c>
      <c r="I66" s="54">
        <f>+VLOOKUP(E66,Participants!$A$1:$F$799,3,FALSE)</f>
        <v>8</v>
      </c>
      <c r="J66" s="54" t="str">
        <f>+VLOOKUP(E66,Participants!$A$1:$G$799,7,FALSE)</f>
        <v>VARSITY BOYS</v>
      </c>
      <c r="K66" s="61">
        <f t="shared" si="2"/>
        <v>6</v>
      </c>
      <c r="L66" s="54">
        <v>3</v>
      </c>
    </row>
    <row r="67" spans="1:12" ht="14.25" customHeight="1">
      <c r="A67" s="98" t="s">
        <v>776</v>
      </c>
      <c r="B67" s="75">
        <v>15</v>
      </c>
      <c r="C67" s="75">
        <v>28.31</v>
      </c>
      <c r="D67" s="75">
        <v>3</v>
      </c>
      <c r="E67" s="75">
        <v>1174</v>
      </c>
      <c r="F67" s="54" t="str">
        <f>+VLOOKUP(E67,Participants!$A$1:$F$799,2,FALSE)</f>
        <v>Killian O'Halloran</v>
      </c>
      <c r="G67" s="54" t="str">
        <f>+VLOOKUP(E67,Participants!$A$1:$F$799,4,FALSE)</f>
        <v>JAM</v>
      </c>
      <c r="H67" s="54" t="str">
        <f>+VLOOKUP(E67,Participants!$A$1:$F$799,5,FALSE)</f>
        <v>M</v>
      </c>
      <c r="I67" s="54">
        <f>+VLOOKUP(E67,Participants!$A$1:$F$799,3,FALSE)</f>
        <v>7</v>
      </c>
      <c r="J67" s="54" t="str">
        <f>+VLOOKUP(E67,Participants!$A$1:$G$799,7,FALSE)</f>
        <v>VARSITY BOYS</v>
      </c>
      <c r="K67" s="61">
        <f t="shared" si="2"/>
        <v>7</v>
      </c>
      <c r="L67" s="54">
        <v>2</v>
      </c>
    </row>
    <row r="68" spans="1:12" ht="14.25" customHeight="1">
      <c r="A68" s="98" t="s">
        <v>776</v>
      </c>
      <c r="B68" s="76">
        <v>14</v>
      </c>
      <c r="C68" s="76">
        <v>29.16</v>
      </c>
      <c r="D68" s="76">
        <v>6</v>
      </c>
      <c r="E68" s="77">
        <v>793</v>
      </c>
      <c r="F68" s="61" t="str">
        <f>+VLOOKUP(E68,Participants!$A$1:$F$799,2,FALSE)</f>
        <v>Burchill Jonah</v>
      </c>
      <c r="G68" s="61" t="str">
        <f>+VLOOKUP(E68,Participants!$A$1:$F$799,4,FALSE)</f>
        <v>AAC</v>
      </c>
      <c r="H68" s="61" t="str">
        <f>+VLOOKUP(E68,Participants!$A$1:$F$799,5,FALSE)</f>
        <v>M</v>
      </c>
      <c r="I68" s="61">
        <f>+VLOOKUP(E68,Participants!$A$1:$F$799,3,FALSE)</f>
        <v>8</v>
      </c>
      <c r="J68" s="61" t="str">
        <f>+VLOOKUP(E68,Participants!$A$1:$G$799,7,FALSE)</f>
        <v>VARSITY BOYS</v>
      </c>
      <c r="K68" s="61">
        <f t="shared" si="2"/>
        <v>8</v>
      </c>
      <c r="L68" s="61">
        <v>1</v>
      </c>
    </row>
    <row r="69" spans="1:12" ht="14.25" customHeight="1">
      <c r="A69" s="98" t="s">
        <v>776</v>
      </c>
      <c r="B69" s="75">
        <v>15</v>
      </c>
      <c r="C69" s="75">
        <v>29.51</v>
      </c>
      <c r="D69" s="75">
        <v>1</v>
      </c>
      <c r="E69" s="75">
        <v>611</v>
      </c>
      <c r="F69" s="54" t="str">
        <f>+VLOOKUP(E69,Participants!$A$1:$F$799,2,FALSE)</f>
        <v>Anthony Farrah</v>
      </c>
      <c r="G69" s="54" t="str">
        <f>+VLOOKUP(E69,Participants!$A$1:$F$799,4,FALSE)</f>
        <v>BFS</v>
      </c>
      <c r="H69" s="54" t="str">
        <f>+VLOOKUP(E69,Participants!$A$1:$F$799,5,FALSE)</f>
        <v>M</v>
      </c>
      <c r="I69" s="54">
        <f>+VLOOKUP(E69,Participants!$A$1:$F$799,3,FALSE)</f>
        <v>7</v>
      </c>
      <c r="J69" s="54" t="str">
        <f>+VLOOKUP(E69,Participants!$A$1:$G$799,7,FALSE)</f>
        <v>VARSITY BOYS</v>
      </c>
      <c r="K69" s="61">
        <f t="shared" si="2"/>
        <v>9</v>
      </c>
      <c r="L69" s="54"/>
    </row>
    <row r="70" spans="1:12" ht="14.25" customHeight="1">
      <c r="A70" s="98" t="s">
        <v>776</v>
      </c>
      <c r="B70" s="75">
        <v>15</v>
      </c>
      <c r="C70" s="75">
        <v>29.93</v>
      </c>
      <c r="D70" s="75">
        <v>5</v>
      </c>
      <c r="E70" s="75">
        <v>1294</v>
      </c>
      <c r="F70" s="54" t="str">
        <f>+VLOOKUP(E70,Participants!$A$1:$F$799,2,FALSE)</f>
        <v>Gavin Lugaila</v>
      </c>
      <c r="G70" s="54" t="str">
        <f>+VLOOKUP(E70,Participants!$A$1:$F$799,4,FALSE)</f>
        <v>AGS</v>
      </c>
      <c r="H70" s="54" t="str">
        <f>+VLOOKUP(E70,Participants!$A$1:$F$799,5,FALSE)</f>
        <v>M</v>
      </c>
      <c r="I70" s="54">
        <f>+VLOOKUP(E70,Participants!$A$1:$F$799,3,FALSE)</f>
        <v>8</v>
      </c>
      <c r="J70" s="54" t="str">
        <f>+VLOOKUP(E70,Participants!$A$1:$G$799,7,FALSE)</f>
        <v>VARSITY BOYS</v>
      </c>
      <c r="K70" s="61">
        <f t="shared" si="2"/>
        <v>10</v>
      </c>
      <c r="L70" s="54"/>
    </row>
    <row r="71" spans="1:12" ht="14.25" customHeight="1">
      <c r="A71" s="98" t="s">
        <v>776</v>
      </c>
      <c r="B71" s="77">
        <v>14</v>
      </c>
      <c r="C71" s="77">
        <v>31.11</v>
      </c>
      <c r="D71" s="77">
        <v>7</v>
      </c>
      <c r="E71" s="77">
        <v>1175</v>
      </c>
      <c r="F71" s="61" t="str">
        <f>+VLOOKUP(E71,Participants!$A$1:$F$799,2,FALSE)</f>
        <v>Isaac Tarbuk</v>
      </c>
      <c r="G71" s="61" t="str">
        <f>+VLOOKUP(E71,Participants!$A$1:$F$799,4,FALSE)</f>
        <v>JAM</v>
      </c>
      <c r="H71" s="61" t="str">
        <f>+VLOOKUP(E71,Participants!$A$1:$F$799,5,FALSE)</f>
        <v>M</v>
      </c>
      <c r="I71" s="61">
        <f>+VLOOKUP(E71,Participants!$A$1:$F$799,3,FALSE)</f>
        <v>7</v>
      </c>
      <c r="J71" s="61" t="str">
        <f>+VLOOKUP(E71,Participants!$A$1:$G$799,7,FALSE)</f>
        <v>VARSITY BOYS</v>
      </c>
      <c r="K71" s="61">
        <f t="shared" si="2"/>
        <v>11</v>
      </c>
      <c r="L71" s="61"/>
    </row>
    <row r="72" spans="1:12" ht="14.25" customHeight="1">
      <c r="A72" s="98" t="s">
        <v>776</v>
      </c>
      <c r="B72" s="73">
        <v>15</v>
      </c>
      <c r="C72" s="73">
        <v>31.16</v>
      </c>
      <c r="D72" s="73">
        <v>2</v>
      </c>
      <c r="E72" s="75">
        <v>1465</v>
      </c>
      <c r="F72" s="54" t="str">
        <f>+VLOOKUP(E72,Participants!$A$1:$F$799,2,FALSE)</f>
        <v>Jacob Hauser</v>
      </c>
      <c r="G72" s="54" t="str">
        <f>+VLOOKUP(E72,Participants!$A$1:$F$799,4,FALSE)</f>
        <v>BCS</v>
      </c>
      <c r="H72" s="54" t="str">
        <f>+VLOOKUP(E72,Participants!$A$1:$F$799,5,FALSE)</f>
        <v>M</v>
      </c>
      <c r="I72" s="54">
        <f>+VLOOKUP(E72,Participants!$A$1:$F$799,3,FALSE)</f>
        <v>8</v>
      </c>
      <c r="J72" s="54" t="str">
        <f>+VLOOKUP(E72,Participants!$A$1:$G$799,7,FALSE)</f>
        <v>VARSITY BOYS</v>
      </c>
      <c r="K72" s="61">
        <f t="shared" si="2"/>
        <v>12</v>
      </c>
      <c r="L72" s="54"/>
    </row>
    <row r="73" spans="1:12" ht="14.25" customHeight="1">
      <c r="A73" s="98" t="s">
        <v>776</v>
      </c>
      <c r="B73" s="77">
        <v>16</v>
      </c>
      <c r="C73" s="77">
        <v>31.92</v>
      </c>
      <c r="D73" s="77">
        <v>1</v>
      </c>
      <c r="E73" s="77">
        <v>1083</v>
      </c>
      <c r="F73" s="61" t="str">
        <f>+VLOOKUP(E73,Participants!$A$1:$F$799,2,FALSE)</f>
        <v>Alex Weber</v>
      </c>
      <c r="G73" s="61" t="str">
        <f>+VLOOKUP(E73,Participants!$A$1:$F$799,4,FALSE)</f>
        <v>KIL</v>
      </c>
      <c r="H73" s="61" t="str">
        <f>+VLOOKUP(E73,Participants!$A$1:$F$799,5,FALSE)</f>
        <v>M</v>
      </c>
      <c r="I73" s="61">
        <f>+VLOOKUP(E73,Participants!$A$1:$F$799,3,FALSE)</f>
        <v>8</v>
      </c>
      <c r="J73" s="61" t="str">
        <f>+VLOOKUP(E73,Participants!$A$1:$G$799,7,FALSE)</f>
        <v>VARSITY BOYS</v>
      </c>
      <c r="K73" s="61">
        <f t="shared" si="2"/>
        <v>13</v>
      </c>
      <c r="L73" s="61"/>
    </row>
    <row r="74" spans="1:12" ht="14.25" customHeight="1">
      <c r="A74" s="98" t="s">
        <v>776</v>
      </c>
      <c r="B74" s="77">
        <v>14</v>
      </c>
      <c r="C74" s="77">
        <v>32.56</v>
      </c>
      <c r="D74" s="77">
        <v>5</v>
      </c>
      <c r="E74" s="77">
        <v>943</v>
      </c>
      <c r="F74" s="61" t="str">
        <f>+VLOOKUP(E74,Participants!$A$1:$F$799,2,FALSE)</f>
        <v>Antonio Ruffin Jr</v>
      </c>
      <c r="G74" s="61" t="str">
        <f>+VLOOKUP(E74,Participants!$A$1:$F$799,4,FALSE)</f>
        <v>NCA</v>
      </c>
      <c r="H74" s="61" t="str">
        <f>+VLOOKUP(E74,Participants!$A$1:$F$799,5,FALSE)</f>
        <v>M</v>
      </c>
      <c r="I74" s="61">
        <f>+VLOOKUP(E74,Participants!$A$1:$F$799,3,FALSE)</f>
        <v>7</v>
      </c>
      <c r="J74" s="61" t="str">
        <f>+VLOOKUP(E74,Participants!$A$1:$G$799,7,FALSE)</f>
        <v>VARSITY BOYS</v>
      </c>
      <c r="K74" s="61">
        <f t="shared" si="2"/>
        <v>14</v>
      </c>
      <c r="L74" s="61"/>
    </row>
    <row r="75" spans="1:12" ht="14.25" customHeight="1">
      <c r="A75" s="98" t="s">
        <v>776</v>
      </c>
      <c r="B75" s="77">
        <v>14</v>
      </c>
      <c r="C75" s="77">
        <v>32.909999999999997</v>
      </c>
      <c r="D75" s="77">
        <v>4</v>
      </c>
      <c r="E75" s="77">
        <v>1086</v>
      </c>
      <c r="F75" s="61" t="str">
        <f>+VLOOKUP(E75,Participants!$A$1:$F$799,2,FALSE)</f>
        <v>Owen McKernan</v>
      </c>
      <c r="G75" s="61" t="str">
        <f>+VLOOKUP(E75,Participants!$A$1:$F$799,4,FALSE)</f>
        <v>KIL</v>
      </c>
      <c r="H75" s="61" t="str">
        <f>+VLOOKUP(E75,Participants!$A$1:$F$799,5,FALSE)</f>
        <v>M</v>
      </c>
      <c r="I75" s="61">
        <f>+VLOOKUP(E75,Participants!$A$1:$F$799,3,FALSE)</f>
        <v>8</v>
      </c>
      <c r="J75" s="61" t="str">
        <f>+VLOOKUP(E75,Participants!$A$1:$G$799,7,FALSE)</f>
        <v>VARSITY BOYS</v>
      </c>
      <c r="K75" s="61">
        <f t="shared" si="2"/>
        <v>15</v>
      </c>
      <c r="L75" s="61"/>
    </row>
    <row r="76" spans="1:12" ht="14.25" customHeight="1">
      <c r="A76" s="98" t="s">
        <v>776</v>
      </c>
      <c r="B76" s="77">
        <v>14</v>
      </c>
      <c r="C76" s="77">
        <v>33.229999999999997</v>
      </c>
      <c r="D76" s="77">
        <v>3</v>
      </c>
      <c r="E76" s="77">
        <v>1284</v>
      </c>
      <c r="F76" s="61" t="str">
        <f>+VLOOKUP(E76,Participants!$A$1:$F$799,2,FALSE)</f>
        <v>Christian Gill</v>
      </c>
      <c r="G76" s="61" t="str">
        <f>+VLOOKUP(E76,Participants!$A$1:$F$799,4,FALSE)</f>
        <v>AGS</v>
      </c>
      <c r="H76" s="61" t="str">
        <f>+VLOOKUP(E76,Participants!$A$1:$F$799,5,FALSE)</f>
        <v>M</v>
      </c>
      <c r="I76" s="61">
        <f>+VLOOKUP(E76,Participants!$A$1:$F$799,3,FALSE)</f>
        <v>7</v>
      </c>
      <c r="J76" s="61" t="str">
        <f>+VLOOKUP(E76,Participants!$A$1:$G$799,7,FALSE)</f>
        <v>VARSITY BOYS</v>
      </c>
      <c r="K76" s="61">
        <f t="shared" si="2"/>
        <v>16</v>
      </c>
      <c r="L76" s="61"/>
    </row>
    <row r="77" spans="1:12" ht="14.25" customHeight="1">
      <c r="A77" s="98" t="s">
        <v>776</v>
      </c>
      <c r="B77" s="77">
        <v>14</v>
      </c>
      <c r="C77" s="77">
        <v>33.520000000000003</v>
      </c>
      <c r="D77" s="77">
        <v>1</v>
      </c>
      <c r="E77" s="77">
        <v>612</v>
      </c>
      <c r="F77" s="61" t="str">
        <f>+VLOOKUP(E77,Participants!$A$1:$F$799,2,FALSE)</f>
        <v>David Felix</v>
      </c>
      <c r="G77" s="61" t="str">
        <f>+VLOOKUP(E77,Participants!$A$1:$F$799,4,FALSE)</f>
        <v>BFS</v>
      </c>
      <c r="H77" s="61" t="str">
        <f>+VLOOKUP(E77,Participants!$A$1:$F$799,5,FALSE)</f>
        <v>M</v>
      </c>
      <c r="I77" s="61">
        <f>+VLOOKUP(E77,Participants!$A$1:$F$799,3,FALSE)</f>
        <v>8</v>
      </c>
      <c r="J77" s="61" t="str">
        <f>+VLOOKUP(E77,Participants!$A$1:$G$799,7,FALSE)</f>
        <v>VARSITY BOYS</v>
      </c>
      <c r="K77" s="61">
        <f t="shared" si="2"/>
        <v>17</v>
      </c>
      <c r="L77" s="61"/>
    </row>
    <row r="78" spans="1:12" ht="14.25" customHeight="1">
      <c r="A78" s="98" t="s">
        <v>776</v>
      </c>
      <c r="B78" s="77">
        <v>14</v>
      </c>
      <c r="C78" s="77">
        <v>34.799999999999997</v>
      </c>
      <c r="D78" s="77">
        <v>2</v>
      </c>
      <c r="E78" s="77">
        <v>1170</v>
      </c>
      <c r="F78" s="61" t="str">
        <f>+VLOOKUP(E78,Participants!$A$1:$F$799,2,FALSE)</f>
        <v xml:space="preserve">Henry Glevicky </v>
      </c>
      <c r="G78" s="61" t="str">
        <f>+VLOOKUP(E78,Participants!$A$1:$F$799,4,FALSE)</f>
        <v>JAM</v>
      </c>
      <c r="H78" s="61" t="str">
        <f>+VLOOKUP(E78,Participants!$A$1:$F$799,5,FALSE)</f>
        <v>M</v>
      </c>
      <c r="I78" s="61">
        <f>+VLOOKUP(E78,Participants!$A$1:$F$799,3,FALSE)</f>
        <v>7</v>
      </c>
      <c r="J78" s="61" t="str">
        <f>+VLOOKUP(E78,Participants!$A$1:$G$799,7,FALSE)</f>
        <v>VARSITY BOYS</v>
      </c>
      <c r="K78" s="61">
        <f t="shared" si="2"/>
        <v>18</v>
      </c>
      <c r="L78" s="61"/>
    </row>
    <row r="79" spans="1:12" ht="14.25" customHeight="1">
      <c r="A79" s="98" t="s">
        <v>776</v>
      </c>
      <c r="B79" s="75">
        <v>15</v>
      </c>
      <c r="C79" s="75">
        <v>36.01</v>
      </c>
      <c r="D79" s="75">
        <v>4</v>
      </c>
      <c r="E79" s="75">
        <v>1076</v>
      </c>
      <c r="F79" s="54" t="str">
        <f>+VLOOKUP(E79,Participants!$A$1:$F$799,2,FALSE)</f>
        <v>Lincoln Chips</v>
      </c>
      <c r="G79" s="54" t="str">
        <f>+VLOOKUP(E79,Participants!$A$1:$F$799,4,FALSE)</f>
        <v>KIL</v>
      </c>
      <c r="H79" s="54" t="str">
        <f>+VLOOKUP(E79,Participants!$A$1:$F$799,5,FALSE)</f>
        <v>M</v>
      </c>
      <c r="I79" s="54">
        <f>+VLOOKUP(E79,Participants!$A$1:$F$799,3,FALSE)</f>
        <v>7</v>
      </c>
      <c r="J79" s="54" t="str">
        <f>+VLOOKUP(E79,Participants!$A$1:$G$799,7,FALSE)</f>
        <v>VARSITY BOYS</v>
      </c>
      <c r="K79" s="61">
        <f t="shared" si="2"/>
        <v>19</v>
      </c>
      <c r="L79" s="54"/>
    </row>
    <row r="80" spans="1:12" ht="14.25" customHeight="1">
      <c r="A80" s="98" t="s">
        <v>776</v>
      </c>
      <c r="B80" s="76">
        <v>16</v>
      </c>
      <c r="C80" s="76">
        <v>37.71</v>
      </c>
      <c r="D80" s="76">
        <v>6</v>
      </c>
      <c r="E80" s="77">
        <v>945</v>
      </c>
      <c r="F80" s="61" t="str">
        <f>+VLOOKUP(E80,Participants!$A$1:$F$799,2,FALSE)</f>
        <v>Malik Mayers</v>
      </c>
      <c r="G80" s="61" t="str">
        <f>+VLOOKUP(E80,Participants!$A$1:$F$799,4,FALSE)</f>
        <v>NCA</v>
      </c>
      <c r="H80" s="61" t="str">
        <f>+VLOOKUP(E80,Participants!$A$1:$F$799,5,FALSE)</f>
        <v>M</v>
      </c>
      <c r="I80" s="61">
        <f>+VLOOKUP(E80,Participants!$A$1:$F$799,3,FALSE)</f>
        <v>8</v>
      </c>
      <c r="J80" s="61" t="str">
        <f>+VLOOKUP(E80,Participants!$A$1:$G$799,7,FALSE)</f>
        <v>VARSITY BOYS</v>
      </c>
      <c r="K80" s="61">
        <f t="shared" si="2"/>
        <v>20</v>
      </c>
      <c r="L80" s="61"/>
    </row>
    <row r="81" spans="1:12" ht="14.25" customHeight="1">
      <c r="A81" s="98"/>
      <c r="B81" s="77"/>
      <c r="C81" s="77"/>
      <c r="D81" s="77"/>
      <c r="E81" s="77"/>
      <c r="F81" s="61"/>
      <c r="G81" s="61"/>
      <c r="H81" s="61"/>
      <c r="I81" s="61"/>
      <c r="J81" s="61"/>
      <c r="K81" s="61"/>
      <c r="L81" s="61"/>
    </row>
    <row r="82" spans="1:12" ht="14.25" customHeight="1">
      <c r="A82" s="98"/>
      <c r="B82" s="77"/>
      <c r="C82" s="77"/>
      <c r="D82" s="77"/>
      <c r="E82" s="77"/>
      <c r="F82" s="61"/>
      <c r="G82" s="61"/>
      <c r="H82" s="61"/>
      <c r="I82" s="61"/>
      <c r="J82" s="61"/>
      <c r="K82" s="61"/>
      <c r="L82" s="61"/>
    </row>
    <row r="83" spans="1:12" ht="14.25" customHeight="1">
      <c r="A83" s="98" t="s">
        <v>776</v>
      </c>
      <c r="B83" s="75">
        <v>13</v>
      </c>
      <c r="C83" s="75">
        <v>27.34</v>
      </c>
      <c r="D83" s="75">
        <v>7</v>
      </c>
      <c r="E83" s="75">
        <v>605</v>
      </c>
      <c r="F83" s="54" t="str">
        <f>+VLOOKUP(E83,Participants!$A$1:$F$799,2,FALSE)</f>
        <v>Anna Lazzara</v>
      </c>
      <c r="G83" s="54" t="str">
        <f>+VLOOKUP(E83,Participants!$A$1:$F$799,4,FALSE)</f>
        <v>BFS</v>
      </c>
      <c r="H83" s="54" t="str">
        <f>+VLOOKUP(E83,Participants!$A$1:$F$799,5,FALSE)</f>
        <v>F</v>
      </c>
      <c r="I83" s="54">
        <f>+VLOOKUP(E83,Participants!$A$1:$F$799,3,FALSE)</f>
        <v>7</v>
      </c>
      <c r="J83" s="54" t="str">
        <f>+VLOOKUP(E83,Participants!$A$1:$G$799,7,FALSE)</f>
        <v>VARSITY GIRLS</v>
      </c>
      <c r="K83" s="54">
        <v>1</v>
      </c>
      <c r="L83" s="54">
        <v>10</v>
      </c>
    </row>
    <row r="84" spans="1:12" ht="14.25" customHeight="1">
      <c r="A84" s="98" t="s">
        <v>776</v>
      </c>
      <c r="B84" s="75">
        <v>13</v>
      </c>
      <c r="C84" s="75">
        <v>29.58</v>
      </c>
      <c r="D84" s="75">
        <v>3</v>
      </c>
      <c r="E84" s="75">
        <v>1058</v>
      </c>
      <c r="F84" s="54" t="str">
        <f>+VLOOKUP(E84,Participants!$A$1:$F$799,2,FALSE)</f>
        <v>Alexa Stoltz</v>
      </c>
      <c r="G84" s="54" t="str">
        <f>+VLOOKUP(E84,Participants!$A$1:$F$799,4,FALSE)</f>
        <v>KIL</v>
      </c>
      <c r="H84" s="54" t="str">
        <f>+VLOOKUP(E84,Participants!$A$1:$F$799,5,FALSE)</f>
        <v xml:space="preserve">F </v>
      </c>
      <c r="I84" s="54">
        <f>+VLOOKUP(E84,Participants!$A$1:$F$799,3,FALSE)</f>
        <v>7</v>
      </c>
      <c r="J84" s="54" t="str">
        <f>+VLOOKUP(E84,Participants!$A$1:$G$799,7,FALSE)</f>
        <v>VARSITY GIRLS</v>
      </c>
      <c r="K84" s="54">
        <f>K83+1</f>
        <v>2</v>
      </c>
      <c r="L84" s="54">
        <v>8</v>
      </c>
    </row>
    <row r="85" spans="1:12" ht="14.25" customHeight="1">
      <c r="A85" s="98" t="s">
        <v>776</v>
      </c>
      <c r="B85" s="75">
        <v>11</v>
      </c>
      <c r="C85" s="75">
        <v>29.83</v>
      </c>
      <c r="D85" s="75">
        <v>7</v>
      </c>
      <c r="E85" s="75">
        <v>800</v>
      </c>
      <c r="F85" s="54" t="str">
        <f>+VLOOKUP(E85,Participants!$A$1:$F$799,2,FALSE)</f>
        <v>Keverline Elliot</v>
      </c>
      <c r="G85" s="54" t="str">
        <f>+VLOOKUP(E85,Participants!$A$1:$F$799,4,FALSE)</f>
        <v>AAC</v>
      </c>
      <c r="H85" s="54" t="str">
        <f>+VLOOKUP(E85,Participants!$A$1:$F$799,5,FALSE)</f>
        <v>F</v>
      </c>
      <c r="I85" s="54">
        <f>+VLOOKUP(E85,Participants!$A$1:$F$799,3,FALSE)</f>
        <v>8</v>
      </c>
      <c r="J85" s="54" t="str">
        <f>+VLOOKUP(E85,Participants!$A$1:$G$799,7,FALSE)</f>
        <v>VARSITY GIRLS</v>
      </c>
      <c r="K85" s="54">
        <f t="shared" ref="K85:K115" si="3">K84+1</f>
        <v>3</v>
      </c>
      <c r="L85" s="54">
        <v>6</v>
      </c>
    </row>
    <row r="86" spans="1:12" ht="14.25" customHeight="1">
      <c r="A86" s="98" t="s">
        <v>776</v>
      </c>
      <c r="B86" s="75">
        <v>13</v>
      </c>
      <c r="C86" s="75">
        <v>30.28</v>
      </c>
      <c r="D86" s="75">
        <v>5</v>
      </c>
      <c r="E86" s="75">
        <v>1467</v>
      </c>
      <c r="F86" s="54" t="str">
        <f>+VLOOKUP(E86,Participants!$A$1:$F$799,2,FALSE)</f>
        <v>Gracyn Vardy</v>
      </c>
      <c r="G86" s="54" t="str">
        <f>+VLOOKUP(E86,Participants!$A$1:$F$799,4,FALSE)</f>
        <v>BCS</v>
      </c>
      <c r="H86" s="54" t="str">
        <f>+VLOOKUP(E86,Participants!$A$1:$F$799,5,FALSE)</f>
        <v>F</v>
      </c>
      <c r="I86" s="54">
        <f>+VLOOKUP(E86,Participants!$A$1:$F$799,3,FALSE)</f>
        <v>8</v>
      </c>
      <c r="J86" s="54" t="str">
        <f>+VLOOKUP(E86,Participants!$A$1:$G$799,7,FALSE)</f>
        <v>VARSITY GIRLS</v>
      </c>
      <c r="K86" s="54">
        <f t="shared" si="3"/>
        <v>4</v>
      </c>
      <c r="L86" s="54">
        <v>5</v>
      </c>
    </row>
    <row r="87" spans="1:12" ht="14.25" customHeight="1">
      <c r="A87" s="98" t="s">
        <v>776</v>
      </c>
      <c r="B87" s="75">
        <v>11</v>
      </c>
      <c r="C87" s="75">
        <v>30.34</v>
      </c>
      <c r="D87" s="75">
        <v>6</v>
      </c>
      <c r="E87" s="75">
        <v>1056</v>
      </c>
      <c r="F87" s="54" t="str">
        <f>+VLOOKUP(E87,Participants!$A$1:$F$799,2,FALSE)</f>
        <v>Kassidy Flynn</v>
      </c>
      <c r="G87" s="54" t="str">
        <f>+VLOOKUP(E87,Participants!$A$1:$F$799,4,FALSE)</f>
        <v>KIL</v>
      </c>
      <c r="H87" s="54" t="str">
        <f>+VLOOKUP(E87,Participants!$A$1:$F$799,5,FALSE)</f>
        <v xml:space="preserve">F </v>
      </c>
      <c r="I87" s="54">
        <f>+VLOOKUP(E87,Participants!$A$1:$F$799,3,FALSE)</f>
        <v>7</v>
      </c>
      <c r="J87" s="54" t="str">
        <f>+VLOOKUP(E87,Participants!$A$1:$G$799,7,FALSE)</f>
        <v>VARSITY GIRLS</v>
      </c>
      <c r="K87" s="54">
        <f t="shared" si="3"/>
        <v>5</v>
      </c>
      <c r="L87" s="54">
        <v>4</v>
      </c>
    </row>
    <row r="88" spans="1:12" ht="14.25" customHeight="1">
      <c r="A88" s="98" t="s">
        <v>776</v>
      </c>
      <c r="B88" s="75">
        <v>13</v>
      </c>
      <c r="C88" s="75">
        <v>30.5</v>
      </c>
      <c r="D88" s="75">
        <v>4</v>
      </c>
      <c r="E88" s="75">
        <v>608</v>
      </c>
      <c r="F88" s="54" t="str">
        <f>+VLOOKUP(E88,Participants!$A$1:$F$799,2,FALSE)</f>
        <v>Jocelyn roofner</v>
      </c>
      <c r="G88" s="54" t="str">
        <f>+VLOOKUP(E88,Participants!$A$1:$F$799,4,FALSE)</f>
        <v>BFS</v>
      </c>
      <c r="H88" s="54" t="str">
        <f>+VLOOKUP(E88,Participants!$A$1:$F$799,5,FALSE)</f>
        <v>F</v>
      </c>
      <c r="I88" s="54">
        <f>+VLOOKUP(E88,Participants!$A$1:$F$799,3,FALSE)</f>
        <v>7</v>
      </c>
      <c r="J88" s="54" t="str">
        <f>+VLOOKUP(E88,Participants!$A$1:$G$799,7,FALSE)</f>
        <v>VARSITY GIRLS</v>
      </c>
      <c r="K88" s="54">
        <f t="shared" si="3"/>
        <v>6</v>
      </c>
      <c r="L88" s="54">
        <v>3</v>
      </c>
    </row>
    <row r="89" spans="1:12" ht="14.25" customHeight="1">
      <c r="A89" s="98" t="s">
        <v>776</v>
      </c>
      <c r="B89" s="73">
        <v>13</v>
      </c>
      <c r="C89" s="73">
        <v>30.6</v>
      </c>
      <c r="D89" s="73">
        <v>2</v>
      </c>
      <c r="E89" s="75">
        <v>1276</v>
      </c>
      <c r="F89" s="54" t="str">
        <f>+VLOOKUP(E89,Participants!$A$1:$F$799,2,FALSE)</f>
        <v>Leah Parker</v>
      </c>
      <c r="G89" s="54" t="str">
        <f>+VLOOKUP(E89,Participants!$A$1:$F$799,4,FALSE)</f>
        <v>AGS</v>
      </c>
      <c r="H89" s="54" t="str">
        <f>+VLOOKUP(E89,Participants!$A$1:$F$799,5,FALSE)</f>
        <v>F</v>
      </c>
      <c r="I89" s="54">
        <f>+VLOOKUP(E89,Participants!$A$1:$F$799,3,FALSE)</f>
        <v>8</v>
      </c>
      <c r="J89" s="54" t="str">
        <f>+VLOOKUP(E89,Participants!$A$1:$G$799,7,FALSE)</f>
        <v>VARSITY GIRLS</v>
      </c>
      <c r="K89" s="54">
        <f t="shared" si="3"/>
        <v>7</v>
      </c>
      <c r="L89" s="54">
        <v>2</v>
      </c>
    </row>
    <row r="90" spans="1:12" ht="14.25" customHeight="1">
      <c r="A90" s="98" t="s">
        <v>776</v>
      </c>
      <c r="B90" s="77">
        <v>12</v>
      </c>
      <c r="C90" s="77">
        <v>31.36</v>
      </c>
      <c r="D90" s="77">
        <v>3</v>
      </c>
      <c r="E90" s="77">
        <v>1060</v>
      </c>
      <c r="F90" s="61" t="str">
        <f>+VLOOKUP(E90,Participants!$A$1:$F$799,2,FALSE)</f>
        <v>Sheridan Cunningham</v>
      </c>
      <c r="G90" s="61" t="str">
        <f>+VLOOKUP(E90,Participants!$A$1:$F$799,4,FALSE)</f>
        <v>KIL</v>
      </c>
      <c r="H90" s="61" t="str">
        <f>+VLOOKUP(E90,Participants!$A$1:$F$799,5,FALSE)</f>
        <v xml:space="preserve">F </v>
      </c>
      <c r="I90" s="61">
        <f>+VLOOKUP(E90,Participants!$A$1:$F$799,3,FALSE)</f>
        <v>7</v>
      </c>
      <c r="J90" s="61" t="str">
        <f>+VLOOKUP(E90,Participants!$A$1:$G$799,7,FALSE)</f>
        <v>VARSITY GIRLS</v>
      </c>
      <c r="K90" s="54">
        <f t="shared" si="3"/>
        <v>8</v>
      </c>
      <c r="L90" s="61">
        <v>1</v>
      </c>
    </row>
    <row r="91" spans="1:12" ht="14.25" customHeight="1">
      <c r="A91" s="98" t="s">
        <v>776</v>
      </c>
      <c r="B91" s="77">
        <v>10</v>
      </c>
      <c r="C91" s="77">
        <v>31.6</v>
      </c>
      <c r="D91" s="77">
        <v>3</v>
      </c>
      <c r="E91" s="77">
        <v>1062</v>
      </c>
      <c r="F91" s="61" t="str">
        <f>+VLOOKUP(E91,Participants!$A$1:$F$799,2,FALSE)</f>
        <v>Gracie Plastino</v>
      </c>
      <c r="G91" s="61" t="str">
        <f>+VLOOKUP(E91,Participants!$A$1:$F$799,4,FALSE)</f>
        <v>KIL</v>
      </c>
      <c r="H91" s="61" t="str">
        <f>+VLOOKUP(E91,Participants!$A$1:$F$799,5,FALSE)</f>
        <v xml:space="preserve">F </v>
      </c>
      <c r="I91" s="61">
        <f>+VLOOKUP(E91,Participants!$A$1:$F$799,3,FALSE)</f>
        <v>7</v>
      </c>
      <c r="J91" s="61" t="str">
        <f>+VLOOKUP(E91,Participants!$A$1:$G$799,7,FALSE)</f>
        <v>VARSITY GIRLS</v>
      </c>
      <c r="K91" s="54">
        <f t="shared" si="3"/>
        <v>9</v>
      </c>
      <c r="L91" s="61"/>
    </row>
    <row r="92" spans="1:12" ht="14.25" customHeight="1">
      <c r="A92" s="98" t="s">
        <v>776</v>
      </c>
      <c r="B92" s="73">
        <v>13</v>
      </c>
      <c r="C92" s="73">
        <v>32.08</v>
      </c>
      <c r="D92" s="73">
        <v>6</v>
      </c>
      <c r="E92" s="75">
        <v>1125</v>
      </c>
      <c r="F92" s="54" t="str">
        <f>+VLOOKUP(E92,Participants!$A$1:$F$799,2,FALSE)</f>
        <v>Olivia Liberati</v>
      </c>
      <c r="G92" s="54" t="str">
        <f>+VLOOKUP(E92,Participants!$A$1:$F$799,4,FALSE)</f>
        <v>PHA</v>
      </c>
      <c r="H92" s="54" t="str">
        <f>+VLOOKUP(E92,Participants!$A$1:$F$799,5,FALSE)</f>
        <v xml:space="preserve">F </v>
      </c>
      <c r="I92" s="54">
        <f>+VLOOKUP(E92,Participants!$A$1:$F$799,3,FALSE)</f>
        <v>7</v>
      </c>
      <c r="J92" s="54" t="str">
        <f>+VLOOKUP(E92,Participants!$A$1:$G$799,7,FALSE)</f>
        <v>VARSITY GIRLS</v>
      </c>
      <c r="K92" s="54">
        <f t="shared" si="3"/>
        <v>10</v>
      </c>
      <c r="L92" s="54"/>
    </row>
    <row r="93" spans="1:12" ht="14.25" customHeight="1">
      <c r="A93" s="98" t="s">
        <v>776</v>
      </c>
      <c r="B93" s="73">
        <v>11</v>
      </c>
      <c r="C93" s="73">
        <v>32.47</v>
      </c>
      <c r="D93" s="73">
        <v>3</v>
      </c>
      <c r="E93" s="75">
        <v>1270</v>
      </c>
      <c r="F93" s="54" t="str">
        <f>+VLOOKUP(E93,Participants!$A$1:$F$799,2,FALSE)</f>
        <v>Julia Davoli</v>
      </c>
      <c r="G93" s="54" t="str">
        <f>+VLOOKUP(E93,Participants!$A$1:$F$799,4,FALSE)</f>
        <v>AGS</v>
      </c>
      <c r="H93" s="54" t="str">
        <f>+VLOOKUP(E93,Participants!$A$1:$F$799,5,FALSE)</f>
        <v>F</v>
      </c>
      <c r="I93" s="54">
        <f>+VLOOKUP(E93,Participants!$A$1:$F$799,3,FALSE)</f>
        <v>8</v>
      </c>
      <c r="J93" s="54" t="str">
        <f>+VLOOKUP(E93,Participants!$A$1:$G$799,7,FALSE)</f>
        <v>VARSITY GIRLS</v>
      </c>
      <c r="K93" s="54">
        <f t="shared" si="3"/>
        <v>11</v>
      </c>
      <c r="L93" s="54"/>
    </row>
    <row r="94" spans="1:12" ht="14.25" customHeight="1">
      <c r="A94" s="98" t="s">
        <v>776</v>
      </c>
      <c r="B94" s="77">
        <v>12</v>
      </c>
      <c r="C94" s="77">
        <v>32.61</v>
      </c>
      <c r="D94" s="77">
        <v>1</v>
      </c>
      <c r="E94" s="77">
        <v>887</v>
      </c>
      <c r="F94" s="61" t="str">
        <f>+VLOOKUP(E94,Participants!$A$1:$F$799,2,FALSE)</f>
        <v>Malissa Martin</v>
      </c>
      <c r="G94" s="61" t="str">
        <f>+VLOOKUP(E94,Participants!$A$1:$F$799,4,FALSE)</f>
        <v>SSPP</v>
      </c>
      <c r="H94" s="61" t="str">
        <f>+VLOOKUP(E94,Participants!$A$1:$F$799,5,FALSE)</f>
        <v>F</v>
      </c>
      <c r="I94" s="61">
        <f>+VLOOKUP(E94,Participants!$A$1:$F$799,3,FALSE)</f>
        <v>7</v>
      </c>
      <c r="J94" s="61" t="str">
        <f>+VLOOKUP(E94,Participants!$A$1:$G$799,7,FALSE)</f>
        <v>VARSITY GIRLS</v>
      </c>
      <c r="K94" s="54">
        <f t="shared" si="3"/>
        <v>12</v>
      </c>
      <c r="L94" s="61"/>
    </row>
    <row r="95" spans="1:12" ht="14.25" customHeight="1">
      <c r="A95" s="98" t="s">
        <v>776</v>
      </c>
      <c r="B95" s="73">
        <v>11</v>
      </c>
      <c r="C95" s="73">
        <v>32.770000000000003</v>
      </c>
      <c r="D95" s="73">
        <v>2</v>
      </c>
      <c r="E95" s="75">
        <v>1063</v>
      </c>
      <c r="F95" s="54" t="str">
        <f>+VLOOKUP(E95,Participants!$A$1:$F$799,2,FALSE)</f>
        <v>Elizabeth Long</v>
      </c>
      <c r="G95" s="54" t="str">
        <f>+VLOOKUP(E95,Participants!$A$1:$F$799,4,FALSE)</f>
        <v>KIL</v>
      </c>
      <c r="H95" s="54" t="str">
        <f>+VLOOKUP(E95,Participants!$A$1:$F$799,5,FALSE)</f>
        <v xml:space="preserve">F </v>
      </c>
      <c r="I95" s="54">
        <f>+VLOOKUP(E95,Participants!$A$1:$F$799,3,FALSE)</f>
        <v>7</v>
      </c>
      <c r="J95" s="54" t="str">
        <f>+VLOOKUP(E95,Participants!$A$1:$G$799,7,FALSE)</f>
        <v>VARSITY GIRLS</v>
      </c>
      <c r="K95" s="54">
        <f t="shared" si="3"/>
        <v>13</v>
      </c>
      <c r="L95" s="54"/>
    </row>
    <row r="96" spans="1:12" ht="14.25" customHeight="1">
      <c r="A96" s="98" t="s">
        <v>776</v>
      </c>
      <c r="B96" s="73">
        <v>11</v>
      </c>
      <c r="C96" s="73">
        <v>32.770000000000003</v>
      </c>
      <c r="D96" s="73">
        <v>4</v>
      </c>
      <c r="E96" s="73">
        <v>1162</v>
      </c>
      <c r="F96" s="54" t="str">
        <f>+VLOOKUP(E96,Participants!$A$1:$F$799,2,FALSE)</f>
        <v>Faith  Williamson</v>
      </c>
      <c r="G96" s="54" t="str">
        <f>+VLOOKUP(E96,Participants!$A$1:$F$799,4,FALSE)</f>
        <v>JAM</v>
      </c>
      <c r="H96" s="54" t="str">
        <f>+VLOOKUP(E96,Participants!$A$1:$F$799,5,FALSE)</f>
        <v xml:space="preserve">F </v>
      </c>
      <c r="I96" s="54">
        <f>+VLOOKUP(E96,Participants!$A$1:$F$799,3,FALSE)</f>
        <v>7</v>
      </c>
      <c r="J96" s="54" t="str">
        <f>+VLOOKUP(E96,Participants!$A$1:$G$799,7,FALSE)</f>
        <v>VARSITY GIRLS</v>
      </c>
      <c r="K96" s="54">
        <f t="shared" si="3"/>
        <v>14</v>
      </c>
      <c r="L96" s="54"/>
    </row>
    <row r="97" spans="1:12" ht="14.25" customHeight="1">
      <c r="A97" s="98" t="s">
        <v>776</v>
      </c>
      <c r="B97" s="76">
        <v>10</v>
      </c>
      <c r="C97" s="76">
        <v>32.840000000000003</v>
      </c>
      <c r="D97" s="76">
        <v>1</v>
      </c>
      <c r="E97" s="77">
        <v>884</v>
      </c>
      <c r="F97" s="61" t="str">
        <f>+VLOOKUP(E97,Participants!$A$1:$F$799,2,FALSE)</f>
        <v>Grace Kenney</v>
      </c>
      <c r="G97" s="61" t="str">
        <f>+VLOOKUP(E97,Participants!$A$1:$F$799,4,FALSE)</f>
        <v>SSPP</v>
      </c>
      <c r="H97" s="61" t="str">
        <f>+VLOOKUP(E97,Participants!$A$1:$F$799,5,FALSE)</f>
        <v>F</v>
      </c>
      <c r="I97" s="61">
        <f>+VLOOKUP(E97,Participants!$A$1:$F$799,3,FALSE)</f>
        <v>7</v>
      </c>
      <c r="J97" s="61" t="str">
        <f>+VLOOKUP(E97,Participants!$A$1:$G$799,7,FALSE)</f>
        <v>VARSITY GIRLS</v>
      </c>
      <c r="K97" s="54">
        <f t="shared" si="3"/>
        <v>15</v>
      </c>
      <c r="L97" s="61"/>
    </row>
    <row r="98" spans="1:12" ht="14.25" customHeight="1">
      <c r="A98" s="98" t="s">
        <v>776</v>
      </c>
      <c r="B98" s="76">
        <v>12</v>
      </c>
      <c r="C98" s="76">
        <v>32.979999999999997</v>
      </c>
      <c r="D98" s="76">
        <v>4</v>
      </c>
      <c r="E98" s="77">
        <v>1167</v>
      </c>
      <c r="F98" s="61" t="str">
        <f>+VLOOKUP(E98,Participants!$A$1:$F$799,2,FALSE)</f>
        <v>Lily Hunter</v>
      </c>
      <c r="G98" s="61" t="str">
        <f>+VLOOKUP(E98,Participants!$A$1:$F$799,4,FALSE)</f>
        <v>JAM</v>
      </c>
      <c r="H98" s="61" t="str">
        <f>+VLOOKUP(E98,Participants!$A$1:$F$799,5,FALSE)</f>
        <v xml:space="preserve">F </v>
      </c>
      <c r="I98" s="61">
        <f>+VLOOKUP(E98,Participants!$A$1:$F$799,3,FALSE)</f>
        <v>8</v>
      </c>
      <c r="J98" s="61" t="str">
        <f>+VLOOKUP(E98,Participants!$A$1:$G$799,7,FALSE)</f>
        <v>VARSITY GIRLS</v>
      </c>
      <c r="K98" s="54">
        <f t="shared" si="3"/>
        <v>16</v>
      </c>
      <c r="L98" s="61"/>
    </row>
    <row r="99" spans="1:12" ht="14.25" customHeight="1">
      <c r="A99" s="98" t="s">
        <v>776</v>
      </c>
      <c r="B99" s="75">
        <v>9</v>
      </c>
      <c r="C99" s="75">
        <v>33.17</v>
      </c>
      <c r="D99" s="75">
        <v>6</v>
      </c>
      <c r="E99" s="75">
        <v>885</v>
      </c>
      <c r="F99" s="54" t="str">
        <f>+VLOOKUP(E99,Participants!$A$1:$F$799,2,FALSE)</f>
        <v>Abigail Getch</v>
      </c>
      <c r="G99" s="54" t="str">
        <f>+VLOOKUP(E99,Participants!$A$1:$F$799,4,FALSE)</f>
        <v>SSPP</v>
      </c>
      <c r="H99" s="54" t="str">
        <f>+VLOOKUP(E99,Participants!$A$1:$F$799,5,FALSE)</f>
        <v>F</v>
      </c>
      <c r="I99" s="54">
        <f>+VLOOKUP(E99,Participants!$A$1:$F$799,3,FALSE)</f>
        <v>7</v>
      </c>
      <c r="J99" s="54" t="str">
        <f>+VLOOKUP(E99,Participants!$A$1:$G$799,7,FALSE)</f>
        <v>VARSITY GIRLS</v>
      </c>
      <c r="K99" s="54">
        <f t="shared" si="3"/>
        <v>17</v>
      </c>
      <c r="L99" s="54"/>
    </row>
    <row r="100" spans="1:12" ht="14.25" customHeight="1">
      <c r="A100" s="98" t="s">
        <v>776</v>
      </c>
      <c r="B100" s="75">
        <v>11</v>
      </c>
      <c r="C100" s="75">
        <v>33.44</v>
      </c>
      <c r="D100" s="75">
        <v>1</v>
      </c>
      <c r="E100" s="75">
        <v>886</v>
      </c>
      <c r="F100" s="54" t="str">
        <f>+VLOOKUP(E100,Participants!$A$1:$F$799,2,FALSE)</f>
        <v>Jordyn Kunselman</v>
      </c>
      <c r="G100" s="54" t="str">
        <f>+VLOOKUP(E100,Participants!$A$1:$F$799,4,FALSE)</f>
        <v>SSPP</v>
      </c>
      <c r="H100" s="54" t="str">
        <f>+VLOOKUP(E100,Participants!$A$1:$F$799,5,FALSE)</f>
        <v>F</v>
      </c>
      <c r="I100" s="54">
        <f>+VLOOKUP(E100,Participants!$A$1:$F$799,3,FALSE)</f>
        <v>7</v>
      </c>
      <c r="J100" s="54" t="str">
        <f>+VLOOKUP(E100,Participants!$A$1:$G$799,7,FALSE)</f>
        <v>VARSITY GIRLS</v>
      </c>
      <c r="K100" s="54">
        <f t="shared" si="3"/>
        <v>18</v>
      </c>
      <c r="L100" s="54"/>
    </row>
    <row r="101" spans="1:12" ht="14.25" customHeight="1">
      <c r="A101" s="98" t="s">
        <v>776</v>
      </c>
      <c r="B101" s="75">
        <v>13</v>
      </c>
      <c r="C101" s="75">
        <v>33.56</v>
      </c>
      <c r="D101" s="75">
        <v>1</v>
      </c>
      <c r="E101" s="75">
        <v>1591</v>
      </c>
      <c r="F101" s="54" t="str">
        <f>+VLOOKUP(E101,Participants!$A$1:$F$799,2,FALSE)</f>
        <v>Mariah Martin</v>
      </c>
      <c r="G101" s="54" t="str">
        <f>+VLOOKUP(E101,Participants!$A$1:$F$799,4,FALSE)</f>
        <v>GRE</v>
      </c>
      <c r="H101" s="54" t="str">
        <f>+VLOOKUP(E101,Participants!$A$1:$F$799,5,FALSE)</f>
        <v>F</v>
      </c>
      <c r="I101" s="54">
        <f>+VLOOKUP(E101,Participants!$A$1:$F$799,3,FALSE)</f>
        <v>8</v>
      </c>
      <c r="J101" s="54" t="str">
        <f>+VLOOKUP(E101,Participants!$A$1:$G$799,7,FALSE)</f>
        <v>VARSITY GIRLS</v>
      </c>
      <c r="K101" s="54">
        <f t="shared" si="3"/>
        <v>19</v>
      </c>
      <c r="L101" s="54"/>
    </row>
    <row r="102" spans="1:12" ht="14.25" customHeight="1">
      <c r="A102" s="98" t="s">
        <v>776</v>
      </c>
      <c r="B102" s="76">
        <v>12</v>
      </c>
      <c r="C102" s="76">
        <v>33.770000000000003</v>
      </c>
      <c r="D102" s="76">
        <v>5</v>
      </c>
      <c r="E102" s="76">
        <v>1164</v>
      </c>
      <c r="F102" s="61" t="str">
        <f>+VLOOKUP(E102,Participants!$A$1:$F$799,2,FALSE)</f>
        <v>Elizabeth Fabian</v>
      </c>
      <c r="G102" s="61" t="str">
        <f>+VLOOKUP(E102,Participants!$A$1:$F$799,4,FALSE)</f>
        <v>JAM</v>
      </c>
      <c r="H102" s="61" t="str">
        <f>+VLOOKUP(E102,Participants!$A$1:$F$799,5,FALSE)</f>
        <v xml:space="preserve">F </v>
      </c>
      <c r="I102" s="61">
        <f>+VLOOKUP(E102,Participants!$A$1:$F$799,3,FALSE)</f>
        <v>8</v>
      </c>
      <c r="J102" s="61" t="str">
        <f>+VLOOKUP(E102,Participants!$A$1:$G$799,7,FALSE)</f>
        <v>VARSITY GIRLS</v>
      </c>
      <c r="K102" s="54">
        <f t="shared" si="3"/>
        <v>20</v>
      </c>
      <c r="L102" s="61"/>
    </row>
    <row r="103" spans="1:12" ht="14.25" customHeight="1">
      <c r="A103" s="98" t="s">
        <v>776</v>
      </c>
      <c r="B103" s="75">
        <v>11</v>
      </c>
      <c r="C103" s="75">
        <v>35.049999999999997</v>
      </c>
      <c r="D103" s="75">
        <v>5</v>
      </c>
      <c r="E103" s="75">
        <v>1126</v>
      </c>
      <c r="F103" s="54" t="str">
        <f>+VLOOKUP(E103,Participants!$A$1:$F$799,2,FALSE)</f>
        <v>AnaBell Evancho</v>
      </c>
      <c r="G103" s="54" t="str">
        <f>+VLOOKUP(E103,Participants!$A$1:$F$799,4,FALSE)</f>
        <v>PHA</v>
      </c>
      <c r="H103" s="54" t="str">
        <f>+VLOOKUP(E103,Participants!$A$1:$F$799,5,FALSE)</f>
        <v xml:space="preserve">F </v>
      </c>
      <c r="I103" s="54">
        <f>+VLOOKUP(E103,Participants!$A$1:$F$799,3,FALSE)</f>
        <v>8</v>
      </c>
      <c r="J103" s="54" t="str">
        <f>+VLOOKUP(E103,Participants!$A$1:$G$799,7,FALSE)</f>
        <v>VARSITY GIRLS</v>
      </c>
      <c r="K103" s="54">
        <f t="shared" si="3"/>
        <v>21</v>
      </c>
      <c r="L103" s="54"/>
    </row>
    <row r="104" spans="1:12" ht="14.25" customHeight="1">
      <c r="A104" s="98" t="s">
        <v>776</v>
      </c>
      <c r="B104" s="75">
        <v>9</v>
      </c>
      <c r="C104" s="75">
        <v>35.1</v>
      </c>
      <c r="D104" s="75">
        <v>2</v>
      </c>
      <c r="E104" s="75">
        <v>607</v>
      </c>
      <c r="F104" s="54" t="str">
        <f>+VLOOKUP(E104,Participants!$A$1:$F$799,2,FALSE)</f>
        <v>Alexa Risdon</v>
      </c>
      <c r="G104" s="54" t="str">
        <f>+VLOOKUP(E104,Participants!$A$1:$F$799,4,FALSE)</f>
        <v>BFS</v>
      </c>
      <c r="H104" s="54" t="str">
        <f>+VLOOKUP(E104,Participants!$A$1:$F$799,5,FALSE)</f>
        <v>F</v>
      </c>
      <c r="I104" s="54">
        <f>+VLOOKUP(E104,Participants!$A$1:$F$799,3,FALSE)</f>
        <v>8</v>
      </c>
      <c r="J104" s="54" t="str">
        <f>+VLOOKUP(E104,Participants!$A$1:$G$799,7,FALSE)</f>
        <v>VARSITY GIRLS</v>
      </c>
      <c r="K104" s="54">
        <f t="shared" si="3"/>
        <v>22</v>
      </c>
      <c r="L104" s="54"/>
    </row>
    <row r="105" spans="1:12" ht="14.25" customHeight="1">
      <c r="A105" s="98" t="s">
        <v>776</v>
      </c>
      <c r="B105" s="73">
        <v>9</v>
      </c>
      <c r="C105" s="73">
        <v>35.11</v>
      </c>
      <c r="D105" s="73">
        <v>3</v>
      </c>
      <c r="E105" s="75">
        <v>1274</v>
      </c>
      <c r="F105" s="54" t="str">
        <f>+VLOOKUP(E105,Participants!$A$1:$F$799,2,FALSE)</f>
        <v>Kate Lucas</v>
      </c>
      <c r="G105" s="54" t="str">
        <f>+VLOOKUP(E105,Participants!$A$1:$F$799,4,FALSE)</f>
        <v>AGS</v>
      </c>
      <c r="H105" s="54" t="str">
        <f>+VLOOKUP(E105,Participants!$A$1:$F$799,5,FALSE)</f>
        <v>F</v>
      </c>
      <c r="I105" s="54">
        <f>+VLOOKUP(E105,Participants!$A$1:$F$799,3,FALSE)</f>
        <v>7</v>
      </c>
      <c r="J105" s="54" t="str">
        <f>+VLOOKUP(E105,Participants!$A$1:$G$799,7,FALSE)</f>
        <v>VARSITY GIRLS</v>
      </c>
      <c r="K105" s="54">
        <f t="shared" si="3"/>
        <v>23</v>
      </c>
      <c r="L105" s="54"/>
    </row>
    <row r="106" spans="1:12" ht="14.25" customHeight="1">
      <c r="A106" s="98" t="s">
        <v>776</v>
      </c>
      <c r="B106" s="77">
        <v>10</v>
      </c>
      <c r="C106" s="77">
        <v>35.46</v>
      </c>
      <c r="D106" s="77">
        <v>7</v>
      </c>
      <c r="E106" s="77">
        <v>1279</v>
      </c>
      <c r="F106" s="61" t="str">
        <f>+VLOOKUP(E106,Participants!$A$1:$F$799,2,FALSE)</f>
        <v>Maddy Wolsko</v>
      </c>
      <c r="G106" s="61" t="str">
        <f>+VLOOKUP(E106,Participants!$A$1:$F$799,4,FALSE)</f>
        <v>AGS</v>
      </c>
      <c r="H106" s="61" t="str">
        <f>+VLOOKUP(E106,Participants!$A$1:$F$799,5,FALSE)</f>
        <v>F</v>
      </c>
      <c r="I106" s="61">
        <f>+VLOOKUP(E106,Participants!$A$1:$F$799,3,FALSE)</f>
        <v>7</v>
      </c>
      <c r="J106" s="61" t="str">
        <f>+VLOOKUP(E106,Participants!$A$1:$G$799,7,FALSE)</f>
        <v>VARSITY GIRLS</v>
      </c>
      <c r="K106" s="54">
        <f t="shared" si="3"/>
        <v>24</v>
      </c>
      <c r="L106" s="61"/>
    </row>
    <row r="107" spans="1:12" ht="14.25" customHeight="1">
      <c r="A107" s="98" t="s">
        <v>776</v>
      </c>
      <c r="B107" s="77">
        <v>10</v>
      </c>
      <c r="C107" s="77">
        <v>35.479999999999997</v>
      </c>
      <c r="D107" s="77">
        <v>2</v>
      </c>
      <c r="E107" s="77">
        <v>1278</v>
      </c>
      <c r="F107" s="61" t="str">
        <f>+VLOOKUP(E107,Participants!$A$1:$F$799,2,FALSE)</f>
        <v>Olivia Schmitt</v>
      </c>
      <c r="G107" s="61" t="str">
        <f>+VLOOKUP(E107,Participants!$A$1:$F$799,4,FALSE)</f>
        <v>AGS</v>
      </c>
      <c r="H107" s="61" t="str">
        <f>+VLOOKUP(E107,Participants!$A$1:$F$799,5,FALSE)</f>
        <v>F</v>
      </c>
      <c r="I107" s="61">
        <f>+VLOOKUP(E107,Participants!$A$1:$F$799,3,FALSE)</f>
        <v>7</v>
      </c>
      <c r="J107" s="61" t="str">
        <f>+VLOOKUP(E107,Participants!$A$1:$G$799,7,FALSE)</f>
        <v>VARSITY GIRLS</v>
      </c>
      <c r="K107" s="54">
        <f t="shared" si="3"/>
        <v>25</v>
      </c>
      <c r="L107" s="61"/>
    </row>
    <row r="108" spans="1:12" ht="14.25" customHeight="1">
      <c r="A108" s="98" t="s">
        <v>776</v>
      </c>
      <c r="B108" s="77">
        <v>10</v>
      </c>
      <c r="C108" s="77">
        <v>36.24</v>
      </c>
      <c r="D108" s="77">
        <v>4</v>
      </c>
      <c r="E108" s="77">
        <v>604</v>
      </c>
      <c r="F108" s="61" t="str">
        <f>+VLOOKUP(E108,Participants!$A$1:$F$799,2,FALSE)</f>
        <v>Stella Kunz</v>
      </c>
      <c r="G108" s="61" t="str">
        <f>+VLOOKUP(E108,Participants!$A$1:$F$799,4,FALSE)</f>
        <v>BFS</v>
      </c>
      <c r="H108" s="61" t="str">
        <f>+VLOOKUP(E108,Participants!$A$1:$F$799,5,FALSE)</f>
        <v>F</v>
      </c>
      <c r="I108" s="61">
        <f>+VLOOKUP(E108,Participants!$A$1:$F$799,3,FALSE)</f>
        <v>7</v>
      </c>
      <c r="J108" s="61" t="str">
        <f>+VLOOKUP(E108,Participants!$A$1:$G$799,7,FALSE)</f>
        <v>VARSITY GIRLS</v>
      </c>
      <c r="K108" s="54">
        <f t="shared" si="3"/>
        <v>26</v>
      </c>
      <c r="L108" s="61"/>
    </row>
    <row r="109" spans="1:12" ht="14.25" customHeight="1">
      <c r="A109" s="98" t="s">
        <v>776</v>
      </c>
      <c r="B109" s="73">
        <v>9</v>
      </c>
      <c r="C109" s="73">
        <v>36.380000000000003</v>
      </c>
      <c r="D109" s="73">
        <v>7</v>
      </c>
      <c r="E109" s="75">
        <v>1460</v>
      </c>
      <c r="F109" s="54" t="str">
        <f>+VLOOKUP(E109,Participants!$A$1:$F$799,2,FALSE)</f>
        <v>Addison Eicher</v>
      </c>
      <c r="G109" s="54" t="str">
        <f>+VLOOKUP(E109,Participants!$A$1:$F$799,4,FALSE)</f>
        <v>BCS</v>
      </c>
      <c r="H109" s="54" t="str">
        <f>+VLOOKUP(E109,Participants!$A$1:$F$799,5,FALSE)</f>
        <v>F</v>
      </c>
      <c r="I109" s="54">
        <f>+VLOOKUP(E109,Participants!$A$1:$F$799,3,FALSE)</f>
        <v>7</v>
      </c>
      <c r="J109" s="54" t="str">
        <f>+VLOOKUP(E109,Participants!$A$1:$G$799,7,FALSE)</f>
        <v>VARSITY GIRLS</v>
      </c>
      <c r="K109" s="54">
        <f t="shared" si="3"/>
        <v>27</v>
      </c>
      <c r="L109" s="54"/>
    </row>
    <row r="110" spans="1:12" ht="14.25" customHeight="1">
      <c r="A110" s="98" t="s">
        <v>776</v>
      </c>
      <c r="B110" s="73">
        <v>9</v>
      </c>
      <c r="C110" s="73">
        <v>36.770000000000003</v>
      </c>
      <c r="D110" s="73">
        <v>5</v>
      </c>
      <c r="E110" s="75">
        <v>1127</v>
      </c>
      <c r="F110" s="54" t="str">
        <f>+VLOOKUP(E110,Participants!$A$1:$F$799,2,FALSE)</f>
        <v>Agnes Bitz</v>
      </c>
      <c r="G110" s="54" t="str">
        <f>+VLOOKUP(E110,Participants!$A$1:$F$799,4,FALSE)</f>
        <v>PHA</v>
      </c>
      <c r="H110" s="54" t="str">
        <f>+VLOOKUP(E110,Participants!$A$1:$F$799,5,FALSE)</f>
        <v xml:space="preserve">F </v>
      </c>
      <c r="I110" s="54">
        <f>+VLOOKUP(E110,Participants!$A$1:$F$799,3,FALSE)</f>
        <v>8</v>
      </c>
      <c r="J110" s="54" t="str">
        <f>+VLOOKUP(E110,Participants!$A$1:$G$799,7,FALSE)</f>
        <v>VARSITY GIRLS</v>
      </c>
      <c r="K110" s="54">
        <f t="shared" si="3"/>
        <v>28</v>
      </c>
      <c r="L110" s="54"/>
    </row>
    <row r="111" spans="1:12" ht="14.25" customHeight="1">
      <c r="A111" s="98" t="s">
        <v>776</v>
      </c>
      <c r="B111" s="73">
        <v>9</v>
      </c>
      <c r="C111" s="73">
        <v>36.81</v>
      </c>
      <c r="D111" s="73">
        <v>1</v>
      </c>
      <c r="E111" s="75">
        <v>1057</v>
      </c>
      <c r="F111" s="54" t="str">
        <f>+VLOOKUP(E111,Participants!$A$1:$F$799,2,FALSE)</f>
        <v>Claire Elliott</v>
      </c>
      <c r="G111" s="54" t="str">
        <f>+VLOOKUP(E111,Participants!$A$1:$F$799,4,FALSE)</f>
        <v>KIL</v>
      </c>
      <c r="H111" s="54" t="str">
        <f>+VLOOKUP(E111,Participants!$A$1:$F$799,5,FALSE)</f>
        <v xml:space="preserve">F </v>
      </c>
      <c r="I111" s="54">
        <f>+VLOOKUP(E111,Participants!$A$1:$F$799,3,FALSE)</f>
        <v>7</v>
      </c>
      <c r="J111" s="54" t="str">
        <f>+VLOOKUP(E111,Participants!$A$1:$G$799,7,FALSE)</f>
        <v>VARSITY GIRLS</v>
      </c>
      <c r="K111" s="54">
        <f t="shared" si="3"/>
        <v>29</v>
      </c>
      <c r="L111" s="54"/>
    </row>
    <row r="112" spans="1:12" ht="14.25" customHeight="1">
      <c r="A112" s="98" t="s">
        <v>776</v>
      </c>
      <c r="B112" s="77">
        <v>10</v>
      </c>
      <c r="C112" s="77">
        <v>36.979999999999997</v>
      </c>
      <c r="D112" s="77">
        <v>5</v>
      </c>
      <c r="E112" s="77">
        <v>1166</v>
      </c>
      <c r="F112" s="61" t="str">
        <f>+VLOOKUP(E112,Participants!$A$1:$F$799,2,FALSE)</f>
        <v xml:space="preserve">Gabriella Glevicky </v>
      </c>
      <c r="G112" s="61" t="str">
        <f>+VLOOKUP(E112,Participants!$A$1:$F$799,4,FALSE)</f>
        <v>JAM</v>
      </c>
      <c r="H112" s="61" t="str">
        <f>+VLOOKUP(E112,Participants!$A$1:$F$799,5,FALSE)</f>
        <v xml:space="preserve">F </v>
      </c>
      <c r="I112" s="61">
        <f>+VLOOKUP(E112,Participants!$A$1:$F$799,3,FALSE)</f>
        <v>8</v>
      </c>
      <c r="J112" s="61" t="str">
        <f>+VLOOKUP(E112,Participants!$A$1:$G$799,7,FALSE)</f>
        <v>VARSITY GIRLS</v>
      </c>
      <c r="K112" s="54">
        <f t="shared" si="3"/>
        <v>30</v>
      </c>
      <c r="L112" s="61"/>
    </row>
    <row r="113" spans="1:24" ht="14.25" customHeight="1">
      <c r="A113" s="98" t="s">
        <v>776</v>
      </c>
      <c r="B113" s="76">
        <v>12</v>
      </c>
      <c r="C113" s="76">
        <v>37.11</v>
      </c>
      <c r="D113" s="76">
        <v>2</v>
      </c>
      <c r="E113" s="77">
        <v>1273</v>
      </c>
      <c r="F113" s="61" t="str">
        <f>+VLOOKUP(E113,Participants!$A$1:$F$799,2,FALSE)</f>
        <v>Sydney Ligashesky</v>
      </c>
      <c r="G113" s="61" t="str">
        <f>+VLOOKUP(E113,Participants!$A$1:$F$799,4,FALSE)</f>
        <v>AGS</v>
      </c>
      <c r="H113" s="61" t="str">
        <f>+VLOOKUP(E113,Participants!$A$1:$F$799,5,FALSE)</f>
        <v>F</v>
      </c>
      <c r="I113" s="61">
        <f>+VLOOKUP(E113,Participants!$A$1:$F$799,3,FALSE)</f>
        <v>7</v>
      </c>
      <c r="J113" s="61" t="str">
        <f>+VLOOKUP(E113,Participants!$A$1:$G$799,7,FALSE)</f>
        <v>VARSITY GIRLS</v>
      </c>
      <c r="K113" s="54">
        <f t="shared" si="3"/>
        <v>31</v>
      </c>
      <c r="L113" s="61"/>
    </row>
    <row r="114" spans="1:24" ht="14.25" customHeight="1">
      <c r="A114" s="98" t="s">
        <v>776</v>
      </c>
      <c r="B114" s="76">
        <v>10</v>
      </c>
      <c r="C114" s="76">
        <v>37.880000000000003</v>
      </c>
      <c r="D114" s="76">
        <v>6</v>
      </c>
      <c r="E114" s="77">
        <v>1128</v>
      </c>
      <c r="F114" s="61" t="str">
        <f>+VLOOKUP(E114,Participants!$A$1:$F$799,2,FALSE)</f>
        <v>Zoe Bitz</v>
      </c>
      <c r="G114" s="61" t="str">
        <f>+VLOOKUP(E114,Participants!$A$1:$F$799,4,FALSE)</f>
        <v>PHA</v>
      </c>
      <c r="H114" s="61" t="str">
        <f>+VLOOKUP(E114,Participants!$A$1:$F$799,5,FALSE)</f>
        <v xml:space="preserve">F </v>
      </c>
      <c r="I114" s="61">
        <f>+VLOOKUP(E114,Participants!$A$1:$F$799,3,FALSE)</f>
        <v>8</v>
      </c>
      <c r="J114" s="61" t="str">
        <f>+VLOOKUP(E114,Participants!$A$1:$G$799,7,FALSE)</f>
        <v>VARSITY GIRLS</v>
      </c>
      <c r="K114" s="54">
        <f t="shared" si="3"/>
        <v>32</v>
      </c>
      <c r="L114" s="61"/>
    </row>
    <row r="115" spans="1:24" ht="14.25" customHeight="1">
      <c r="A115" s="98" t="s">
        <v>776</v>
      </c>
      <c r="B115" s="75">
        <v>9</v>
      </c>
      <c r="C115" s="75">
        <v>39.18</v>
      </c>
      <c r="D115" s="75">
        <v>4</v>
      </c>
      <c r="E115" s="75">
        <v>1169</v>
      </c>
      <c r="F115" s="54" t="str">
        <f>+VLOOKUP(E115,Participants!$A$1:$F$799,2,FALSE)</f>
        <v>Phoebe Vilcheck</v>
      </c>
      <c r="G115" s="54" t="str">
        <f>+VLOOKUP(E115,Participants!$A$1:$F$799,4,FALSE)</f>
        <v>JAM</v>
      </c>
      <c r="H115" s="54" t="str">
        <f>+VLOOKUP(E115,Participants!$A$1:$F$799,5,FALSE)</f>
        <v xml:space="preserve">F </v>
      </c>
      <c r="I115" s="54">
        <f>+VLOOKUP(E115,Participants!$A$1:$F$799,3,FALSE)</f>
        <v>8</v>
      </c>
      <c r="J115" s="54" t="str">
        <f>+VLOOKUP(E115,Participants!$A$1:$G$799,7,FALSE)</f>
        <v>VARSITY GIRLS</v>
      </c>
      <c r="K115" s="54">
        <f t="shared" si="3"/>
        <v>33</v>
      </c>
      <c r="L115" s="54"/>
    </row>
    <row r="116" spans="1:24" ht="14.25" customHeight="1">
      <c r="E116" s="80"/>
    </row>
    <row r="117" spans="1:24" ht="14.25" customHeight="1">
      <c r="E117" s="80"/>
    </row>
    <row r="118" spans="1:24" ht="14.25" customHeight="1">
      <c r="B118" s="67" t="s">
        <v>8</v>
      </c>
      <c r="C118" s="67" t="s">
        <v>16</v>
      </c>
      <c r="D118" s="67" t="s">
        <v>19</v>
      </c>
      <c r="E118" s="68" t="s">
        <v>25</v>
      </c>
      <c r="F118" s="67" t="s">
        <v>29</v>
      </c>
      <c r="G118" s="67" t="s">
        <v>33</v>
      </c>
      <c r="H118" s="67" t="s">
        <v>36</v>
      </c>
      <c r="I118" s="67" t="s">
        <v>39</v>
      </c>
      <c r="J118" s="67" t="s">
        <v>45</v>
      </c>
      <c r="K118" s="67" t="s">
        <v>48</v>
      </c>
      <c r="L118" s="67" t="s">
        <v>51</v>
      </c>
      <c r="M118" s="67" t="s">
        <v>54</v>
      </c>
      <c r="N118" s="67" t="s">
        <v>57</v>
      </c>
      <c r="O118" s="67" t="s">
        <v>60</v>
      </c>
      <c r="P118" s="67" t="s">
        <v>66</v>
      </c>
      <c r="Q118" s="67" t="s">
        <v>69</v>
      </c>
      <c r="R118" s="67" t="s">
        <v>11</v>
      </c>
      <c r="S118" s="67" t="s">
        <v>77</v>
      </c>
      <c r="T118" s="67" t="s">
        <v>81</v>
      </c>
      <c r="U118" s="67" t="s">
        <v>84</v>
      </c>
      <c r="V118" s="67" t="s">
        <v>87</v>
      </c>
      <c r="W118" s="67" t="s">
        <v>90</v>
      </c>
      <c r="X118" s="67" t="s">
        <v>752</v>
      </c>
    </row>
    <row r="119" spans="1:24" ht="14.25" customHeight="1">
      <c r="A119" s="58" t="s">
        <v>31</v>
      </c>
      <c r="B119" s="58">
        <f t="shared" ref="B119:K122" si="4">+SUMIFS($L$2:$L$115,$J$2:$J$115,$A119,$G$2:$G$115,B$118)</f>
        <v>0</v>
      </c>
      <c r="C119" s="58">
        <f t="shared" si="4"/>
        <v>0</v>
      </c>
      <c r="D119" s="58">
        <f t="shared" si="4"/>
        <v>0</v>
      </c>
      <c r="E119" s="58">
        <f t="shared" si="4"/>
        <v>0</v>
      </c>
      <c r="F119" s="58">
        <f t="shared" si="4"/>
        <v>11</v>
      </c>
      <c r="G119" s="58">
        <f t="shared" si="4"/>
        <v>1</v>
      </c>
      <c r="H119" s="58">
        <f t="shared" si="4"/>
        <v>0</v>
      </c>
      <c r="I119" s="58">
        <f t="shared" si="4"/>
        <v>19</v>
      </c>
      <c r="J119" s="58">
        <f t="shared" si="4"/>
        <v>0</v>
      </c>
      <c r="K119" s="58">
        <f t="shared" si="4"/>
        <v>0</v>
      </c>
      <c r="L119" s="58">
        <f t="shared" ref="L119:W122" si="5">+SUMIFS($L$2:$L$115,$J$2:$J$115,$A119,$G$2:$G$115,L$118)</f>
        <v>0</v>
      </c>
      <c r="M119" s="58">
        <f t="shared" si="5"/>
        <v>0</v>
      </c>
      <c r="N119" s="58">
        <f t="shared" si="5"/>
        <v>0</v>
      </c>
      <c r="O119" s="58">
        <f t="shared" si="5"/>
        <v>8</v>
      </c>
      <c r="P119" s="58">
        <f t="shared" si="5"/>
        <v>0</v>
      </c>
      <c r="Q119" s="58">
        <f t="shared" si="5"/>
        <v>0</v>
      </c>
      <c r="R119" s="58">
        <f t="shared" si="5"/>
        <v>0</v>
      </c>
      <c r="S119" s="58">
        <f t="shared" si="5"/>
        <v>0</v>
      </c>
      <c r="T119" s="58">
        <f t="shared" si="5"/>
        <v>0</v>
      </c>
      <c r="U119" s="58">
        <f t="shared" si="5"/>
        <v>0</v>
      </c>
      <c r="V119" s="58">
        <f t="shared" si="5"/>
        <v>0</v>
      </c>
      <c r="W119" s="58">
        <f t="shared" si="5"/>
        <v>0</v>
      </c>
      <c r="X119" s="58">
        <f t="shared" ref="X119:X122" si="6">SUM(B119:W119)</f>
        <v>39</v>
      </c>
    </row>
    <row r="120" spans="1:24" ht="14.25" customHeight="1">
      <c r="A120" s="58" t="s">
        <v>23</v>
      </c>
      <c r="B120" s="58">
        <f t="shared" si="4"/>
        <v>6</v>
      </c>
      <c r="C120" s="58">
        <f t="shared" si="4"/>
        <v>0</v>
      </c>
      <c r="D120" s="58">
        <f t="shared" si="4"/>
        <v>0</v>
      </c>
      <c r="E120" s="58">
        <f t="shared" si="4"/>
        <v>0</v>
      </c>
      <c r="F120" s="58">
        <f t="shared" si="4"/>
        <v>0</v>
      </c>
      <c r="G120" s="58">
        <f t="shared" si="4"/>
        <v>3</v>
      </c>
      <c r="H120" s="58">
        <f t="shared" si="4"/>
        <v>0</v>
      </c>
      <c r="I120" s="58">
        <f t="shared" si="4"/>
        <v>8</v>
      </c>
      <c r="J120" s="58">
        <f t="shared" si="4"/>
        <v>0</v>
      </c>
      <c r="K120" s="58">
        <f t="shared" si="4"/>
        <v>0</v>
      </c>
      <c r="L120" s="58">
        <f t="shared" si="5"/>
        <v>0</v>
      </c>
      <c r="M120" s="58">
        <f t="shared" si="5"/>
        <v>0</v>
      </c>
      <c r="N120" s="58">
        <f t="shared" si="5"/>
        <v>0</v>
      </c>
      <c r="O120" s="58">
        <f t="shared" si="5"/>
        <v>0</v>
      </c>
      <c r="P120" s="58">
        <f t="shared" si="5"/>
        <v>0</v>
      </c>
      <c r="Q120" s="58">
        <f t="shared" si="5"/>
        <v>0</v>
      </c>
      <c r="R120" s="58">
        <f t="shared" si="5"/>
        <v>0</v>
      </c>
      <c r="S120" s="58">
        <f t="shared" si="5"/>
        <v>0</v>
      </c>
      <c r="T120" s="58">
        <f t="shared" si="5"/>
        <v>22</v>
      </c>
      <c r="U120" s="58">
        <f t="shared" si="5"/>
        <v>0</v>
      </c>
      <c r="V120" s="58">
        <f t="shared" si="5"/>
        <v>0</v>
      </c>
      <c r="W120" s="58">
        <f t="shared" si="5"/>
        <v>0</v>
      </c>
      <c r="X120" s="58">
        <f t="shared" si="6"/>
        <v>39</v>
      </c>
    </row>
    <row r="121" spans="1:24" ht="14.25" customHeight="1">
      <c r="A121" s="58" t="s">
        <v>43</v>
      </c>
      <c r="B121" s="58">
        <f t="shared" si="4"/>
        <v>0</v>
      </c>
      <c r="C121" s="58">
        <f t="shared" si="4"/>
        <v>0</v>
      </c>
      <c r="D121" s="58">
        <f t="shared" si="4"/>
        <v>0</v>
      </c>
      <c r="E121" s="58">
        <f t="shared" si="4"/>
        <v>0</v>
      </c>
      <c r="F121" s="58">
        <f t="shared" si="4"/>
        <v>2</v>
      </c>
      <c r="G121" s="58">
        <f t="shared" si="4"/>
        <v>13</v>
      </c>
      <c r="H121" s="58">
        <f t="shared" si="4"/>
        <v>0</v>
      </c>
      <c r="I121" s="58">
        <f t="shared" si="4"/>
        <v>13</v>
      </c>
      <c r="J121" s="58">
        <f t="shared" si="4"/>
        <v>0</v>
      </c>
      <c r="K121" s="58">
        <f t="shared" si="4"/>
        <v>0</v>
      </c>
      <c r="L121" s="58">
        <f t="shared" si="5"/>
        <v>0</v>
      </c>
      <c r="M121" s="58">
        <f t="shared" si="5"/>
        <v>6</v>
      </c>
      <c r="N121" s="58">
        <f t="shared" si="5"/>
        <v>0</v>
      </c>
      <c r="O121" s="58">
        <f t="shared" si="5"/>
        <v>0</v>
      </c>
      <c r="P121" s="58">
        <f t="shared" si="5"/>
        <v>0</v>
      </c>
      <c r="Q121" s="58">
        <f t="shared" si="5"/>
        <v>0</v>
      </c>
      <c r="R121" s="58">
        <f t="shared" si="5"/>
        <v>0</v>
      </c>
      <c r="S121" s="58">
        <f t="shared" si="5"/>
        <v>0</v>
      </c>
      <c r="T121" s="58">
        <f t="shared" si="5"/>
        <v>0</v>
      </c>
      <c r="U121" s="58">
        <f t="shared" si="5"/>
        <v>5</v>
      </c>
      <c r="V121" s="58">
        <f t="shared" si="5"/>
        <v>0</v>
      </c>
      <c r="W121" s="58">
        <f t="shared" si="5"/>
        <v>0</v>
      </c>
      <c r="X121" s="58">
        <f t="shared" si="6"/>
        <v>39</v>
      </c>
    </row>
    <row r="122" spans="1:24" ht="14.25" customHeight="1">
      <c r="A122" s="58" t="s">
        <v>79</v>
      </c>
      <c r="B122" s="58">
        <f t="shared" si="4"/>
        <v>16</v>
      </c>
      <c r="C122" s="58">
        <f t="shared" si="4"/>
        <v>0</v>
      </c>
      <c r="D122" s="58">
        <f t="shared" si="4"/>
        <v>0</v>
      </c>
      <c r="E122" s="58">
        <f t="shared" si="4"/>
        <v>0</v>
      </c>
      <c r="F122" s="58">
        <f t="shared" si="4"/>
        <v>9</v>
      </c>
      <c r="G122" s="58">
        <f t="shared" si="4"/>
        <v>10</v>
      </c>
      <c r="H122" s="58">
        <f t="shared" si="4"/>
        <v>0</v>
      </c>
      <c r="I122" s="58">
        <f t="shared" si="4"/>
        <v>0</v>
      </c>
      <c r="J122" s="58">
        <f t="shared" si="4"/>
        <v>0</v>
      </c>
      <c r="K122" s="58">
        <f t="shared" si="4"/>
        <v>0</v>
      </c>
      <c r="L122" s="58">
        <f t="shared" si="5"/>
        <v>0</v>
      </c>
      <c r="M122" s="58">
        <f t="shared" si="5"/>
        <v>1</v>
      </c>
      <c r="N122" s="58">
        <f t="shared" si="5"/>
        <v>0</v>
      </c>
      <c r="O122" s="58">
        <f t="shared" si="5"/>
        <v>0</v>
      </c>
      <c r="P122" s="58">
        <f t="shared" si="5"/>
        <v>0</v>
      </c>
      <c r="Q122" s="58">
        <f t="shared" si="5"/>
        <v>0</v>
      </c>
      <c r="R122" s="58">
        <f t="shared" si="5"/>
        <v>0</v>
      </c>
      <c r="S122" s="58">
        <f t="shared" si="5"/>
        <v>0</v>
      </c>
      <c r="T122" s="58">
        <f t="shared" si="5"/>
        <v>0</v>
      </c>
      <c r="U122" s="58">
        <f t="shared" si="5"/>
        <v>0</v>
      </c>
      <c r="V122" s="58">
        <f t="shared" si="5"/>
        <v>0</v>
      </c>
      <c r="W122" s="58">
        <f t="shared" si="5"/>
        <v>3</v>
      </c>
      <c r="X122" s="58">
        <f t="shared" si="6"/>
        <v>39</v>
      </c>
    </row>
    <row r="123" spans="1:24" ht="14.25" customHeight="1">
      <c r="E123" s="80"/>
    </row>
    <row r="124" spans="1:24" ht="14.25" customHeight="1">
      <c r="E124" s="80"/>
    </row>
    <row r="125" spans="1:24" ht="14.25" customHeight="1">
      <c r="E125" s="80"/>
    </row>
    <row r="126" spans="1:24" ht="14.25" customHeight="1">
      <c r="E126" s="80"/>
    </row>
    <row r="127" spans="1:24" ht="14.25" customHeight="1">
      <c r="E127" s="80"/>
    </row>
    <row r="128" spans="1:24" ht="14.25" customHeight="1">
      <c r="E128" s="80"/>
    </row>
    <row r="129" spans="5:5" ht="14.25" customHeight="1">
      <c r="E129" s="80"/>
    </row>
    <row r="130" spans="5:5" ht="14.25" customHeight="1">
      <c r="E130" s="80"/>
    </row>
    <row r="131" spans="5:5" ht="14.25" customHeight="1">
      <c r="E131" s="80"/>
    </row>
    <row r="132" spans="5:5" ht="14.25" customHeight="1">
      <c r="E132" s="80"/>
    </row>
    <row r="133" spans="5:5" ht="14.25" customHeight="1">
      <c r="E133" s="80"/>
    </row>
    <row r="134" spans="5:5" ht="14.25" customHeight="1">
      <c r="E134" s="80"/>
    </row>
    <row r="135" spans="5:5" ht="14.25" customHeight="1">
      <c r="E135" s="80"/>
    </row>
    <row r="136" spans="5:5" ht="14.25" customHeight="1">
      <c r="E136" s="80"/>
    </row>
    <row r="137" spans="5:5" ht="14.25" customHeight="1">
      <c r="E137" s="80"/>
    </row>
    <row r="138" spans="5:5" ht="14.25" customHeight="1">
      <c r="E138" s="80"/>
    </row>
    <row r="139" spans="5:5" ht="14.25" customHeight="1">
      <c r="E139" s="80"/>
    </row>
    <row r="140" spans="5:5" ht="14.25" customHeight="1">
      <c r="E140" s="80"/>
    </row>
    <row r="141" spans="5:5" ht="14.25" customHeight="1">
      <c r="E141" s="80"/>
    </row>
    <row r="142" spans="5:5" ht="14.25" customHeight="1">
      <c r="E142" s="80"/>
    </row>
    <row r="143" spans="5:5" ht="14.25" customHeight="1">
      <c r="E143" s="80"/>
    </row>
    <row r="144" spans="5:5" ht="14.25" customHeight="1">
      <c r="E144" s="80"/>
    </row>
    <row r="145" spans="5:5" ht="14.25" customHeight="1">
      <c r="E145" s="80"/>
    </row>
    <row r="146" spans="5:5" ht="14.25" customHeight="1">
      <c r="E146" s="80"/>
    </row>
    <row r="147" spans="5:5" ht="14.25" customHeight="1">
      <c r="E147" s="80"/>
    </row>
    <row r="148" spans="5:5" ht="14.25" customHeight="1">
      <c r="E148" s="80"/>
    </row>
    <row r="149" spans="5:5" ht="14.25" customHeight="1">
      <c r="E149" s="80"/>
    </row>
    <row r="150" spans="5:5" ht="14.25" customHeight="1">
      <c r="E150" s="80"/>
    </row>
    <row r="151" spans="5:5" ht="14.25" customHeight="1">
      <c r="E151" s="80"/>
    </row>
    <row r="152" spans="5:5" ht="14.25" customHeight="1">
      <c r="E152" s="80"/>
    </row>
    <row r="153" spans="5:5" ht="14.25" customHeight="1">
      <c r="E153" s="80"/>
    </row>
    <row r="154" spans="5:5" ht="14.25" customHeight="1">
      <c r="E154" s="80"/>
    </row>
    <row r="155" spans="5:5" ht="14.25" customHeight="1">
      <c r="E155" s="80"/>
    </row>
    <row r="156" spans="5:5" ht="14.25" customHeight="1">
      <c r="E156" s="80"/>
    </row>
    <row r="157" spans="5:5" ht="14.25" customHeight="1">
      <c r="E157" s="80"/>
    </row>
    <row r="158" spans="5:5" ht="14.25" customHeight="1">
      <c r="E158" s="80"/>
    </row>
    <row r="159" spans="5:5" ht="14.25" customHeight="1">
      <c r="E159" s="80"/>
    </row>
    <row r="160" spans="5:5" ht="14.25" customHeight="1">
      <c r="E160" s="80"/>
    </row>
    <row r="161" spans="5:5" ht="14.25" customHeight="1">
      <c r="E161" s="80"/>
    </row>
    <row r="162" spans="5:5" ht="14.25" customHeight="1">
      <c r="E162" s="80"/>
    </row>
    <row r="163" spans="5:5" ht="14.25" customHeight="1">
      <c r="E163" s="80"/>
    </row>
    <row r="164" spans="5:5" ht="14.25" customHeight="1">
      <c r="E164" s="80"/>
    </row>
    <row r="165" spans="5:5" ht="14.25" customHeight="1">
      <c r="E165" s="80"/>
    </row>
    <row r="166" spans="5:5" ht="14.25" customHeight="1">
      <c r="E166" s="80"/>
    </row>
    <row r="167" spans="5:5" ht="14.25" customHeight="1">
      <c r="E167" s="80"/>
    </row>
    <row r="168" spans="5:5" ht="14.25" customHeight="1">
      <c r="E168" s="80"/>
    </row>
    <row r="169" spans="5:5" ht="14.25" customHeight="1">
      <c r="E169" s="80"/>
    </row>
    <row r="170" spans="5:5" ht="14.25" customHeight="1">
      <c r="E170" s="80"/>
    </row>
    <row r="171" spans="5:5" ht="14.25" customHeight="1">
      <c r="E171" s="80"/>
    </row>
    <row r="172" spans="5:5" ht="14.25" customHeight="1">
      <c r="E172" s="80"/>
    </row>
    <row r="173" spans="5:5" ht="14.25" customHeight="1">
      <c r="E173" s="80"/>
    </row>
    <row r="174" spans="5:5" ht="14.25" customHeight="1">
      <c r="E174" s="80"/>
    </row>
    <row r="175" spans="5:5" ht="14.25" customHeight="1">
      <c r="E175" s="80"/>
    </row>
    <row r="176" spans="5:5" ht="14.25" customHeight="1">
      <c r="E176" s="80"/>
    </row>
    <row r="177" spans="5:5" ht="14.25" customHeight="1">
      <c r="E177" s="80"/>
    </row>
    <row r="178" spans="5:5" ht="14.25" customHeight="1">
      <c r="E178" s="80"/>
    </row>
    <row r="179" spans="5:5" ht="14.25" customHeight="1">
      <c r="E179" s="80"/>
    </row>
    <row r="180" spans="5:5" ht="14.25" customHeight="1">
      <c r="E180" s="80"/>
    </row>
    <row r="181" spans="5:5" ht="14.25" customHeight="1">
      <c r="E181" s="80"/>
    </row>
    <row r="182" spans="5:5" ht="14.25" customHeight="1">
      <c r="E182" s="80"/>
    </row>
    <row r="183" spans="5:5" ht="14.25" customHeight="1">
      <c r="E183" s="80"/>
    </row>
    <row r="184" spans="5:5" ht="14.25" customHeight="1">
      <c r="E184" s="80"/>
    </row>
    <row r="185" spans="5:5" ht="14.25" customHeight="1">
      <c r="E185" s="80"/>
    </row>
    <row r="186" spans="5:5" ht="14.25" customHeight="1">
      <c r="E186" s="80"/>
    </row>
    <row r="187" spans="5:5" ht="14.25" customHeight="1">
      <c r="E187" s="80"/>
    </row>
    <row r="188" spans="5:5" ht="14.25" customHeight="1">
      <c r="E188" s="80"/>
    </row>
    <row r="189" spans="5:5" ht="14.25" customHeight="1">
      <c r="E189" s="80"/>
    </row>
    <row r="190" spans="5:5" ht="14.25" customHeight="1">
      <c r="E190" s="80"/>
    </row>
    <row r="191" spans="5:5" ht="14.25" customHeight="1">
      <c r="E191" s="80"/>
    </row>
    <row r="192" spans="5:5" ht="14.25" customHeight="1">
      <c r="E192" s="80"/>
    </row>
    <row r="193" spans="5:5" ht="14.25" customHeight="1">
      <c r="E193" s="80"/>
    </row>
    <row r="194" spans="5:5" ht="14.25" customHeight="1">
      <c r="E194" s="80"/>
    </row>
    <row r="195" spans="5:5" ht="14.25" customHeight="1">
      <c r="E195" s="80"/>
    </row>
    <row r="196" spans="5:5" ht="14.25" customHeight="1">
      <c r="E196" s="80"/>
    </row>
    <row r="197" spans="5:5" ht="14.25" customHeight="1">
      <c r="E197" s="80"/>
    </row>
    <row r="198" spans="5:5" ht="14.25" customHeight="1">
      <c r="E198" s="80"/>
    </row>
    <row r="199" spans="5:5" ht="14.25" customHeight="1">
      <c r="E199" s="80"/>
    </row>
    <row r="200" spans="5:5" ht="14.25" customHeight="1">
      <c r="E200" s="80"/>
    </row>
    <row r="201" spans="5:5" ht="14.25" customHeight="1">
      <c r="E201" s="80"/>
    </row>
    <row r="202" spans="5:5" ht="14.25" customHeight="1">
      <c r="E202" s="80"/>
    </row>
    <row r="203" spans="5:5" ht="14.25" customHeight="1">
      <c r="E203" s="80"/>
    </row>
    <row r="204" spans="5:5" ht="14.25" customHeight="1">
      <c r="E204" s="80"/>
    </row>
    <row r="205" spans="5:5" ht="14.25" customHeight="1">
      <c r="E205" s="80"/>
    </row>
    <row r="206" spans="5:5" ht="14.25" customHeight="1">
      <c r="E206" s="80"/>
    </row>
    <row r="207" spans="5:5" ht="14.25" customHeight="1">
      <c r="E207" s="80"/>
    </row>
    <row r="208" spans="5:5" ht="14.25" customHeight="1">
      <c r="E208" s="80"/>
    </row>
    <row r="209" spans="5:5" ht="14.25" customHeight="1">
      <c r="E209" s="80"/>
    </row>
    <row r="210" spans="5:5" ht="14.25" customHeight="1">
      <c r="E210" s="80"/>
    </row>
    <row r="211" spans="5:5" ht="14.25" customHeight="1">
      <c r="E211" s="80"/>
    </row>
    <row r="212" spans="5:5" ht="14.25" customHeight="1">
      <c r="E212" s="80"/>
    </row>
    <row r="213" spans="5:5" ht="14.25" customHeight="1">
      <c r="E213" s="80"/>
    </row>
    <row r="214" spans="5:5" ht="14.25" customHeight="1">
      <c r="E214" s="80"/>
    </row>
    <row r="215" spans="5:5" ht="14.25" customHeight="1">
      <c r="E215" s="80"/>
    </row>
    <row r="216" spans="5:5" ht="14.25" customHeight="1">
      <c r="E216" s="80"/>
    </row>
    <row r="217" spans="5:5" ht="14.25" customHeight="1">
      <c r="E217" s="80"/>
    </row>
    <row r="218" spans="5:5" ht="14.25" customHeight="1">
      <c r="E218" s="80"/>
    </row>
    <row r="219" spans="5:5" ht="14.25" customHeight="1">
      <c r="E219" s="80"/>
    </row>
    <row r="220" spans="5:5" ht="14.25" customHeight="1">
      <c r="E220" s="80"/>
    </row>
    <row r="221" spans="5:5" ht="14.25" customHeight="1">
      <c r="E221" s="80"/>
    </row>
    <row r="222" spans="5:5" ht="14.25" customHeight="1">
      <c r="E222" s="80"/>
    </row>
    <row r="223" spans="5:5" ht="14.25" customHeight="1">
      <c r="E223" s="80"/>
    </row>
    <row r="224" spans="5:5" ht="14.25" customHeight="1">
      <c r="E224" s="80"/>
    </row>
    <row r="225" spans="5:5" ht="14.25" customHeight="1">
      <c r="E225" s="80"/>
    </row>
    <row r="226" spans="5:5" ht="14.25" customHeight="1">
      <c r="E226" s="80"/>
    </row>
    <row r="227" spans="5:5" ht="14.25" customHeight="1">
      <c r="E227" s="80"/>
    </row>
    <row r="228" spans="5:5" ht="14.25" customHeight="1">
      <c r="E228" s="80"/>
    </row>
    <row r="229" spans="5:5" ht="14.25" customHeight="1">
      <c r="E229" s="80"/>
    </row>
    <row r="230" spans="5:5" ht="14.25" customHeight="1">
      <c r="E230" s="80"/>
    </row>
    <row r="231" spans="5:5" ht="14.25" customHeight="1">
      <c r="E231" s="80"/>
    </row>
    <row r="232" spans="5:5" ht="14.25" customHeight="1">
      <c r="E232" s="80"/>
    </row>
    <row r="233" spans="5:5" ht="14.25" customHeight="1">
      <c r="E233" s="80"/>
    </row>
    <row r="234" spans="5:5" ht="14.25" customHeight="1">
      <c r="E234" s="80"/>
    </row>
    <row r="235" spans="5:5" ht="14.25" customHeight="1">
      <c r="E235" s="80"/>
    </row>
    <row r="236" spans="5:5" ht="14.25" customHeight="1">
      <c r="E236" s="80"/>
    </row>
    <row r="237" spans="5:5" ht="14.25" customHeight="1">
      <c r="E237" s="80"/>
    </row>
    <row r="238" spans="5:5" ht="14.25" customHeight="1">
      <c r="E238" s="80"/>
    </row>
    <row r="239" spans="5:5" ht="14.25" customHeight="1">
      <c r="E239" s="80"/>
    </row>
    <row r="240" spans="5:5" ht="14.25" customHeight="1">
      <c r="E240" s="80"/>
    </row>
    <row r="241" spans="5:5" ht="14.25" customHeight="1">
      <c r="E241" s="80"/>
    </row>
    <row r="242" spans="5:5" ht="14.25" customHeight="1">
      <c r="E242" s="80"/>
    </row>
    <row r="243" spans="5:5" ht="14.25" customHeight="1">
      <c r="E243" s="80"/>
    </row>
    <row r="244" spans="5:5" ht="14.25" customHeight="1">
      <c r="E244" s="80"/>
    </row>
    <row r="245" spans="5:5" ht="14.25" customHeight="1">
      <c r="E245" s="80"/>
    </row>
    <row r="246" spans="5:5" ht="14.25" customHeight="1">
      <c r="E246" s="80"/>
    </row>
    <row r="247" spans="5:5" ht="14.25" customHeight="1">
      <c r="E247" s="80"/>
    </row>
    <row r="248" spans="5:5" ht="14.25" customHeight="1">
      <c r="E248" s="80"/>
    </row>
    <row r="249" spans="5:5" ht="14.25" customHeight="1">
      <c r="E249" s="80"/>
    </row>
    <row r="250" spans="5:5" ht="14.25" customHeight="1">
      <c r="E250" s="80"/>
    </row>
    <row r="251" spans="5:5" ht="14.25" customHeight="1">
      <c r="E251" s="80"/>
    </row>
    <row r="252" spans="5:5" ht="14.25" customHeight="1">
      <c r="E252" s="80"/>
    </row>
    <row r="253" spans="5:5" ht="14.25" customHeight="1">
      <c r="E253" s="80"/>
    </row>
    <row r="254" spans="5:5" ht="14.25" customHeight="1">
      <c r="E254" s="80"/>
    </row>
    <row r="255" spans="5:5" ht="14.25" customHeight="1">
      <c r="E255" s="80"/>
    </row>
    <row r="256" spans="5:5" ht="14.25" customHeight="1">
      <c r="E256" s="80"/>
    </row>
    <row r="257" spans="5:5" ht="14.25" customHeight="1">
      <c r="E257" s="80"/>
    </row>
    <row r="258" spans="5:5" ht="14.25" customHeight="1">
      <c r="E258" s="80"/>
    </row>
    <row r="259" spans="5:5" ht="14.25" customHeight="1">
      <c r="E259" s="80"/>
    </row>
    <row r="260" spans="5:5" ht="14.25" customHeight="1">
      <c r="E260" s="80"/>
    </row>
    <row r="261" spans="5:5" ht="14.25" customHeight="1">
      <c r="E261" s="80"/>
    </row>
    <row r="262" spans="5:5" ht="14.25" customHeight="1">
      <c r="E262" s="80"/>
    </row>
    <row r="263" spans="5:5" ht="14.25" customHeight="1">
      <c r="E263" s="80"/>
    </row>
    <row r="264" spans="5:5" ht="14.25" customHeight="1">
      <c r="E264" s="80"/>
    </row>
    <row r="265" spans="5:5" ht="14.25" customHeight="1">
      <c r="E265" s="80"/>
    </row>
    <row r="266" spans="5:5" ht="14.25" customHeight="1">
      <c r="E266" s="80"/>
    </row>
    <row r="267" spans="5:5" ht="14.25" customHeight="1">
      <c r="E267" s="80"/>
    </row>
    <row r="268" spans="5:5" ht="14.25" customHeight="1">
      <c r="E268" s="80"/>
    </row>
    <row r="269" spans="5:5" ht="14.25" customHeight="1">
      <c r="E269" s="80"/>
    </row>
    <row r="270" spans="5:5" ht="14.25" customHeight="1">
      <c r="E270" s="80"/>
    </row>
    <row r="271" spans="5:5" ht="14.25" customHeight="1">
      <c r="E271" s="80"/>
    </row>
    <row r="272" spans="5:5" ht="14.25" customHeight="1">
      <c r="E272" s="80"/>
    </row>
    <row r="273" spans="5:5" ht="14.25" customHeight="1">
      <c r="E273" s="80"/>
    </row>
    <row r="274" spans="5:5" ht="14.25" customHeight="1">
      <c r="E274" s="80"/>
    </row>
    <row r="275" spans="5:5" ht="14.25" customHeight="1">
      <c r="E275" s="80"/>
    </row>
    <row r="276" spans="5:5" ht="14.25" customHeight="1">
      <c r="E276" s="80"/>
    </row>
    <row r="277" spans="5:5" ht="14.25" customHeight="1">
      <c r="E277" s="80"/>
    </row>
    <row r="278" spans="5:5" ht="14.25" customHeight="1">
      <c r="E278" s="80"/>
    </row>
    <row r="279" spans="5:5" ht="14.25" customHeight="1">
      <c r="E279" s="80"/>
    </row>
    <row r="280" spans="5:5" ht="14.25" customHeight="1">
      <c r="E280" s="80"/>
    </row>
    <row r="281" spans="5:5" ht="14.25" customHeight="1">
      <c r="E281" s="80"/>
    </row>
    <row r="282" spans="5:5" ht="14.25" customHeight="1">
      <c r="E282" s="80"/>
    </row>
    <row r="283" spans="5:5" ht="14.25" customHeight="1">
      <c r="E283" s="80"/>
    </row>
    <row r="284" spans="5:5" ht="14.25" customHeight="1">
      <c r="E284" s="80"/>
    </row>
    <row r="285" spans="5:5" ht="14.25" customHeight="1">
      <c r="E285" s="80"/>
    </row>
    <row r="286" spans="5:5" ht="14.25" customHeight="1">
      <c r="E286" s="80"/>
    </row>
    <row r="287" spans="5:5" ht="14.25" customHeight="1">
      <c r="E287" s="80"/>
    </row>
    <row r="288" spans="5:5" ht="14.25" customHeight="1">
      <c r="E288" s="80"/>
    </row>
    <row r="289" spans="5:5" ht="14.25" customHeight="1">
      <c r="E289" s="80"/>
    </row>
    <row r="290" spans="5:5" ht="14.25" customHeight="1">
      <c r="E290" s="80"/>
    </row>
    <row r="291" spans="5:5" ht="14.25" customHeight="1">
      <c r="E291" s="80"/>
    </row>
    <row r="292" spans="5:5" ht="14.25" customHeight="1">
      <c r="E292" s="80"/>
    </row>
    <row r="293" spans="5:5" ht="14.25" customHeight="1">
      <c r="E293" s="80"/>
    </row>
    <row r="294" spans="5:5" ht="14.25" customHeight="1">
      <c r="E294" s="80"/>
    </row>
    <row r="295" spans="5:5" ht="14.25" customHeight="1">
      <c r="E295" s="80"/>
    </row>
    <row r="296" spans="5:5" ht="14.25" customHeight="1">
      <c r="E296" s="80"/>
    </row>
    <row r="297" spans="5:5" ht="14.25" customHeight="1">
      <c r="E297" s="80"/>
    </row>
    <row r="298" spans="5:5" ht="14.25" customHeight="1">
      <c r="E298" s="80"/>
    </row>
    <row r="299" spans="5:5" ht="14.25" customHeight="1">
      <c r="E299" s="80"/>
    </row>
    <row r="300" spans="5:5" ht="14.25" customHeight="1">
      <c r="E300" s="80"/>
    </row>
    <row r="301" spans="5:5" ht="14.25" customHeight="1">
      <c r="E301" s="80"/>
    </row>
    <row r="302" spans="5:5" ht="14.25" customHeight="1">
      <c r="E302" s="80"/>
    </row>
    <row r="303" spans="5:5" ht="14.25" customHeight="1">
      <c r="E303" s="80"/>
    </row>
    <row r="304" spans="5:5" ht="14.25" customHeight="1">
      <c r="E304" s="80"/>
    </row>
    <row r="305" spans="5:5" ht="14.25" customHeight="1">
      <c r="E305" s="80"/>
    </row>
    <row r="306" spans="5:5" ht="14.25" customHeight="1">
      <c r="E306" s="80"/>
    </row>
    <row r="307" spans="5:5" ht="14.25" customHeight="1">
      <c r="E307" s="80"/>
    </row>
    <row r="308" spans="5:5" ht="14.25" customHeight="1">
      <c r="E308" s="80"/>
    </row>
    <row r="309" spans="5:5" ht="14.25" customHeight="1">
      <c r="E309" s="80"/>
    </row>
    <row r="310" spans="5:5" ht="14.25" customHeight="1">
      <c r="E310" s="80"/>
    </row>
    <row r="311" spans="5:5" ht="14.25" customHeight="1">
      <c r="E311" s="80"/>
    </row>
    <row r="312" spans="5:5" ht="14.25" customHeight="1">
      <c r="E312" s="80"/>
    </row>
    <row r="313" spans="5:5" ht="14.25" customHeight="1">
      <c r="E313" s="80"/>
    </row>
    <row r="314" spans="5:5" ht="14.25" customHeight="1">
      <c r="E314" s="80"/>
    </row>
    <row r="315" spans="5:5" ht="14.25" customHeight="1">
      <c r="E315" s="80"/>
    </row>
    <row r="316" spans="5:5" ht="14.25" customHeight="1">
      <c r="E316" s="80"/>
    </row>
    <row r="317" spans="5:5" ht="14.25" customHeight="1">
      <c r="E317" s="80"/>
    </row>
    <row r="318" spans="5:5" ht="14.25" customHeight="1">
      <c r="E318" s="80"/>
    </row>
    <row r="319" spans="5:5" ht="14.25" customHeight="1">
      <c r="E319" s="80"/>
    </row>
    <row r="320" spans="5:5" ht="14.25" customHeight="1">
      <c r="E320" s="80"/>
    </row>
    <row r="321" spans="5:5" ht="14.25" customHeight="1">
      <c r="E321" s="80"/>
    </row>
    <row r="322" spans="5:5" ht="14.25" customHeight="1">
      <c r="E322" s="80"/>
    </row>
    <row r="323" spans="5:5" ht="15.75" customHeight="1"/>
    <row r="324" spans="5:5" ht="15.75" customHeight="1"/>
    <row r="325" spans="5:5" ht="15.75" customHeight="1"/>
    <row r="326" spans="5:5" ht="15.75" customHeight="1"/>
    <row r="327" spans="5:5" ht="15.75" customHeight="1"/>
    <row r="328" spans="5:5" ht="15.75" customHeight="1"/>
    <row r="329" spans="5:5" ht="15.75" customHeight="1"/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</sheetData>
  <sortState xmlns:xlrd2="http://schemas.microsoft.com/office/spreadsheetml/2017/richdata2" ref="B2:L115">
    <sortCondition ref="J2:J115"/>
    <sortCondition ref="C2:C115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71"/>
  <sheetViews>
    <sheetView workbookViewId="0">
      <pane ySplit="1" topLeftCell="A2" activePane="bottomLeft" state="frozen"/>
      <selection pane="bottomLeft" activeCell="G13" sqref="G1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7" t="s">
        <v>777</v>
      </c>
      <c r="B1" s="87" t="s">
        <v>739</v>
      </c>
      <c r="C1" s="87" t="s">
        <v>743</v>
      </c>
      <c r="D1" s="87" t="s">
        <v>754</v>
      </c>
      <c r="E1" s="87" t="s">
        <v>740</v>
      </c>
      <c r="F1" s="87" t="s">
        <v>1</v>
      </c>
      <c r="G1" s="87" t="s">
        <v>3</v>
      </c>
      <c r="H1" s="87" t="s">
        <v>742</v>
      </c>
      <c r="I1" s="87" t="s">
        <v>2</v>
      </c>
      <c r="J1" s="87" t="s">
        <v>5</v>
      </c>
      <c r="K1" s="87" t="s">
        <v>744</v>
      </c>
      <c r="L1" s="87" t="s">
        <v>745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4.25" customHeight="1">
      <c r="A2" s="82" t="s">
        <v>778</v>
      </c>
      <c r="B2" s="76">
        <v>1</v>
      </c>
      <c r="C2" s="76" t="s">
        <v>1086</v>
      </c>
      <c r="D2" s="63"/>
      <c r="E2" s="76">
        <v>595</v>
      </c>
      <c r="F2" s="61" t="str">
        <f>+VLOOKUP(E2,Participants!$A$1:$F$799,2,FALSE)</f>
        <v>Jack Davison</v>
      </c>
      <c r="G2" s="61" t="str">
        <f>+VLOOKUP(E2,Participants!$A$1:$F$799,4,FALSE)</f>
        <v>BFS</v>
      </c>
      <c r="H2" s="61" t="str">
        <f>+VLOOKUP(E2,Participants!$A$1:$F$799,5,FALSE)</f>
        <v>M</v>
      </c>
      <c r="I2" s="61">
        <f>+VLOOKUP(E2,Participants!$A$1:$F$799,3,FALSE)</f>
        <v>6</v>
      </c>
      <c r="J2" s="61" t="str">
        <f>+VLOOKUP(E2,Participants!$A$1:$G$799,7,FALSE)</f>
        <v>JV BOYS</v>
      </c>
      <c r="K2" s="61">
        <v>1</v>
      </c>
      <c r="L2" s="61">
        <v>10</v>
      </c>
    </row>
    <row r="3" spans="1:26" ht="14.25" customHeight="1">
      <c r="A3" s="82" t="s">
        <v>778</v>
      </c>
      <c r="B3" s="76">
        <v>1</v>
      </c>
      <c r="C3" s="76" t="s">
        <v>1090</v>
      </c>
      <c r="D3" s="63"/>
      <c r="E3" s="76">
        <v>1052</v>
      </c>
      <c r="F3" s="61" t="str">
        <f>+VLOOKUP(E3,Participants!$A$1:$F$799,2,FALSE)</f>
        <v>Jack Steineman</v>
      </c>
      <c r="G3" s="61" t="str">
        <f>+VLOOKUP(E3,Participants!$A$1:$F$799,4,FALSE)</f>
        <v>KIL</v>
      </c>
      <c r="H3" s="61" t="str">
        <f>+VLOOKUP(E3,Participants!$A$1:$F$799,5,FALSE)</f>
        <v>M</v>
      </c>
      <c r="I3" s="61">
        <f>+VLOOKUP(E3,Participants!$A$1:$F$799,3,FALSE)</f>
        <v>6</v>
      </c>
      <c r="J3" s="61" t="str">
        <f>+VLOOKUP(E3,Participants!$A$1:$G$799,7,FALSE)</f>
        <v>JV BOYS</v>
      </c>
      <c r="K3" s="61">
        <v>2</v>
      </c>
      <c r="L3" s="61">
        <v>8</v>
      </c>
    </row>
    <row r="4" spans="1:26" ht="14.25" customHeight="1">
      <c r="A4" s="82" t="s">
        <v>778</v>
      </c>
      <c r="B4" s="76">
        <v>1</v>
      </c>
      <c r="C4" s="76" t="s">
        <v>1091</v>
      </c>
      <c r="D4" s="63"/>
      <c r="E4" s="76">
        <v>1046</v>
      </c>
      <c r="F4" s="61" t="str">
        <f>+VLOOKUP(E4,Participants!$A$1:$F$799,2,FALSE)</f>
        <v>Jackson Chips</v>
      </c>
      <c r="G4" s="61" t="str">
        <f>+VLOOKUP(E4,Participants!$A$1:$F$799,4,FALSE)</f>
        <v>KIL</v>
      </c>
      <c r="H4" s="61" t="str">
        <f>+VLOOKUP(E4,Participants!$A$1:$F$799,5,FALSE)</f>
        <v>M</v>
      </c>
      <c r="I4" s="61">
        <f>+VLOOKUP(E4,Participants!$A$1:$F$799,3,FALSE)</f>
        <v>5</v>
      </c>
      <c r="J4" s="61" t="str">
        <f>+VLOOKUP(E4,Participants!$A$1:$G$799,7,FALSE)</f>
        <v>JV BOYS</v>
      </c>
      <c r="K4" s="61">
        <v>3</v>
      </c>
      <c r="L4" s="61">
        <v>6</v>
      </c>
    </row>
    <row r="5" spans="1:26" ht="14.25" customHeight="1">
      <c r="A5" s="82"/>
      <c r="B5" s="77"/>
      <c r="C5" s="77"/>
      <c r="D5" s="63"/>
      <c r="E5" s="77"/>
      <c r="F5" s="61"/>
      <c r="G5" s="61"/>
      <c r="H5" s="61"/>
      <c r="I5" s="61"/>
      <c r="J5" s="61"/>
      <c r="K5" s="61"/>
      <c r="L5" s="61"/>
    </row>
    <row r="6" spans="1:26" ht="14.25" customHeight="1">
      <c r="A6" s="82" t="s">
        <v>778</v>
      </c>
      <c r="B6" s="76">
        <v>1</v>
      </c>
      <c r="C6" s="76" t="s">
        <v>1094</v>
      </c>
      <c r="D6" s="63"/>
      <c r="E6" s="76">
        <v>589</v>
      </c>
      <c r="F6" s="61" t="str">
        <f>+VLOOKUP(E6,Participants!$A$1:$F$799,2,FALSE)</f>
        <v>Lucia Simonetti</v>
      </c>
      <c r="G6" s="61" t="str">
        <f>+VLOOKUP(E6,Participants!$A$1:$F$799,4,FALSE)</f>
        <v>BFS</v>
      </c>
      <c r="H6" s="61" t="str">
        <f>+VLOOKUP(E6,Participants!$A$1:$F$799,5,FALSE)</f>
        <v>F</v>
      </c>
      <c r="I6" s="61">
        <f>+VLOOKUP(E6,Participants!$A$1:$F$799,3,FALSE)</f>
        <v>5</v>
      </c>
      <c r="J6" s="61" t="str">
        <f>+VLOOKUP(E6,Participants!$A$1:$G$799,7,FALSE)</f>
        <v>JV GIRLS</v>
      </c>
      <c r="K6" s="61">
        <v>1</v>
      </c>
      <c r="L6" s="61">
        <v>10</v>
      </c>
    </row>
    <row r="7" spans="1:26" ht="14.25" customHeight="1">
      <c r="A7" s="82" t="s">
        <v>778</v>
      </c>
      <c r="B7" s="76">
        <v>1</v>
      </c>
      <c r="C7" s="76" t="s">
        <v>1095</v>
      </c>
      <c r="D7" s="63"/>
      <c r="E7" s="76">
        <v>1037</v>
      </c>
      <c r="F7" s="61" t="str">
        <f>+VLOOKUP(E7,Participants!$A$1:$F$799,2,FALSE)</f>
        <v>Riley Kontul</v>
      </c>
      <c r="G7" s="61" t="str">
        <f>+VLOOKUP(E7,Participants!$A$1:$F$799,4,FALSE)</f>
        <v>KIL</v>
      </c>
      <c r="H7" s="61" t="str">
        <f>+VLOOKUP(E7,Participants!$A$1:$F$799,5,FALSE)</f>
        <v>F</v>
      </c>
      <c r="I7" s="61">
        <f>+VLOOKUP(E7,Participants!$A$1:$F$799,3,FALSE)</f>
        <v>6</v>
      </c>
      <c r="J7" s="61" t="str">
        <f>+VLOOKUP(E7,Participants!$A$1:$G$799,7,FALSE)</f>
        <v>JV GIRLS</v>
      </c>
      <c r="K7" s="61">
        <v>2</v>
      </c>
      <c r="L7" s="61">
        <v>8</v>
      </c>
    </row>
    <row r="8" spans="1:26" ht="14.25" customHeight="1">
      <c r="A8" s="82" t="s">
        <v>778</v>
      </c>
      <c r="B8" s="76">
        <v>1</v>
      </c>
      <c r="C8" s="76" t="s">
        <v>1092</v>
      </c>
      <c r="D8" s="63"/>
      <c r="E8" s="76">
        <v>586</v>
      </c>
      <c r="F8" s="61" t="str">
        <f>+VLOOKUP(E8,Participants!$A$1:$F$799,2,FALSE)</f>
        <v>Anne Puhalla</v>
      </c>
      <c r="G8" s="61" t="str">
        <f>+VLOOKUP(E8,Participants!$A$1:$F$799,4,FALSE)</f>
        <v>BFS</v>
      </c>
      <c r="H8" s="61" t="str">
        <f>+VLOOKUP(E8,Participants!$A$1:$F$799,5,FALSE)</f>
        <v>F</v>
      </c>
      <c r="I8" s="61">
        <f>+VLOOKUP(E8,Participants!$A$1:$F$799,3,FALSE)</f>
        <v>6</v>
      </c>
      <c r="J8" s="61" t="str">
        <f>+VLOOKUP(E8,Participants!$A$1:$G$799,7,FALSE)</f>
        <v>JV GIRLS</v>
      </c>
      <c r="K8" s="61">
        <v>3</v>
      </c>
      <c r="L8" s="61">
        <v>6</v>
      </c>
    </row>
    <row r="9" spans="1:26" ht="14.25" customHeight="1">
      <c r="A9" s="82" t="s">
        <v>778</v>
      </c>
      <c r="B9" s="76">
        <v>1</v>
      </c>
      <c r="C9" s="76" t="s">
        <v>1100</v>
      </c>
      <c r="D9" s="63"/>
      <c r="E9" s="76">
        <v>1041</v>
      </c>
      <c r="F9" s="61" t="str">
        <f>+VLOOKUP(E9,Participants!$A$1:$F$799,2,FALSE)</f>
        <v>Anna Morris</v>
      </c>
      <c r="G9" s="61" t="str">
        <f>+VLOOKUP(E9,Participants!$A$1:$F$799,4,FALSE)</f>
        <v>KIL</v>
      </c>
      <c r="H9" s="61" t="str">
        <f>+VLOOKUP(E9,Participants!$A$1:$F$799,5,FALSE)</f>
        <v>F</v>
      </c>
      <c r="I9" s="61">
        <f>+VLOOKUP(E9,Participants!$A$1:$F$799,3,FALSE)</f>
        <v>6</v>
      </c>
      <c r="J9" s="61" t="str">
        <f>+VLOOKUP(E9,Participants!$A$1:$G$799,7,FALSE)</f>
        <v>JV GIRLS</v>
      </c>
      <c r="K9" s="61">
        <v>4</v>
      </c>
      <c r="L9" s="61">
        <v>5</v>
      </c>
      <c r="N9" s="154">
        <v>9.6643518518518511E-3</v>
      </c>
      <c r="O9" s="154">
        <f>N9/7</f>
        <v>1.3806216931216929E-3</v>
      </c>
      <c r="P9" s="154">
        <f>O9*8</f>
        <v>1.1044973544973543E-2</v>
      </c>
    </row>
    <row r="10" spans="1:26" ht="14.25" customHeight="1">
      <c r="A10" s="82" t="s">
        <v>778</v>
      </c>
      <c r="B10" s="76">
        <v>1</v>
      </c>
      <c r="C10" s="76" t="s">
        <v>1099</v>
      </c>
      <c r="D10" s="63"/>
      <c r="E10" s="76">
        <v>1040</v>
      </c>
      <c r="F10" s="61" t="str">
        <f>+VLOOKUP(E10,Participants!$A$1:$F$799,2,FALSE)</f>
        <v>Anna Jones</v>
      </c>
      <c r="G10" s="61" t="str">
        <f>+VLOOKUP(E10,Participants!$A$1:$F$799,4,FALSE)</f>
        <v>KIL</v>
      </c>
      <c r="H10" s="61" t="str">
        <f>+VLOOKUP(E10,Participants!$A$1:$F$799,5,FALSE)</f>
        <v>F</v>
      </c>
      <c r="I10" s="61">
        <f>+VLOOKUP(E10,Participants!$A$1:$F$799,3,FALSE)</f>
        <v>6</v>
      </c>
      <c r="J10" s="61" t="str">
        <f>+VLOOKUP(E10,Participants!$A$1:$G$799,7,FALSE)</f>
        <v>JV GIRLS</v>
      </c>
      <c r="K10" s="61">
        <v>5</v>
      </c>
      <c r="L10" s="61">
        <v>4</v>
      </c>
    </row>
    <row r="11" spans="1:26" ht="14.25" customHeight="1">
      <c r="A11" s="82"/>
      <c r="B11" s="77"/>
      <c r="C11" s="77"/>
      <c r="D11" s="63"/>
      <c r="E11" s="77"/>
      <c r="F11" s="61"/>
      <c r="G11" s="61"/>
      <c r="H11" s="61"/>
      <c r="I11" s="61"/>
      <c r="J11" s="61"/>
      <c r="K11" s="61"/>
      <c r="L11" s="61"/>
    </row>
    <row r="12" spans="1:26" ht="14.25" customHeight="1">
      <c r="A12" s="82" t="s">
        <v>778</v>
      </c>
      <c r="B12" s="76">
        <v>1</v>
      </c>
      <c r="C12" s="76" t="s">
        <v>1085</v>
      </c>
      <c r="D12" s="63"/>
      <c r="E12" s="76">
        <v>1084</v>
      </c>
      <c r="F12" s="61" t="str">
        <f>+VLOOKUP(E12,Participants!$A$1:$F$799,2,FALSE)</f>
        <v>Tyler Carroll</v>
      </c>
      <c r="G12" s="61" t="str">
        <f>+VLOOKUP(E12,Participants!$A$1:$F$799,4,FALSE)</f>
        <v>KIL</v>
      </c>
      <c r="H12" s="61" t="str">
        <f>+VLOOKUP(E12,Participants!$A$1:$F$799,5,FALSE)</f>
        <v>M</v>
      </c>
      <c r="I12" s="61">
        <f>+VLOOKUP(E12,Participants!$A$1:$F$799,3,FALSE)</f>
        <v>8</v>
      </c>
      <c r="J12" s="61" t="str">
        <f>+VLOOKUP(E12,Participants!$A$1:$G$799,7,FALSE)</f>
        <v>VARSITY BOYS</v>
      </c>
      <c r="K12" s="61">
        <v>1</v>
      </c>
      <c r="L12" s="61">
        <v>10</v>
      </c>
    </row>
    <row r="13" spans="1:26" ht="14.25" customHeight="1">
      <c r="A13" s="82" t="s">
        <v>778</v>
      </c>
      <c r="B13" s="76">
        <v>1</v>
      </c>
      <c r="C13" s="76" t="s">
        <v>1087</v>
      </c>
      <c r="D13" s="63"/>
      <c r="E13" s="76">
        <v>1281</v>
      </c>
      <c r="F13" s="61" t="str">
        <f>+VLOOKUP(E13,Participants!$A$1:$F$799,2,FALSE)</f>
        <v>Carter Cross</v>
      </c>
      <c r="G13" s="61" t="str">
        <f>+VLOOKUP(E13,Participants!$A$1:$F$799,4,FALSE)</f>
        <v>AGS</v>
      </c>
      <c r="H13" s="61" t="str">
        <f>+VLOOKUP(E13,Participants!$A$1:$F$799,5,FALSE)</f>
        <v>M</v>
      </c>
      <c r="I13" s="61">
        <f>+VLOOKUP(E13,Participants!$A$1:$F$799,3,FALSE)</f>
        <v>8</v>
      </c>
      <c r="J13" s="61" t="str">
        <f>+VLOOKUP(E13,Participants!$A$1:$G$799,7,FALSE)</f>
        <v>VARSITY BOYS</v>
      </c>
      <c r="K13" s="61">
        <v>2</v>
      </c>
      <c r="L13" s="61">
        <v>8</v>
      </c>
    </row>
    <row r="14" spans="1:26" ht="14.25" customHeight="1">
      <c r="A14" s="82" t="s">
        <v>778</v>
      </c>
      <c r="B14" s="76">
        <v>1</v>
      </c>
      <c r="C14" s="76" t="s">
        <v>1088</v>
      </c>
      <c r="D14" s="63"/>
      <c r="E14" s="76">
        <v>1459</v>
      </c>
      <c r="F14" s="61" t="str">
        <f>+VLOOKUP(E14,Participants!$A$1:$F$799,2,FALSE)</f>
        <v>Brendan Eicher</v>
      </c>
      <c r="G14" s="61" t="str">
        <f>+VLOOKUP(E14,Participants!$A$1:$F$799,4,FALSE)</f>
        <v>BCS</v>
      </c>
      <c r="H14" s="61" t="str">
        <f>+VLOOKUP(E14,Participants!$A$1:$F$799,5,FALSE)</f>
        <v>M</v>
      </c>
      <c r="I14" s="61">
        <f>+VLOOKUP(E14,Participants!$A$1:$F$799,3,FALSE)</f>
        <v>7</v>
      </c>
      <c r="J14" s="61" t="str">
        <f>+VLOOKUP(E14,Participants!$A$1:$G$799,7,FALSE)</f>
        <v>VARSITY BOYS</v>
      </c>
      <c r="K14" s="61">
        <v>3</v>
      </c>
      <c r="L14" s="61">
        <v>6</v>
      </c>
    </row>
    <row r="15" spans="1:26" ht="14.25" customHeight="1">
      <c r="A15" s="82" t="s">
        <v>778</v>
      </c>
      <c r="B15" s="76">
        <v>1</v>
      </c>
      <c r="C15" s="76" t="s">
        <v>1089</v>
      </c>
      <c r="D15" s="63"/>
      <c r="E15" s="76">
        <v>615</v>
      </c>
      <c r="F15" s="61" t="str">
        <f>+VLOOKUP(E15,Participants!$A$1:$F$799,2,FALSE)</f>
        <v>Justin Peoples</v>
      </c>
      <c r="G15" s="61" t="str">
        <f>+VLOOKUP(E15,Participants!$A$1:$F$799,4,FALSE)</f>
        <v>BFS</v>
      </c>
      <c r="H15" s="61" t="str">
        <f>+VLOOKUP(E15,Participants!$A$1:$F$799,5,FALSE)</f>
        <v>M</v>
      </c>
      <c r="I15" s="61">
        <f>+VLOOKUP(E15,Participants!$A$1:$F$799,3,FALSE)</f>
        <v>8</v>
      </c>
      <c r="J15" s="61" t="str">
        <f>+VLOOKUP(E15,Participants!$A$1:$G$799,7,FALSE)</f>
        <v>VARSITY BOYS</v>
      </c>
      <c r="K15" s="61">
        <v>4</v>
      </c>
      <c r="L15" s="61">
        <v>5</v>
      </c>
    </row>
    <row r="16" spans="1:26" ht="14.25" customHeight="1">
      <c r="A16" s="82" t="s">
        <v>778</v>
      </c>
      <c r="B16" s="76">
        <v>1</v>
      </c>
      <c r="C16" s="76" t="s">
        <v>1097</v>
      </c>
      <c r="D16" s="63"/>
      <c r="E16" s="76">
        <v>1087</v>
      </c>
      <c r="F16" s="61" t="str">
        <f>+VLOOKUP(E16,Participants!$A$1:$F$799,2,FALSE)</f>
        <v>Vinny Cersosimo</v>
      </c>
      <c r="G16" s="61" t="str">
        <f>+VLOOKUP(E16,Participants!$A$1:$F$799,4,FALSE)</f>
        <v>KIL</v>
      </c>
      <c r="H16" s="61" t="str">
        <f>+VLOOKUP(E16,Participants!$A$1:$F$799,5,FALSE)</f>
        <v>M</v>
      </c>
      <c r="I16" s="61">
        <f>+VLOOKUP(E16,Participants!$A$1:$F$799,3,FALSE)</f>
        <v>7</v>
      </c>
      <c r="J16" s="61" t="str">
        <f>+VLOOKUP(E16,Participants!$A$1:$G$799,7,FALSE)</f>
        <v>VARSITY BOYS</v>
      </c>
      <c r="K16" s="61">
        <v>5</v>
      </c>
      <c r="L16" s="61">
        <v>4</v>
      </c>
    </row>
    <row r="17" spans="1:24" ht="14.25" customHeight="1">
      <c r="A17" s="82" t="s">
        <v>778</v>
      </c>
      <c r="B17" s="76">
        <v>1</v>
      </c>
      <c r="C17" s="76" t="s">
        <v>1098</v>
      </c>
      <c r="D17" s="63"/>
      <c r="E17" s="76">
        <v>1077</v>
      </c>
      <c r="F17" s="61" t="str">
        <f>+VLOOKUP(E17,Participants!$A$1:$F$799,2,FALSE)</f>
        <v>Jeremy Lichtenwalter</v>
      </c>
      <c r="G17" s="61" t="str">
        <f>+VLOOKUP(E17,Participants!$A$1:$F$799,4,FALSE)</f>
        <v>KIL</v>
      </c>
      <c r="H17" s="61" t="str">
        <f>+VLOOKUP(E17,Participants!$A$1:$F$799,5,FALSE)</f>
        <v>M</v>
      </c>
      <c r="I17" s="61">
        <f>+VLOOKUP(E17,Participants!$A$1:$F$799,3,FALSE)</f>
        <v>7</v>
      </c>
      <c r="J17" s="61" t="str">
        <f>+VLOOKUP(E17,Participants!$A$1:$G$799,7,FALSE)</f>
        <v>VARSITY BOYS</v>
      </c>
      <c r="K17" s="61">
        <v>6</v>
      </c>
      <c r="L17" s="61">
        <v>3</v>
      </c>
    </row>
    <row r="18" spans="1:24" ht="14.25" customHeight="1">
      <c r="A18" s="82"/>
      <c r="B18" s="77"/>
      <c r="C18" s="77"/>
      <c r="D18" s="63"/>
      <c r="E18" s="77"/>
      <c r="F18" s="61"/>
      <c r="G18" s="61"/>
      <c r="H18" s="61"/>
      <c r="I18" s="61"/>
      <c r="J18" s="61"/>
      <c r="K18" s="61"/>
      <c r="L18" s="61"/>
    </row>
    <row r="19" spans="1:24" ht="14.25" customHeight="1">
      <c r="A19" s="82" t="s">
        <v>778</v>
      </c>
      <c r="B19" s="76">
        <v>1</v>
      </c>
      <c r="C19" s="76" t="s">
        <v>1093</v>
      </c>
      <c r="D19" s="63"/>
      <c r="E19" s="76">
        <v>1070</v>
      </c>
      <c r="F19" s="61" t="str">
        <f>+VLOOKUP(E19,Participants!$A$1:$F$799,2,FALSE)</f>
        <v>Madeline Meeuf</v>
      </c>
      <c r="G19" s="61" t="str">
        <f>+VLOOKUP(E19,Participants!$A$1:$F$799,4,FALSE)</f>
        <v>KIL</v>
      </c>
      <c r="H19" s="61" t="str">
        <f>+VLOOKUP(E19,Participants!$A$1:$F$799,5,FALSE)</f>
        <v xml:space="preserve">F </v>
      </c>
      <c r="I19" s="61">
        <f>+VLOOKUP(E19,Participants!$A$1:$F$799,3,FALSE)</f>
        <v>8</v>
      </c>
      <c r="J19" s="61" t="str">
        <f>+VLOOKUP(E19,Participants!$A$1:$G$799,7,FALSE)</f>
        <v>VARSITY GIRLS</v>
      </c>
      <c r="K19" s="61">
        <v>1</v>
      </c>
      <c r="L19" s="61">
        <v>10</v>
      </c>
    </row>
    <row r="20" spans="1:24" ht="14.25" customHeight="1">
      <c r="A20" s="82" t="s">
        <v>778</v>
      </c>
      <c r="B20" s="76">
        <v>1</v>
      </c>
      <c r="C20" s="76" t="s">
        <v>1096</v>
      </c>
      <c r="D20" s="63"/>
      <c r="E20" s="76">
        <v>1068</v>
      </c>
      <c r="F20" s="61" t="str">
        <f>+VLOOKUP(E20,Participants!$A$1:$F$799,2,FALSE)</f>
        <v>Arden Flynn</v>
      </c>
      <c r="G20" s="61" t="str">
        <f>+VLOOKUP(E20,Participants!$A$1:$F$799,4,FALSE)</f>
        <v>KIL</v>
      </c>
      <c r="H20" s="61" t="str">
        <f>+VLOOKUP(E20,Participants!$A$1:$F$799,5,FALSE)</f>
        <v xml:space="preserve">F </v>
      </c>
      <c r="I20" s="61">
        <f>+VLOOKUP(E20,Participants!$A$1:$F$799,3,FALSE)</f>
        <v>8</v>
      </c>
      <c r="J20" s="61" t="str">
        <f>+VLOOKUP(E20,Participants!$A$1:$G$799,7,FALSE)</f>
        <v>VARSITY GIRLS</v>
      </c>
      <c r="K20" s="61">
        <v>2</v>
      </c>
      <c r="L20" s="61">
        <v>8</v>
      </c>
    </row>
    <row r="21" spans="1:24" ht="14.25" customHeight="1">
      <c r="A21" s="82" t="s">
        <v>778</v>
      </c>
      <c r="B21" s="76">
        <v>1</v>
      </c>
      <c r="C21" s="76"/>
      <c r="D21" s="63"/>
      <c r="E21" s="76"/>
      <c r="F21" s="61" t="e">
        <f>+VLOOKUP(E21,Participants!$A$1:$F$799,2,FALSE)</f>
        <v>#N/A</v>
      </c>
      <c r="G21" s="61" t="e">
        <f>+VLOOKUP(E21,Participants!$A$1:$F$799,4,FALSE)</f>
        <v>#N/A</v>
      </c>
      <c r="H21" s="61" t="e">
        <f>+VLOOKUP(E21,Participants!$A$1:$F$799,5,FALSE)</f>
        <v>#N/A</v>
      </c>
      <c r="I21" s="61" t="e">
        <f>+VLOOKUP(E21,Participants!$A$1:$F$799,3,FALSE)</f>
        <v>#N/A</v>
      </c>
      <c r="J21" s="61" t="e">
        <f>+VLOOKUP(E21,Participants!$A$1:$G$799,7,FALSE)</f>
        <v>#N/A</v>
      </c>
      <c r="K21" s="61"/>
      <c r="L21" s="61"/>
    </row>
    <row r="22" spans="1:24" ht="14.25" customHeight="1">
      <c r="B22" s="89"/>
      <c r="E22" s="80"/>
    </row>
    <row r="23" spans="1:24" ht="14.25" customHeight="1">
      <c r="B23" s="89"/>
      <c r="E23" s="80"/>
    </row>
    <row r="24" spans="1:24" ht="14.25" customHeight="1">
      <c r="B24" s="89"/>
      <c r="E24" s="80"/>
    </row>
    <row r="25" spans="1:24" ht="14.25" customHeight="1">
      <c r="B25" s="89"/>
      <c r="E25" s="80"/>
    </row>
    <row r="26" spans="1:24" ht="14.25" customHeight="1">
      <c r="B26" s="89"/>
      <c r="E26" s="80"/>
    </row>
    <row r="27" spans="1:24" ht="14.25" customHeight="1">
      <c r="B27" s="67" t="s">
        <v>8</v>
      </c>
      <c r="C27" s="67" t="s">
        <v>16</v>
      </c>
      <c r="D27" s="67" t="s">
        <v>19</v>
      </c>
      <c r="E27" s="68" t="s">
        <v>25</v>
      </c>
      <c r="F27" s="67" t="s">
        <v>29</v>
      </c>
      <c r="G27" s="67" t="s">
        <v>33</v>
      </c>
      <c r="H27" s="67" t="s">
        <v>36</v>
      </c>
      <c r="I27" s="67" t="s">
        <v>39</v>
      </c>
      <c r="J27" s="67" t="s">
        <v>45</v>
      </c>
      <c r="K27" s="67" t="s">
        <v>48</v>
      </c>
      <c r="L27" s="67" t="s">
        <v>51</v>
      </c>
      <c r="M27" s="67" t="s">
        <v>54</v>
      </c>
      <c r="N27" s="67" t="s">
        <v>57</v>
      </c>
      <c r="O27" s="67" t="s">
        <v>60</v>
      </c>
      <c r="P27" s="67" t="s">
        <v>66</v>
      </c>
      <c r="Q27" s="67" t="s">
        <v>69</v>
      </c>
      <c r="R27" s="67" t="s">
        <v>11</v>
      </c>
      <c r="S27" s="67" t="s">
        <v>77</v>
      </c>
      <c r="T27" s="67" t="s">
        <v>81</v>
      </c>
      <c r="U27" s="67" t="s">
        <v>84</v>
      </c>
      <c r="V27" s="67" t="s">
        <v>87</v>
      </c>
      <c r="W27" s="67" t="s">
        <v>90</v>
      </c>
      <c r="X27" s="67" t="s">
        <v>752</v>
      </c>
    </row>
    <row r="28" spans="1:24" ht="14.25" customHeight="1">
      <c r="A28" s="58" t="s">
        <v>31</v>
      </c>
      <c r="B28" s="58">
        <f t="shared" ref="B28:K31" si="0">+SUMIFS($L$2:$L$21,$J$2:$J$21,$A28,$G$2:$G$21,B$27)</f>
        <v>0</v>
      </c>
      <c r="C28" s="58">
        <f t="shared" si="0"/>
        <v>0</v>
      </c>
      <c r="D28" s="58">
        <f t="shared" si="0"/>
        <v>0</v>
      </c>
      <c r="E28" s="58">
        <f t="shared" si="0"/>
        <v>0</v>
      </c>
      <c r="F28" s="58">
        <f t="shared" si="0"/>
        <v>0</v>
      </c>
      <c r="G28" s="58">
        <f t="shared" si="0"/>
        <v>16</v>
      </c>
      <c r="H28" s="58">
        <f t="shared" si="0"/>
        <v>0</v>
      </c>
      <c r="I28" s="58">
        <f t="shared" si="0"/>
        <v>17</v>
      </c>
      <c r="J28" s="58">
        <f t="shared" si="0"/>
        <v>0</v>
      </c>
      <c r="K28" s="58">
        <f t="shared" si="0"/>
        <v>0</v>
      </c>
      <c r="L28" s="58">
        <f t="shared" ref="L28:W31" si="1">+SUMIFS($L$2:$L$21,$J$2:$J$21,$A28,$G$2:$G$21,L$27)</f>
        <v>0</v>
      </c>
      <c r="M28" s="58">
        <f t="shared" si="1"/>
        <v>0</v>
      </c>
      <c r="N28" s="58">
        <f t="shared" si="1"/>
        <v>0</v>
      </c>
      <c r="O28" s="58">
        <f t="shared" si="1"/>
        <v>0</v>
      </c>
      <c r="P28" s="58">
        <f t="shared" si="1"/>
        <v>0</v>
      </c>
      <c r="Q28" s="58">
        <f t="shared" si="1"/>
        <v>0</v>
      </c>
      <c r="R28" s="58">
        <f t="shared" si="1"/>
        <v>0</v>
      </c>
      <c r="S28" s="58">
        <f t="shared" si="1"/>
        <v>0</v>
      </c>
      <c r="T28" s="58">
        <f t="shared" si="1"/>
        <v>0</v>
      </c>
      <c r="U28" s="58">
        <f t="shared" si="1"/>
        <v>0</v>
      </c>
      <c r="V28" s="58">
        <f t="shared" si="1"/>
        <v>0</v>
      </c>
      <c r="W28" s="58">
        <f t="shared" si="1"/>
        <v>0</v>
      </c>
      <c r="X28" s="58">
        <f t="shared" ref="X28:X31" si="2">SUM(B28:W28)</f>
        <v>33</v>
      </c>
    </row>
    <row r="29" spans="1:24" ht="14.25" customHeight="1">
      <c r="A29" s="58" t="s">
        <v>23</v>
      </c>
      <c r="B29" s="58">
        <f t="shared" si="0"/>
        <v>0</v>
      </c>
      <c r="C29" s="58">
        <f t="shared" si="0"/>
        <v>0</v>
      </c>
      <c r="D29" s="58">
        <f t="shared" si="0"/>
        <v>0</v>
      </c>
      <c r="E29" s="58">
        <f t="shared" si="0"/>
        <v>0</v>
      </c>
      <c r="F29" s="58">
        <f t="shared" si="0"/>
        <v>0</v>
      </c>
      <c r="G29" s="58">
        <f t="shared" si="0"/>
        <v>10</v>
      </c>
      <c r="H29" s="58">
        <f t="shared" si="0"/>
        <v>0</v>
      </c>
      <c r="I29" s="58">
        <f t="shared" si="0"/>
        <v>14</v>
      </c>
      <c r="J29" s="58">
        <f t="shared" si="0"/>
        <v>0</v>
      </c>
      <c r="K29" s="58">
        <f t="shared" si="0"/>
        <v>0</v>
      </c>
      <c r="L29" s="58">
        <f t="shared" si="1"/>
        <v>0</v>
      </c>
      <c r="M29" s="58">
        <f t="shared" si="1"/>
        <v>0</v>
      </c>
      <c r="N29" s="58">
        <f t="shared" si="1"/>
        <v>0</v>
      </c>
      <c r="O29" s="58">
        <f t="shared" si="1"/>
        <v>0</v>
      </c>
      <c r="P29" s="58">
        <f t="shared" si="1"/>
        <v>0</v>
      </c>
      <c r="Q29" s="58">
        <f t="shared" si="1"/>
        <v>0</v>
      </c>
      <c r="R29" s="58">
        <f t="shared" si="1"/>
        <v>0</v>
      </c>
      <c r="S29" s="58">
        <f t="shared" si="1"/>
        <v>0</v>
      </c>
      <c r="T29" s="58">
        <f t="shared" si="1"/>
        <v>0</v>
      </c>
      <c r="U29" s="58">
        <f t="shared" si="1"/>
        <v>0</v>
      </c>
      <c r="V29" s="58">
        <f t="shared" si="1"/>
        <v>0</v>
      </c>
      <c r="W29" s="58">
        <f t="shared" si="1"/>
        <v>0</v>
      </c>
      <c r="X29" s="58">
        <f t="shared" si="2"/>
        <v>24</v>
      </c>
    </row>
    <row r="30" spans="1:24" ht="14.25" customHeight="1">
      <c r="A30" s="58" t="s">
        <v>43</v>
      </c>
      <c r="B30" s="58">
        <f t="shared" si="0"/>
        <v>0</v>
      </c>
      <c r="C30" s="58">
        <f t="shared" si="0"/>
        <v>0</v>
      </c>
      <c r="D30" s="58">
        <f t="shared" si="0"/>
        <v>0</v>
      </c>
      <c r="E30" s="58">
        <f t="shared" si="0"/>
        <v>0</v>
      </c>
      <c r="F30" s="58">
        <f t="shared" si="0"/>
        <v>0</v>
      </c>
      <c r="G30" s="58">
        <f t="shared" si="0"/>
        <v>0</v>
      </c>
      <c r="H30" s="58">
        <f t="shared" si="0"/>
        <v>0</v>
      </c>
      <c r="I30" s="58">
        <f t="shared" si="0"/>
        <v>18</v>
      </c>
      <c r="J30" s="58">
        <f t="shared" si="0"/>
        <v>0</v>
      </c>
      <c r="K30" s="58">
        <f t="shared" si="0"/>
        <v>0</v>
      </c>
      <c r="L30" s="58">
        <f t="shared" si="1"/>
        <v>0</v>
      </c>
      <c r="M30" s="58">
        <f t="shared" si="1"/>
        <v>0</v>
      </c>
      <c r="N30" s="58">
        <f t="shared" si="1"/>
        <v>0</v>
      </c>
      <c r="O30" s="58">
        <f t="shared" si="1"/>
        <v>0</v>
      </c>
      <c r="P30" s="58">
        <f t="shared" si="1"/>
        <v>0</v>
      </c>
      <c r="Q30" s="58">
        <f t="shared" si="1"/>
        <v>0</v>
      </c>
      <c r="R30" s="58">
        <f t="shared" si="1"/>
        <v>0</v>
      </c>
      <c r="S30" s="58">
        <f t="shared" si="1"/>
        <v>0</v>
      </c>
      <c r="T30" s="58">
        <f t="shared" si="1"/>
        <v>0</v>
      </c>
      <c r="U30" s="58">
        <f t="shared" si="1"/>
        <v>0</v>
      </c>
      <c r="V30" s="58">
        <f t="shared" si="1"/>
        <v>0</v>
      </c>
      <c r="W30" s="58">
        <f t="shared" si="1"/>
        <v>0</v>
      </c>
      <c r="X30" s="58">
        <f t="shared" si="2"/>
        <v>18</v>
      </c>
    </row>
    <row r="31" spans="1:24" ht="14.25" customHeight="1">
      <c r="A31" s="58" t="s">
        <v>79</v>
      </c>
      <c r="B31" s="58">
        <f t="shared" si="0"/>
        <v>0</v>
      </c>
      <c r="C31" s="58">
        <f t="shared" si="0"/>
        <v>0</v>
      </c>
      <c r="D31" s="58">
        <f t="shared" si="0"/>
        <v>0</v>
      </c>
      <c r="E31" s="58">
        <f t="shared" si="0"/>
        <v>0</v>
      </c>
      <c r="F31" s="58">
        <f t="shared" si="0"/>
        <v>8</v>
      </c>
      <c r="G31" s="58">
        <f t="shared" si="0"/>
        <v>5</v>
      </c>
      <c r="H31" s="58">
        <f t="shared" si="0"/>
        <v>0</v>
      </c>
      <c r="I31" s="58">
        <f t="shared" si="0"/>
        <v>17</v>
      </c>
      <c r="J31" s="58">
        <f t="shared" si="0"/>
        <v>0</v>
      </c>
      <c r="K31" s="58">
        <f t="shared" si="0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6</v>
      </c>
      <c r="V31" s="58">
        <f t="shared" si="1"/>
        <v>0</v>
      </c>
      <c r="W31" s="58">
        <f t="shared" si="1"/>
        <v>0</v>
      </c>
      <c r="X31" s="58">
        <f t="shared" si="2"/>
        <v>36</v>
      </c>
    </row>
    <row r="32" spans="1:24" ht="14.25" customHeight="1">
      <c r="B32" s="89"/>
      <c r="E32" s="80"/>
    </row>
    <row r="33" spans="2:5" ht="14.25" customHeight="1">
      <c r="B33" s="89"/>
      <c r="E33" s="80"/>
    </row>
    <row r="34" spans="2:5" ht="14.25" customHeight="1">
      <c r="B34" s="89"/>
      <c r="E34" s="80"/>
    </row>
    <row r="35" spans="2:5" ht="14.25" customHeight="1">
      <c r="B35" s="89"/>
      <c r="E35" s="80"/>
    </row>
    <row r="36" spans="2:5" ht="14.25" customHeight="1">
      <c r="B36" s="89"/>
      <c r="E36" s="80"/>
    </row>
    <row r="37" spans="2:5" ht="14.25" customHeight="1">
      <c r="B37" s="89"/>
      <c r="E37" s="80"/>
    </row>
    <row r="38" spans="2:5" ht="14.25" customHeight="1">
      <c r="B38" s="89"/>
      <c r="E38" s="80"/>
    </row>
    <row r="39" spans="2:5" ht="14.25" customHeight="1">
      <c r="B39" s="89"/>
      <c r="E39" s="80"/>
    </row>
    <row r="40" spans="2:5" ht="14.25" customHeight="1">
      <c r="B40" s="89"/>
      <c r="E40" s="80"/>
    </row>
    <row r="41" spans="2:5" ht="14.25" customHeight="1">
      <c r="B41" s="89"/>
      <c r="E41" s="80"/>
    </row>
    <row r="42" spans="2:5" ht="14.25" customHeight="1">
      <c r="B42" s="89"/>
      <c r="E42" s="80"/>
    </row>
    <row r="43" spans="2:5" ht="14.25" customHeight="1">
      <c r="B43" s="89"/>
      <c r="E43" s="80"/>
    </row>
    <row r="44" spans="2:5" ht="14.25" customHeight="1">
      <c r="B44" s="89"/>
      <c r="E44" s="80"/>
    </row>
    <row r="45" spans="2:5" ht="14.25" customHeight="1">
      <c r="B45" s="89"/>
      <c r="E45" s="80"/>
    </row>
    <row r="46" spans="2:5" ht="14.25" customHeight="1">
      <c r="B46" s="89"/>
      <c r="E46" s="80"/>
    </row>
    <row r="47" spans="2:5" ht="14.25" customHeight="1">
      <c r="B47" s="89"/>
      <c r="E47" s="80"/>
    </row>
    <row r="48" spans="2:5" ht="14.25" customHeight="1">
      <c r="B48" s="89"/>
      <c r="E48" s="80"/>
    </row>
    <row r="49" spans="2:5" ht="14.25" customHeight="1">
      <c r="B49" s="89"/>
      <c r="E49" s="80"/>
    </row>
    <row r="50" spans="2:5" ht="14.25" customHeight="1">
      <c r="B50" s="89"/>
      <c r="E50" s="80"/>
    </row>
    <row r="51" spans="2:5" ht="14.25" customHeight="1">
      <c r="B51" s="89"/>
      <c r="E51" s="80"/>
    </row>
    <row r="52" spans="2:5" ht="14.25" customHeight="1">
      <c r="B52" s="89"/>
      <c r="E52" s="80"/>
    </row>
    <row r="53" spans="2:5" ht="14.25" customHeight="1">
      <c r="B53" s="89"/>
      <c r="E53" s="80"/>
    </row>
    <row r="54" spans="2:5" ht="14.25" customHeight="1">
      <c r="B54" s="89"/>
      <c r="E54" s="80"/>
    </row>
    <row r="55" spans="2:5" ht="14.25" customHeight="1">
      <c r="B55" s="89"/>
      <c r="E55" s="80"/>
    </row>
    <row r="56" spans="2:5" ht="14.25" customHeight="1">
      <c r="B56" s="89"/>
      <c r="E56" s="80"/>
    </row>
    <row r="57" spans="2:5" ht="14.25" customHeight="1">
      <c r="B57" s="89"/>
      <c r="E57" s="80"/>
    </row>
    <row r="58" spans="2:5" ht="14.25" customHeight="1">
      <c r="B58" s="89"/>
      <c r="E58" s="80"/>
    </row>
    <row r="59" spans="2:5" ht="14.25" customHeight="1">
      <c r="B59" s="89"/>
      <c r="E59" s="80"/>
    </row>
    <row r="60" spans="2:5" ht="14.25" customHeight="1">
      <c r="B60" s="89"/>
      <c r="E60" s="80"/>
    </row>
    <row r="61" spans="2:5" ht="14.25" customHeight="1">
      <c r="B61" s="89"/>
      <c r="E61" s="80"/>
    </row>
    <row r="62" spans="2:5" ht="14.25" customHeight="1">
      <c r="B62" s="89"/>
      <c r="E62" s="80"/>
    </row>
    <row r="63" spans="2:5" ht="14.25" customHeight="1">
      <c r="B63" s="89"/>
      <c r="E63" s="80"/>
    </row>
    <row r="64" spans="2:5" ht="14.25" customHeight="1">
      <c r="B64" s="89"/>
      <c r="E64" s="80"/>
    </row>
    <row r="65" spans="2:5" ht="14.25" customHeight="1">
      <c r="B65" s="89"/>
      <c r="E65" s="80"/>
    </row>
    <row r="66" spans="2:5" ht="14.25" customHeight="1">
      <c r="B66" s="89"/>
      <c r="E66" s="80"/>
    </row>
    <row r="67" spans="2:5" ht="14.25" customHeight="1">
      <c r="B67" s="89"/>
      <c r="E67" s="80"/>
    </row>
    <row r="68" spans="2:5" ht="14.25" customHeight="1">
      <c r="B68" s="89"/>
      <c r="E68" s="80"/>
    </row>
    <row r="69" spans="2:5" ht="14.25" customHeight="1">
      <c r="B69" s="89"/>
      <c r="E69" s="80"/>
    </row>
    <row r="70" spans="2:5" ht="14.25" customHeight="1">
      <c r="B70" s="89"/>
      <c r="E70" s="80"/>
    </row>
    <row r="71" spans="2:5" ht="14.25" customHeight="1">
      <c r="B71" s="89"/>
      <c r="E71" s="80"/>
    </row>
    <row r="72" spans="2:5" ht="14.25" customHeight="1">
      <c r="B72" s="89"/>
      <c r="E72" s="80"/>
    </row>
    <row r="73" spans="2:5" ht="14.25" customHeight="1">
      <c r="B73" s="89"/>
      <c r="E73" s="80"/>
    </row>
    <row r="74" spans="2:5" ht="14.25" customHeight="1">
      <c r="B74" s="89"/>
      <c r="E74" s="80"/>
    </row>
    <row r="75" spans="2:5" ht="14.25" customHeight="1">
      <c r="B75" s="89"/>
      <c r="E75" s="80"/>
    </row>
    <row r="76" spans="2:5" ht="14.25" customHeight="1">
      <c r="B76" s="89"/>
      <c r="E76" s="80"/>
    </row>
    <row r="77" spans="2:5" ht="14.25" customHeight="1">
      <c r="B77" s="89"/>
      <c r="E77" s="80"/>
    </row>
    <row r="78" spans="2:5" ht="14.25" customHeight="1">
      <c r="B78" s="89"/>
      <c r="E78" s="80"/>
    </row>
    <row r="79" spans="2:5" ht="14.25" customHeight="1">
      <c r="B79" s="89"/>
      <c r="E79" s="80"/>
    </row>
    <row r="80" spans="2:5" ht="14.25" customHeight="1">
      <c r="B80" s="89"/>
      <c r="E80" s="80"/>
    </row>
    <row r="81" spans="2:5" ht="14.25" customHeight="1">
      <c r="B81" s="89"/>
      <c r="E81" s="80"/>
    </row>
    <row r="82" spans="2:5" ht="14.25" customHeight="1">
      <c r="B82" s="89"/>
      <c r="E82" s="80"/>
    </row>
    <row r="83" spans="2:5" ht="14.25" customHeight="1">
      <c r="B83" s="89"/>
      <c r="E83" s="80"/>
    </row>
    <row r="84" spans="2:5" ht="14.25" customHeight="1">
      <c r="B84" s="89"/>
      <c r="E84" s="80"/>
    </row>
    <row r="85" spans="2:5" ht="14.25" customHeight="1">
      <c r="B85" s="89"/>
      <c r="E85" s="80"/>
    </row>
    <row r="86" spans="2:5" ht="14.25" customHeight="1">
      <c r="B86" s="89"/>
      <c r="E86" s="80"/>
    </row>
    <row r="87" spans="2:5" ht="14.25" customHeight="1">
      <c r="B87" s="89"/>
      <c r="E87" s="80"/>
    </row>
    <row r="88" spans="2:5" ht="14.25" customHeight="1">
      <c r="B88" s="89"/>
      <c r="E88" s="80"/>
    </row>
    <row r="89" spans="2:5" ht="14.25" customHeight="1">
      <c r="B89" s="89"/>
      <c r="E89" s="80"/>
    </row>
    <row r="90" spans="2:5" ht="14.25" customHeight="1">
      <c r="B90" s="89"/>
      <c r="E90" s="80"/>
    </row>
    <row r="91" spans="2:5" ht="14.25" customHeight="1">
      <c r="B91" s="89"/>
      <c r="E91" s="80"/>
    </row>
    <row r="92" spans="2:5" ht="14.25" customHeight="1">
      <c r="B92" s="89"/>
      <c r="E92" s="80"/>
    </row>
    <row r="93" spans="2:5" ht="14.25" customHeight="1">
      <c r="B93" s="89"/>
      <c r="E93" s="80"/>
    </row>
    <row r="94" spans="2:5" ht="14.25" customHeight="1">
      <c r="B94" s="89"/>
      <c r="E94" s="80"/>
    </row>
    <row r="95" spans="2:5" ht="14.25" customHeight="1">
      <c r="B95" s="89"/>
      <c r="E95" s="80"/>
    </row>
    <row r="96" spans="2:5" ht="14.25" customHeight="1">
      <c r="B96" s="89"/>
      <c r="E96" s="80"/>
    </row>
    <row r="97" spans="2:5" ht="14.25" customHeight="1">
      <c r="B97" s="89"/>
      <c r="E97" s="80"/>
    </row>
    <row r="98" spans="2:5" ht="14.25" customHeight="1">
      <c r="B98" s="89"/>
      <c r="E98" s="80"/>
    </row>
    <row r="99" spans="2:5" ht="14.25" customHeight="1">
      <c r="B99" s="89"/>
      <c r="E99" s="80"/>
    </row>
    <row r="100" spans="2:5" ht="14.25" customHeight="1">
      <c r="B100" s="89"/>
      <c r="E100" s="80"/>
    </row>
    <row r="101" spans="2:5" ht="14.25" customHeight="1">
      <c r="B101" s="89"/>
      <c r="E101" s="80"/>
    </row>
    <row r="102" spans="2:5" ht="14.25" customHeight="1">
      <c r="B102" s="89"/>
      <c r="E102" s="80"/>
    </row>
    <row r="103" spans="2:5" ht="14.25" customHeight="1">
      <c r="B103" s="89"/>
      <c r="E103" s="80"/>
    </row>
    <row r="104" spans="2:5" ht="14.25" customHeight="1">
      <c r="B104" s="89"/>
      <c r="E104" s="80"/>
    </row>
    <row r="105" spans="2:5" ht="14.25" customHeight="1">
      <c r="B105" s="89"/>
      <c r="E105" s="80"/>
    </row>
    <row r="106" spans="2:5" ht="14.25" customHeight="1">
      <c r="B106" s="89"/>
      <c r="E106" s="80"/>
    </row>
    <row r="107" spans="2:5" ht="14.25" customHeight="1">
      <c r="B107" s="89"/>
      <c r="E107" s="80"/>
    </row>
    <row r="108" spans="2:5" ht="14.25" customHeight="1">
      <c r="B108" s="89"/>
      <c r="E108" s="80"/>
    </row>
    <row r="109" spans="2:5" ht="14.25" customHeight="1">
      <c r="B109" s="89"/>
      <c r="E109" s="80"/>
    </row>
    <row r="110" spans="2:5" ht="14.25" customHeight="1">
      <c r="B110" s="89"/>
      <c r="E110" s="80"/>
    </row>
    <row r="111" spans="2:5" ht="14.25" customHeight="1">
      <c r="B111" s="89"/>
      <c r="E111" s="80"/>
    </row>
    <row r="112" spans="2:5" ht="14.25" customHeight="1">
      <c r="B112" s="89"/>
      <c r="E112" s="80"/>
    </row>
    <row r="113" spans="2:5" ht="14.25" customHeight="1">
      <c r="B113" s="89"/>
      <c r="E113" s="80"/>
    </row>
    <row r="114" spans="2:5" ht="14.25" customHeight="1">
      <c r="B114" s="89"/>
      <c r="E114" s="80"/>
    </row>
    <row r="115" spans="2:5" ht="14.25" customHeight="1">
      <c r="B115" s="89"/>
      <c r="E115" s="80"/>
    </row>
    <row r="116" spans="2:5" ht="14.25" customHeight="1">
      <c r="B116" s="89"/>
      <c r="E116" s="80"/>
    </row>
    <row r="117" spans="2:5" ht="14.25" customHeight="1">
      <c r="B117" s="89"/>
      <c r="E117" s="80"/>
    </row>
    <row r="118" spans="2:5" ht="14.25" customHeight="1">
      <c r="B118" s="89"/>
      <c r="E118" s="80"/>
    </row>
    <row r="119" spans="2:5" ht="14.25" customHeight="1">
      <c r="B119" s="89"/>
      <c r="E119" s="80"/>
    </row>
    <row r="120" spans="2:5" ht="14.25" customHeight="1">
      <c r="B120" s="89"/>
      <c r="E120" s="80"/>
    </row>
    <row r="121" spans="2:5" ht="14.25" customHeight="1">
      <c r="B121" s="89"/>
      <c r="E121" s="80"/>
    </row>
    <row r="122" spans="2:5" ht="14.25" customHeight="1">
      <c r="B122" s="89"/>
      <c r="E122" s="80"/>
    </row>
    <row r="123" spans="2:5" ht="14.25" customHeight="1">
      <c r="B123" s="89"/>
      <c r="E123" s="80"/>
    </row>
    <row r="124" spans="2:5" ht="14.25" customHeight="1">
      <c r="B124" s="89"/>
      <c r="E124" s="80"/>
    </row>
    <row r="125" spans="2:5" ht="14.25" customHeight="1">
      <c r="B125" s="89"/>
      <c r="E125" s="80"/>
    </row>
    <row r="126" spans="2:5" ht="14.25" customHeight="1">
      <c r="B126" s="89"/>
      <c r="E126" s="80"/>
    </row>
    <row r="127" spans="2:5" ht="14.25" customHeight="1">
      <c r="B127" s="89"/>
      <c r="E127" s="80"/>
    </row>
    <row r="128" spans="2:5" ht="14.25" customHeight="1">
      <c r="B128" s="89"/>
      <c r="E128" s="80"/>
    </row>
    <row r="129" spans="2:5" ht="14.25" customHeight="1">
      <c r="B129" s="89"/>
      <c r="E129" s="80"/>
    </row>
    <row r="130" spans="2:5" ht="14.25" customHeight="1">
      <c r="B130" s="89"/>
      <c r="E130" s="80"/>
    </row>
    <row r="131" spans="2:5" ht="14.25" customHeight="1">
      <c r="B131" s="89"/>
      <c r="E131" s="80"/>
    </row>
    <row r="132" spans="2:5" ht="14.25" customHeight="1">
      <c r="B132" s="89"/>
      <c r="E132" s="80"/>
    </row>
    <row r="133" spans="2:5" ht="14.25" customHeight="1">
      <c r="B133" s="89"/>
      <c r="E133" s="80"/>
    </row>
    <row r="134" spans="2:5" ht="14.25" customHeight="1">
      <c r="B134" s="89"/>
      <c r="E134" s="80"/>
    </row>
    <row r="135" spans="2:5" ht="14.25" customHeight="1">
      <c r="B135" s="89"/>
      <c r="E135" s="80"/>
    </row>
    <row r="136" spans="2:5" ht="14.25" customHeight="1">
      <c r="B136" s="89"/>
      <c r="E136" s="80"/>
    </row>
    <row r="137" spans="2:5" ht="14.25" customHeight="1">
      <c r="B137" s="89"/>
      <c r="E137" s="80"/>
    </row>
    <row r="138" spans="2:5" ht="14.25" customHeight="1">
      <c r="B138" s="89"/>
      <c r="E138" s="80"/>
    </row>
    <row r="139" spans="2:5" ht="14.25" customHeight="1">
      <c r="B139" s="89"/>
      <c r="E139" s="80"/>
    </row>
    <row r="140" spans="2:5" ht="14.25" customHeight="1">
      <c r="B140" s="89"/>
      <c r="E140" s="80"/>
    </row>
    <row r="141" spans="2:5" ht="14.25" customHeight="1">
      <c r="B141" s="89"/>
      <c r="E141" s="80"/>
    </row>
    <row r="142" spans="2:5" ht="14.25" customHeight="1">
      <c r="B142" s="89"/>
      <c r="E142" s="80"/>
    </row>
    <row r="143" spans="2:5" ht="14.25" customHeight="1">
      <c r="B143" s="89"/>
      <c r="E143" s="80"/>
    </row>
    <row r="144" spans="2:5" ht="14.25" customHeight="1">
      <c r="B144" s="89"/>
      <c r="E144" s="80"/>
    </row>
    <row r="145" spans="2:5" ht="14.25" customHeight="1">
      <c r="B145" s="89"/>
      <c r="E145" s="80"/>
    </row>
    <row r="146" spans="2:5" ht="14.25" customHeight="1">
      <c r="B146" s="89"/>
      <c r="E146" s="80"/>
    </row>
    <row r="147" spans="2:5" ht="14.25" customHeight="1">
      <c r="B147" s="89"/>
      <c r="E147" s="80"/>
    </row>
    <row r="148" spans="2:5" ht="14.25" customHeight="1">
      <c r="B148" s="89"/>
      <c r="E148" s="80"/>
    </row>
    <row r="149" spans="2:5" ht="14.25" customHeight="1">
      <c r="B149" s="89"/>
      <c r="E149" s="80"/>
    </row>
    <row r="150" spans="2:5" ht="14.25" customHeight="1">
      <c r="B150" s="89"/>
      <c r="E150" s="80"/>
    </row>
    <row r="151" spans="2:5" ht="14.25" customHeight="1">
      <c r="B151" s="89"/>
      <c r="E151" s="80"/>
    </row>
    <row r="152" spans="2:5" ht="14.25" customHeight="1">
      <c r="B152" s="89"/>
      <c r="E152" s="80"/>
    </row>
    <row r="153" spans="2:5" ht="14.25" customHeight="1">
      <c r="B153" s="89"/>
      <c r="E153" s="80"/>
    </row>
    <row r="154" spans="2:5" ht="14.25" customHeight="1">
      <c r="B154" s="89"/>
      <c r="E154" s="80"/>
    </row>
    <row r="155" spans="2:5" ht="14.25" customHeight="1">
      <c r="B155" s="89"/>
      <c r="E155" s="80"/>
    </row>
    <row r="156" spans="2:5" ht="14.25" customHeight="1">
      <c r="B156" s="89"/>
      <c r="E156" s="80"/>
    </row>
    <row r="157" spans="2:5" ht="14.25" customHeight="1">
      <c r="B157" s="89"/>
      <c r="E157" s="80"/>
    </row>
    <row r="158" spans="2:5" ht="14.25" customHeight="1">
      <c r="B158" s="89"/>
      <c r="E158" s="80"/>
    </row>
    <row r="159" spans="2:5" ht="14.25" customHeight="1">
      <c r="B159" s="89"/>
      <c r="E159" s="80"/>
    </row>
    <row r="160" spans="2:5" ht="14.25" customHeight="1">
      <c r="B160" s="89"/>
      <c r="E160" s="80"/>
    </row>
    <row r="161" spans="2:5" ht="14.25" customHeight="1">
      <c r="B161" s="89"/>
      <c r="E161" s="80"/>
    </row>
    <row r="162" spans="2:5" ht="14.25" customHeight="1">
      <c r="B162" s="89"/>
      <c r="E162" s="80"/>
    </row>
    <row r="163" spans="2:5" ht="14.25" customHeight="1">
      <c r="B163" s="89"/>
      <c r="E163" s="80"/>
    </row>
    <row r="164" spans="2:5" ht="14.25" customHeight="1">
      <c r="B164" s="89"/>
      <c r="E164" s="80"/>
    </row>
    <row r="165" spans="2:5" ht="14.25" customHeight="1">
      <c r="B165" s="89"/>
      <c r="E165" s="80"/>
    </row>
    <row r="166" spans="2:5" ht="14.25" customHeight="1">
      <c r="B166" s="89"/>
      <c r="E166" s="80"/>
    </row>
    <row r="167" spans="2:5" ht="14.25" customHeight="1">
      <c r="B167" s="89"/>
      <c r="E167" s="80"/>
    </row>
    <row r="168" spans="2:5" ht="14.25" customHeight="1">
      <c r="B168" s="89"/>
      <c r="E168" s="80"/>
    </row>
    <row r="169" spans="2:5" ht="14.25" customHeight="1">
      <c r="B169" s="89"/>
      <c r="E169" s="80"/>
    </row>
    <row r="170" spans="2:5" ht="14.25" customHeight="1">
      <c r="B170" s="89"/>
      <c r="E170" s="80"/>
    </row>
    <row r="171" spans="2:5" ht="14.25" customHeight="1">
      <c r="B171" s="89"/>
      <c r="E171" s="80"/>
    </row>
    <row r="172" spans="2:5" ht="14.25" customHeight="1">
      <c r="B172" s="89"/>
      <c r="E172" s="80"/>
    </row>
    <row r="173" spans="2:5" ht="14.25" customHeight="1">
      <c r="B173" s="89"/>
      <c r="E173" s="80"/>
    </row>
    <row r="174" spans="2:5" ht="14.25" customHeight="1">
      <c r="B174" s="89"/>
      <c r="E174" s="80"/>
    </row>
    <row r="175" spans="2:5" ht="14.25" customHeight="1">
      <c r="B175" s="89"/>
      <c r="E175" s="80"/>
    </row>
    <row r="176" spans="2:5" ht="14.25" customHeight="1">
      <c r="B176" s="89"/>
      <c r="E176" s="80"/>
    </row>
    <row r="177" spans="1:23" ht="14.25" customHeight="1">
      <c r="B177" s="89"/>
      <c r="E177" s="80"/>
    </row>
    <row r="178" spans="1:23" ht="14.25" customHeight="1">
      <c r="B178" s="89"/>
      <c r="E178" s="80"/>
    </row>
    <row r="179" spans="1:23" ht="14.25" customHeight="1">
      <c r="B179" s="89"/>
      <c r="E179" s="80"/>
    </row>
    <row r="180" spans="1:23" ht="14.25" customHeight="1">
      <c r="B180" s="89"/>
      <c r="E180" s="80"/>
    </row>
    <row r="181" spans="1:23" ht="14.25" customHeight="1">
      <c r="B181" s="67" t="s">
        <v>54</v>
      </c>
      <c r="C181" s="67" t="s">
        <v>757</v>
      </c>
      <c r="D181" s="67" t="s">
        <v>45</v>
      </c>
      <c r="E181" s="68" t="s">
        <v>48</v>
      </c>
      <c r="F181" s="67" t="s">
        <v>758</v>
      </c>
      <c r="G181" s="67" t="s">
        <v>759</v>
      </c>
      <c r="H181" s="67" t="s">
        <v>760</v>
      </c>
      <c r="I181" s="67" t="s">
        <v>761</v>
      </c>
      <c r="J181" s="67" t="s">
        <v>762</v>
      </c>
      <c r="K181" s="67" t="s">
        <v>763</v>
      </c>
      <c r="L181" s="67" t="s">
        <v>764</v>
      </c>
      <c r="M181" s="67" t="s">
        <v>765</v>
      </c>
      <c r="N181" s="67" t="s">
        <v>766</v>
      </c>
      <c r="O181" s="67" t="s">
        <v>81</v>
      </c>
      <c r="P181" s="67" t="s">
        <v>8</v>
      </c>
      <c r="Q181" s="67" t="s">
        <v>39</v>
      </c>
      <c r="R181" s="67" t="s">
        <v>77</v>
      </c>
      <c r="S181" s="67" t="s">
        <v>767</v>
      </c>
      <c r="T181" s="67" t="s">
        <v>768</v>
      </c>
      <c r="U181" s="67" t="s">
        <v>769</v>
      </c>
      <c r="V181" s="67" t="s">
        <v>770</v>
      </c>
      <c r="W181" s="67" t="s">
        <v>771</v>
      </c>
    </row>
    <row r="182" spans="1:23" ht="14.25" customHeight="1">
      <c r="A182" s="58" t="s">
        <v>117</v>
      </c>
      <c r="B182" s="89" t="e">
        <f t="shared" ref="B182:W182" si="3">+SUMIF(#REF!,B$181,#REF!)</f>
        <v>#REF!</v>
      </c>
      <c r="C182" s="58" t="e">
        <f t="shared" si="3"/>
        <v>#REF!</v>
      </c>
      <c r="D182" s="58" t="e">
        <f t="shared" si="3"/>
        <v>#REF!</v>
      </c>
      <c r="E182" s="58" t="e">
        <f t="shared" si="3"/>
        <v>#REF!</v>
      </c>
      <c r="F182" s="58" t="e">
        <f t="shared" si="3"/>
        <v>#REF!</v>
      </c>
      <c r="G182" s="58" t="e">
        <f t="shared" si="3"/>
        <v>#REF!</v>
      </c>
      <c r="H182" s="58" t="e">
        <f t="shared" si="3"/>
        <v>#REF!</v>
      </c>
      <c r="I182" s="58" t="e">
        <f t="shared" si="3"/>
        <v>#REF!</v>
      </c>
      <c r="J182" s="58" t="e">
        <f t="shared" si="3"/>
        <v>#REF!</v>
      </c>
      <c r="K182" s="58" t="e">
        <f t="shared" si="3"/>
        <v>#REF!</v>
      </c>
      <c r="L182" s="58" t="e">
        <f t="shared" si="3"/>
        <v>#REF!</v>
      </c>
      <c r="M182" s="58" t="e">
        <f t="shared" si="3"/>
        <v>#REF!</v>
      </c>
      <c r="N182" s="58" t="e">
        <f t="shared" si="3"/>
        <v>#REF!</v>
      </c>
      <c r="O182" s="58" t="e">
        <f t="shared" si="3"/>
        <v>#REF!</v>
      </c>
      <c r="P182" s="58" t="e">
        <f t="shared" si="3"/>
        <v>#REF!</v>
      </c>
      <c r="Q182" s="58" t="e">
        <f t="shared" si="3"/>
        <v>#REF!</v>
      </c>
      <c r="R182" s="58" t="e">
        <f t="shared" si="3"/>
        <v>#REF!</v>
      </c>
      <c r="S182" s="58" t="e">
        <f t="shared" si="3"/>
        <v>#REF!</v>
      </c>
      <c r="T182" s="58" t="e">
        <f t="shared" si="3"/>
        <v>#REF!</v>
      </c>
      <c r="U182" s="58" t="e">
        <f t="shared" si="3"/>
        <v>#REF!</v>
      </c>
      <c r="V182" s="58" t="e">
        <f t="shared" si="3"/>
        <v>#REF!</v>
      </c>
      <c r="W182" s="58" t="e">
        <f t="shared" si="3"/>
        <v>#REF!</v>
      </c>
    </row>
    <row r="183" spans="1:23" ht="14.25" customHeight="1">
      <c r="A183" s="58" t="s">
        <v>121</v>
      </c>
      <c r="B183" s="89">
        <f t="shared" ref="B183:W183" si="4">+SUMIF($G$2:$G$9,B$181,$L$2:$L$9)</f>
        <v>0</v>
      </c>
      <c r="C183" s="58">
        <f t="shared" si="4"/>
        <v>0</v>
      </c>
      <c r="D183" s="58">
        <f t="shared" si="4"/>
        <v>0</v>
      </c>
      <c r="E183" s="58">
        <f t="shared" si="4"/>
        <v>0</v>
      </c>
      <c r="F183" s="58">
        <f t="shared" si="4"/>
        <v>0</v>
      </c>
      <c r="G183" s="58">
        <f t="shared" si="4"/>
        <v>0</v>
      </c>
      <c r="H183" s="58">
        <f t="shared" si="4"/>
        <v>0</v>
      </c>
      <c r="I183" s="58">
        <f t="shared" si="4"/>
        <v>0</v>
      </c>
      <c r="J183" s="58">
        <f t="shared" si="4"/>
        <v>0</v>
      </c>
      <c r="K183" s="58">
        <f t="shared" si="4"/>
        <v>0</v>
      </c>
      <c r="L183" s="58">
        <f t="shared" si="4"/>
        <v>0</v>
      </c>
      <c r="M183" s="58">
        <f t="shared" si="4"/>
        <v>0</v>
      </c>
      <c r="N183" s="58">
        <f t="shared" si="4"/>
        <v>0</v>
      </c>
      <c r="O183" s="58">
        <f t="shared" si="4"/>
        <v>0</v>
      </c>
      <c r="P183" s="58">
        <f t="shared" si="4"/>
        <v>0</v>
      </c>
      <c r="Q183" s="58">
        <f t="shared" si="4"/>
        <v>27</v>
      </c>
      <c r="R183" s="58">
        <f t="shared" si="4"/>
        <v>0</v>
      </c>
      <c r="S183" s="58">
        <f t="shared" si="4"/>
        <v>0</v>
      </c>
      <c r="T183" s="58">
        <f t="shared" si="4"/>
        <v>0</v>
      </c>
      <c r="U183" s="58">
        <f t="shared" si="4"/>
        <v>0</v>
      </c>
      <c r="V183" s="58">
        <f t="shared" si="4"/>
        <v>0</v>
      </c>
      <c r="W183" s="58">
        <f t="shared" si="4"/>
        <v>0</v>
      </c>
    </row>
    <row r="184" spans="1:23" ht="14.25" customHeight="1">
      <c r="A184" s="58" t="s">
        <v>115</v>
      </c>
      <c r="B184" s="89" t="e">
        <f t="shared" ref="B184:W184" si="5">+SUMIF(#REF!,B$181,#REF!)</f>
        <v>#REF!</v>
      </c>
      <c r="C184" s="58" t="e">
        <f t="shared" si="5"/>
        <v>#REF!</v>
      </c>
      <c r="D184" s="58" t="e">
        <f t="shared" si="5"/>
        <v>#REF!</v>
      </c>
      <c r="E184" s="58" t="e">
        <f t="shared" si="5"/>
        <v>#REF!</v>
      </c>
      <c r="F184" s="58" t="e">
        <f t="shared" si="5"/>
        <v>#REF!</v>
      </c>
      <c r="G184" s="58" t="e">
        <f t="shared" si="5"/>
        <v>#REF!</v>
      </c>
      <c r="H184" s="58" t="e">
        <f t="shared" si="5"/>
        <v>#REF!</v>
      </c>
      <c r="I184" s="58" t="e">
        <f t="shared" si="5"/>
        <v>#REF!</v>
      </c>
      <c r="J184" s="58" t="e">
        <f t="shared" si="5"/>
        <v>#REF!</v>
      </c>
      <c r="K184" s="58" t="e">
        <f t="shared" si="5"/>
        <v>#REF!</v>
      </c>
      <c r="L184" s="58" t="e">
        <f t="shared" si="5"/>
        <v>#REF!</v>
      </c>
      <c r="M184" s="58" t="e">
        <f t="shared" si="5"/>
        <v>#REF!</v>
      </c>
      <c r="N184" s="58" t="e">
        <f t="shared" si="5"/>
        <v>#REF!</v>
      </c>
      <c r="O184" s="58" t="e">
        <f t="shared" si="5"/>
        <v>#REF!</v>
      </c>
      <c r="P184" s="58" t="e">
        <f t="shared" si="5"/>
        <v>#REF!</v>
      </c>
      <c r="Q184" s="58" t="e">
        <f t="shared" si="5"/>
        <v>#REF!</v>
      </c>
      <c r="R184" s="58" t="e">
        <f t="shared" si="5"/>
        <v>#REF!</v>
      </c>
      <c r="S184" s="58" t="e">
        <f t="shared" si="5"/>
        <v>#REF!</v>
      </c>
      <c r="T184" s="58" t="e">
        <f t="shared" si="5"/>
        <v>#REF!</v>
      </c>
      <c r="U184" s="58" t="e">
        <f t="shared" si="5"/>
        <v>#REF!</v>
      </c>
      <c r="V184" s="58" t="e">
        <f t="shared" si="5"/>
        <v>#REF!</v>
      </c>
      <c r="W184" s="58" t="e">
        <f t="shared" si="5"/>
        <v>#REF!</v>
      </c>
    </row>
    <row r="185" spans="1:23" ht="14.25" customHeight="1">
      <c r="A185" s="58" t="s">
        <v>119</v>
      </c>
      <c r="B185" s="89">
        <f t="shared" ref="B185:W185" si="6">+SUMIF($G$10:$G$21,B$181,$L$10:$L$21)</f>
        <v>0</v>
      </c>
      <c r="C185" s="58">
        <f t="shared" si="6"/>
        <v>0</v>
      </c>
      <c r="D185" s="58">
        <f t="shared" si="6"/>
        <v>0</v>
      </c>
      <c r="E185" s="58">
        <f t="shared" si="6"/>
        <v>0</v>
      </c>
      <c r="F185" s="58">
        <f t="shared" si="6"/>
        <v>0</v>
      </c>
      <c r="G185" s="58">
        <f t="shared" si="6"/>
        <v>0</v>
      </c>
      <c r="H185" s="58">
        <f t="shared" si="6"/>
        <v>0</v>
      </c>
      <c r="I185" s="58">
        <f t="shared" si="6"/>
        <v>0</v>
      </c>
      <c r="J185" s="58">
        <f t="shared" si="6"/>
        <v>0</v>
      </c>
      <c r="K185" s="58">
        <f t="shared" si="6"/>
        <v>0</v>
      </c>
      <c r="L185" s="58">
        <f t="shared" si="6"/>
        <v>0</v>
      </c>
      <c r="M185" s="58">
        <f t="shared" si="6"/>
        <v>0</v>
      </c>
      <c r="N185" s="58">
        <f t="shared" si="6"/>
        <v>0</v>
      </c>
      <c r="O185" s="58">
        <f t="shared" si="6"/>
        <v>0</v>
      </c>
      <c r="P185" s="58">
        <f t="shared" si="6"/>
        <v>0</v>
      </c>
      <c r="Q185" s="58">
        <f t="shared" si="6"/>
        <v>39</v>
      </c>
      <c r="R185" s="58">
        <f t="shared" si="6"/>
        <v>0</v>
      </c>
      <c r="S185" s="58">
        <f t="shared" si="6"/>
        <v>0</v>
      </c>
      <c r="T185" s="58">
        <f t="shared" si="6"/>
        <v>0</v>
      </c>
      <c r="U185" s="58">
        <f t="shared" si="6"/>
        <v>0</v>
      </c>
      <c r="V185" s="58">
        <f t="shared" si="6"/>
        <v>0</v>
      </c>
      <c r="W185" s="58">
        <f t="shared" si="6"/>
        <v>0</v>
      </c>
    </row>
    <row r="186" spans="1:23" ht="14.25" customHeight="1">
      <c r="A186" s="58" t="s">
        <v>752</v>
      </c>
      <c r="B186" s="89" t="e">
        <f t="shared" ref="B186:W186" si="7">SUM(B182:B185)</f>
        <v>#REF!</v>
      </c>
      <c r="C186" s="58" t="e">
        <f t="shared" si="7"/>
        <v>#REF!</v>
      </c>
      <c r="D186" s="58" t="e">
        <f t="shared" si="7"/>
        <v>#REF!</v>
      </c>
      <c r="E186" s="58" t="e">
        <f t="shared" si="7"/>
        <v>#REF!</v>
      </c>
      <c r="F186" s="58" t="e">
        <f t="shared" si="7"/>
        <v>#REF!</v>
      </c>
      <c r="G186" s="58" t="e">
        <f t="shared" si="7"/>
        <v>#REF!</v>
      </c>
      <c r="H186" s="58" t="e">
        <f t="shared" si="7"/>
        <v>#REF!</v>
      </c>
      <c r="I186" s="58" t="e">
        <f t="shared" si="7"/>
        <v>#REF!</v>
      </c>
      <c r="J186" s="58" t="e">
        <f t="shared" si="7"/>
        <v>#REF!</v>
      </c>
      <c r="K186" s="58" t="e">
        <f t="shared" si="7"/>
        <v>#REF!</v>
      </c>
      <c r="L186" s="58" t="e">
        <f t="shared" si="7"/>
        <v>#REF!</v>
      </c>
      <c r="M186" s="58" t="e">
        <f t="shared" si="7"/>
        <v>#REF!</v>
      </c>
      <c r="N186" s="58" t="e">
        <f t="shared" si="7"/>
        <v>#REF!</v>
      </c>
      <c r="O186" s="58" t="e">
        <f t="shared" si="7"/>
        <v>#REF!</v>
      </c>
      <c r="P186" s="58" t="e">
        <f t="shared" si="7"/>
        <v>#REF!</v>
      </c>
      <c r="Q186" s="58" t="e">
        <f t="shared" si="7"/>
        <v>#REF!</v>
      </c>
      <c r="R186" s="58" t="e">
        <f t="shared" si="7"/>
        <v>#REF!</v>
      </c>
      <c r="S186" s="58" t="e">
        <f t="shared" si="7"/>
        <v>#REF!</v>
      </c>
      <c r="T186" s="58" t="e">
        <f t="shared" si="7"/>
        <v>#REF!</v>
      </c>
      <c r="U186" s="58" t="e">
        <f t="shared" si="7"/>
        <v>#REF!</v>
      </c>
      <c r="V186" s="58" t="e">
        <f t="shared" si="7"/>
        <v>#REF!</v>
      </c>
      <c r="W186" s="58" t="e">
        <f t="shared" si="7"/>
        <v>#REF!</v>
      </c>
    </row>
    <row r="187" spans="1:23" ht="14.25" customHeight="1">
      <c r="B187" s="89"/>
      <c r="E187" s="80"/>
    </row>
    <row r="188" spans="1:23" ht="14.25" customHeight="1">
      <c r="B188" s="89"/>
      <c r="E188" s="80"/>
    </row>
    <row r="189" spans="1:23" ht="14.25" customHeight="1">
      <c r="B189" s="89"/>
      <c r="E189" s="80"/>
    </row>
    <row r="190" spans="1:23" ht="14.25" customHeight="1">
      <c r="B190" s="89"/>
      <c r="E190" s="80"/>
    </row>
    <row r="191" spans="1:23" ht="14.25" customHeight="1">
      <c r="B191" s="89"/>
      <c r="E191" s="80"/>
    </row>
    <row r="192" spans="1:23" ht="14.25" customHeight="1">
      <c r="B192" s="89"/>
      <c r="E192" s="80"/>
    </row>
    <row r="193" spans="2:5" ht="14.25" customHeight="1">
      <c r="B193" s="89"/>
      <c r="E193" s="80"/>
    </row>
    <row r="194" spans="2:5" ht="14.25" customHeight="1">
      <c r="B194" s="89"/>
      <c r="E194" s="80"/>
    </row>
    <row r="195" spans="2:5" ht="14.25" customHeight="1">
      <c r="B195" s="89"/>
      <c r="E195" s="80"/>
    </row>
    <row r="196" spans="2:5" ht="14.25" customHeight="1">
      <c r="B196" s="89"/>
      <c r="E196" s="80"/>
    </row>
    <row r="197" spans="2:5" ht="14.25" customHeight="1">
      <c r="B197" s="89"/>
      <c r="E197" s="80"/>
    </row>
    <row r="198" spans="2:5" ht="14.25" customHeight="1">
      <c r="B198" s="89"/>
      <c r="E198" s="80"/>
    </row>
    <row r="199" spans="2:5" ht="14.25" customHeight="1">
      <c r="B199" s="89"/>
      <c r="E199" s="80"/>
    </row>
    <row r="200" spans="2:5" ht="14.25" customHeight="1">
      <c r="B200" s="89"/>
      <c r="E200" s="80"/>
    </row>
    <row r="201" spans="2:5" ht="14.25" customHeight="1">
      <c r="B201" s="89"/>
      <c r="E201" s="80"/>
    </row>
    <row r="202" spans="2:5" ht="14.25" customHeight="1">
      <c r="B202" s="89"/>
      <c r="E202" s="80"/>
    </row>
    <row r="203" spans="2:5" ht="14.25" customHeight="1">
      <c r="B203" s="89"/>
      <c r="E203" s="80"/>
    </row>
    <row r="204" spans="2:5" ht="14.25" customHeight="1">
      <c r="B204" s="89"/>
      <c r="E204" s="80"/>
    </row>
    <row r="205" spans="2:5" ht="14.25" customHeight="1">
      <c r="B205" s="89"/>
      <c r="E205" s="80"/>
    </row>
    <row r="206" spans="2:5" ht="14.25" customHeight="1">
      <c r="B206" s="89"/>
      <c r="E206" s="80"/>
    </row>
    <row r="207" spans="2:5" ht="14.25" customHeight="1">
      <c r="B207" s="89"/>
      <c r="E207" s="80"/>
    </row>
    <row r="208" spans="2:5" ht="14.25" customHeight="1">
      <c r="B208" s="89"/>
      <c r="E208" s="80"/>
    </row>
    <row r="209" spans="2:5" ht="14.25" customHeight="1">
      <c r="B209" s="89"/>
      <c r="E209" s="80"/>
    </row>
    <row r="210" spans="2:5" ht="14.25" customHeight="1">
      <c r="B210" s="89"/>
      <c r="E210" s="80"/>
    </row>
    <row r="211" spans="2:5" ht="14.25" customHeight="1">
      <c r="B211" s="89"/>
      <c r="E211" s="80"/>
    </row>
    <row r="212" spans="2:5" ht="14.25" customHeight="1">
      <c r="B212" s="89"/>
      <c r="E212" s="80"/>
    </row>
    <row r="213" spans="2:5" ht="14.25" customHeight="1">
      <c r="B213" s="89"/>
      <c r="E213" s="80"/>
    </row>
    <row r="214" spans="2:5" ht="14.25" customHeight="1">
      <c r="B214" s="89"/>
      <c r="E214" s="80"/>
    </row>
    <row r="215" spans="2:5" ht="14.25" customHeight="1">
      <c r="B215" s="89"/>
      <c r="E215" s="80"/>
    </row>
    <row r="216" spans="2:5" ht="14.25" customHeight="1">
      <c r="B216" s="89"/>
      <c r="E216" s="80"/>
    </row>
    <row r="217" spans="2:5" ht="14.25" customHeight="1">
      <c r="B217" s="89"/>
      <c r="E217" s="80"/>
    </row>
    <row r="218" spans="2:5" ht="14.25" customHeight="1">
      <c r="B218" s="89"/>
      <c r="E218" s="80"/>
    </row>
    <row r="219" spans="2:5" ht="14.25" customHeight="1">
      <c r="B219" s="89"/>
      <c r="E219" s="80"/>
    </row>
    <row r="220" spans="2:5" ht="14.25" customHeight="1">
      <c r="B220" s="89"/>
      <c r="E220" s="80"/>
    </row>
    <row r="221" spans="2:5" ht="14.25" customHeight="1">
      <c r="B221" s="89"/>
      <c r="E221" s="80"/>
    </row>
    <row r="222" spans="2:5" ht="14.25" customHeight="1">
      <c r="B222" s="89"/>
      <c r="E222" s="80"/>
    </row>
    <row r="223" spans="2:5" ht="14.25" customHeight="1">
      <c r="B223" s="89"/>
      <c r="E223" s="80"/>
    </row>
    <row r="224" spans="2:5" ht="14.25" customHeight="1">
      <c r="B224" s="89"/>
      <c r="E224" s="80"/>
    </row>
    <row r="225" spans="2:5" ht="14.25" customHeight="1">
      <c r="B225" s="89"/>
      <c r="E225" s="80"/>
    </row>
    <row r="226" spans="2:5" ht="14.25" customHeight="1">
      <c r="B226" s="89"/>
      <c r="E226" s="80"/>
    </row>
    <row r="227" spans="2:5" ht="14.25" customHeight="1">
      <c r="B227" s="89"/>
      <c r="E227" s="80"/>
    </row>
    <row r="228" spans="2:5" ht="14.25" customHeight="1">
      <c r="B228" s="89"/>
      <c r="E228" s="80"/>
    </row>
    <row r="229" spans="2:5" ht="14.25" customHeight="1">
      <c r="B229" s="89"/>
      <c r="E229" s="80"/>
    </row>
    <row r="230" spans="2:5" ht="14.25" customHeight="1">
      <c r="B230" s="89"/>
      <c r="E230" s="80"/>
    </row>
    <row r="231" spans="2:5" ht="14.25" customHeight="1">
      <c r="B231" s="89"/>
      <c r="E231" s="80"/>
    </row>
    <row r="232" spans="2:5" ht="14.25" customHeight="1">
      <c r="B232" s="89"/>
      <c r="E232" s="80"/>
    </row>
    <row r="233" spans="2:5" ht="14.25" customHeight="1">
      <c r="B233" s="89"/>
      <c r="E233" s="80"/>
    </row>
    <row r="234" spans="2:5" ht="14.25" customHeight="1">
      <c r="B234" s="89"/>
      <c r="E234" s="80"/>
    </row>
    <row r="235" spans="2:5" ht="14.25" customHeight="1">
      <c r="B235" s="89"/>
      <c r="E235" s="80"/>
    </row>
    <row r="236" spans="2:5" ht="14.25" customHeight="1">
      <c r="B236" s="89"/>
      <c r="E236" s="80"/>
    </row>
    <row r="237" spans="2:5" ht="14.25" customHeight="1">
      <c r="B237" s="89"/>
      <c r="E237" s="80"/>
    </row>
    <row r="238" spans="2:5" ht="14.25" customHeight="1">
      <c r="B238" s="89"/>
      <c r="E238" s="80"/>
    </row>
    <row r="239" spans="2:5" ht="14.25" customHeight="1">
      <c r="B239" s="89"/>
      <c r="E239" s="80"/>
    </row>
    <row r="240" spans="2:5" ht="14.25" customHeight="1">
      <c r="B240" s="89"/>
      <c r="E240" s="80"/>
    </row>
    <row r="241" spans="2:5" ht="14.25" customHeight="1">
      <c r="B241" s="89"/>
      <c r="E241" s="80"/>
    </row>
    <row r="242" spans="2:5" ht="14.25" customHeight="1">
      <c r="B242" s="89"/>
      <c r="E242" s="80"/>
    </row>
    <row r="243" spans="2:5" ht="14.25" customHeight="1">
      <c r="B243" s="89"/>
      <c r="E243" s="80"/>
    </row>
    <row r="244" spans="2:5" ht="14.25" customHeight="1">
      <c r="B244" s="89"/>
      <c r="E244" s="80"/>
    </row>
    <row r="245" spans="2:5" ht="14.25" customHeight="1">
      <c r="B245" s="89"/>
      <c r="E245" s="80"/>
    </row>
    <row r="246" spans="2:5" ht="14.25" customHeight="1">
      <c r="B246" s="89"/>
      <c r="E246" s="80"/>
    </row>
    <row r="247" spans="2:5" ht="14.25" customHeight="1">
      <c r="B247" s="89"/>
      <c r="E247" s="80"/>
    </row>
    <row r="248" spans="2:5" ht="14.25" customHeight="1">
      <c r="B248" s="89"/>
      <c r="E248" s="80"/>
    </row>
    <row r="249" spans="2:5" ht="14.25" customHeight="1">
      <c r="B249" s="89"/>
      <c r="E249" s="80"/>
    </row>
    <row r="250" spans="2:5" ht="14.25" customHeight="1">
      <c r="B250" s="89"/>
      <c r="E250" s="80"/>
    </row>
    <row r="251" spans="2:5" ht="14.25" customHeight="1">
      <c r="B251" s="89"/>
      <c r="E251" s="80"/>
    </row>
    <row r="252" spans="2:5" ht="14.25" customHeight="1">
      <c r="B252" s="89"/>
      <c r="E252" s="80"/>
    </row>
    <row r="253" spans="2:5" ht="14.25" customHeight="1">
      <c r="B253" s="89"/>
      <c r="E253" s="80"/>
    </row>
    <row r="254" spans="2:5" ht="14.25" customHeight="1">
      <c r="B254" s="89"/>
      <c r="E254" s="80"/>
    </row>
    <row r="255" spans="2:5" ht="14.25" customHeight="1">
      <c r="B255" s="89"/>
      <c r="E255" s="80"/>
    </row>
    <row r="256" spans="2:5" ht="14.25" customHeight="1">
      <c r="B256" s="89"/>
      <c r="E256" s="80"/>
    </row>
    <row r="257" spans="2:5" ht="14.25" customHeight="1">
      <c r="B257" s="89"/>
      <c r="E257" s="80"/>
    </row>
    <row r="258" spans="2:5" ht="14.25" customHeight="1">
      <c r="B258" s="89"/>
      <c r="E258" s="80"/>
    </row>
    <row r="259" spans="2:5" ht="14.25" customHeight="1">
      <c r="B259" s="89"/>
      <c r="E259" s="80"/>
    </row>
    <row r="260" spans="2:5" ht="14.25" customHeight="1">
      <c r="B260" s="89"/>
      <c r="E260" s="80"/>
    </row>
    <row r="261" spans="2:5" ht="14.25" customHeight="1">
      <c r="B261" s="89"/>
      <c r="E261" s="80"/>
    </row>
    <row r="262" spans="2:5" ht="14.25" customHeight="1">
      <c r="B262" s="89"/>
      <c r="E262" s="80"/>
    </row>
    <row r="263" spans="2:5" ht="14.25" customHeight="1">
      <c r="B263" s="89"/>
      <c r="E263" s="80"/>
    </row>
    <row r="264" spans="2:5" ht="14.25" customHeight="1">
      <c r="B264" s="89"/>
      <c r="E264" s="80"/>
    </row>
    <row r="265" spans="2:5" ht="14.25" customHeight="1">
      <c r="B265" s="89"/>
      <c r="E265" s="80"/>
    </row>
    <row r="266" spans="2:5" ht="14.25" customHeight="1">
      <c r="B266" s="89"/>
      <c r="E266" s="80"/>
    </row>
    <row r="267" spans="2:5" ht="14.25" customHeight="1">
      <c r="B267" s="89"/>
      <c r="E267" s="80"/>
    </row>
    <row r="268" spans="2:5" ht="14.25" customHeight="1">
      <c r="B268" s="89"/>
      <c r="E268" s="80"/>
    </row>
    <row r="269" spans="2:5" ht="14.25" customHeight="1">
      <c r="B269" s="89"/>
      <c r="E269" s="80"/>
    </row>
    <row r="270" spans="2:5" ht="14.25" customHeight="1">
      <c r="B270" s="89"/>
      <c r="E270" s="80"/>
    </row>
    <row r="271" spans="2:5" ht="14.25" customHeight="1">
      <c r="B271" s="89"/>
      <c r="E271" s="80"/>
    </row>
    <row r="272" spans="2:5" ht="14.25" customHeight="1">
      <c r="B272" s="89"/>
      <c r="E272" s="80"/>
    </row>
    <row r="273" spans="2:5" ht="14.25" customHeight="1">
      <c r="B273" s="89"/>
      <c r="E273" s="80"/>
    </row>
    <row r="274" spans="2:5" ht="14.25" customHeight="1">
      <c r="B274" s="89"/>
      <c r="E274" s="80"/>
    </row>
    <row r="275" spans="2:5" ht="14.25" customHeight="1">
      <c r="B275" s="89"/>
      <c r="E275" s="80"/>
    </row>
    <row r="276" spans="2:5" ht="14.25" customHeight="1">
      <c r="B276" s="89"/>
      <c r="E276" s="80"/>
    </row>
    <row r="277" spans="2:5" ht="14.25" customHeight="1">
      <c r="B277" s="89"/>
      <c r="E277" s="80"/>
    </row>
    <row r="278" spans="2:5" ht="14.25" customHeight="1">
      <c r="B278" s="89"/>
      <c r="E278" s="80"/>
    </row>
    <row r="279" spans="2:5" ht="14.25" customHeight="1">
      <c r="B279" s="89"/>
      <c r="E279" s="80"/>
    </row>
    <row r="280" spans="2:5" ht="14.25" customHeight="1">
      <c r="B280" s="89"/>
      <c r="E280" s="80"/>
    </row>
    <row r="281" spans="2:5" ht="14.25" customHeight="1">
      <c r="B281" s="89"/>
      <c r="E281" s="80"/>
    </row>
    <row r="282" spans="2:5" ht="14.25" customHeight="1">
      <c r="B282" s="89"/>
      <c r="E282" s="80"/>
    </row>
    <row r="283" spans="2:5" ht="14.25" customHeight="1">
      <c r="B283" s="89"/>
      <c r="E283" s="80"/>
    </row>
    <row r="284" spans="2:5" ht="14.25" customHeight="1">
      <c r="B284" s="89"/>
      <c r="E284" s="80"/>
    </row>
    <row r="285" spans="2:5" ht="14.25" customHeight="1">
      <c r="B285" s="89"/>
      <c r="E285" s="80"/>
    </row>
    <row r="286" spans="2:5" ht="14.25" customHeight="1">
      <c r="B286" s="89"/>
      <c r="E286" s="80"/>
    </row>
    <row r="287" spans="2:5" ht="14.25" customHeight="1">
      <c r="B287" s="89"/>
      <c r="E287" s="80"/>
    </row>
    <row r="288" spans="2:5" ht="14.25" customHeight="1">
      <c r="B288" s="89"/>
      <c r="E288" s="80"/>
    </row>
    <row r="289" spans="2:5" ht="14.25" customHeight="1">
      <c r="B289" s="89"/>
      <c r="E289" s="80"/>
    </row>
    <row r="290" spans="2:5" ht="14.25" customHeight="1">
      <c r="B290" s="89"/>
      <c r="E290" s="80"/>
    </row>
    <row r="291" spans="2:5" ht="14.25" customHeight="1">
      <c r="B291" s="89"/>
      <c r="E291" s="80"/>
    </row>
    <row r="292" spans="2:5" ht="14.25" customHeight="1">
      <c r="B292" s="89"/>
      <c r="E292" s="80"/>
    </row>
    <row r="293" spans="2:5" ht="14.25" customHeight="1">
      <c r="B293" s="89"/>
      <c r="E293" s="80"/>
    </row>
    <row r="294" spans="2:5" ht="14.25" customHeight="1">
      <c r="B294" s="89"/>
      <c r="E294" s="80"/>
    </row>
    <row r="295" spans="2:5" ht="14.25" customHeight="1">
      <c r="B295" s="89"/>
      <c r="E295" s="80"/>
    </row>
    <row r="296" spans="2:5" ht="14.25" customHeight="1">
      <c r="B296" s="89"/>
      <c r="E296" s="80"/>
    </row>
    <row r="297" spans="2:5" ht="14.25" customHeight="1">
      <c r="B297" s="89"/>
      <c r="E297" s="80"/>
    </row>
    <row r="298" spans="2:5" ht="14.25" customHeight="1">
      <c r="B298" s="89"/>
      <c r="E298" s="80"/>
    </row>
    <row r="299" spans="2:5" ht="14.25" customHeight="1">
      <c r="B299" s="89"/>
      <c r="E299" s="80"/>
    </row>
    <row r="300" spans="2:5" ht="14.25" customHeight="1">
      <c r="B300" s="89"/>
      <c r="E300" s="80"/>
    </row>
    <row r="301" spans="2:5" ht="14.25" customHeight="1">
      <c r="B301" s="89"/>
      <c r="E301" s="80"/>
    </row>
    <row r="302" spans="2:5" ht="14.25" customHeight="1">
      <c r="B302" s="89"/>
      <c r="E302" s="80"/>
    </row>
    <row r="303" spans="2:5" ht="14.25" customHeight="1">
      <c r="B303" s="89"/>
      <c r="E303" s="80"/>
    </row>
    <row r="304" spans="2:5" ht="14.25" customHeight="1">
      <c r="B304" s="89"/>
      <c r="E304" s="80"/>
    </row>
    <row r="305" spans="2:5" ht="14.25" customHeight="1">
      <c r="B305" s="89"/>
      <c r="E305" s="80"/>
    </row>
    <row r="306" spans="2:5" ht="14.25" customHeight="1">
      <c r="B306" s="89"/>
      <c r="E306" s="80"/>
    </row>
    <row r="307" spans="2:5" ht="14.25" customHeight="1">
      <c r="B307" s="89"/>
      <c r="E307" s="80"/>
    </row>
    <row r="308" spans="2:5" ht="14.25" customHeight="1">
      <c r="B308" s="89"/>
      <c r="E308" s="80"/>
    </row>
    <row r="309" spans="2:5" ht="14.25" customHeight="1">
      <c r="B309" s="89"/>
      <c r="E309" s="80"/>
    </row>
    <row r="310" spans="2:5" ht="14.25" customHeight="1">
      <c r="B310" s="89"/>
      <c r="E310" s="80"/>
    </row>
    <row r="311" spans="2:5" ht="14.25" customHeight="1">
      <c r="B311" s="89"/>
      <c r="E311" s="80"/>
    </row>
    <row r="312" spans="2:5" ht="14.25" customHeight="1">
      <c r="B312" s="89"/>
      <c r="E312" s="80"/>
    </row>
    <row r="313" spans="2:5" ht="14.25" customHeight="1">
      <c r="B313" s="89"/>
      <c r="E313" s="80"/>
    </row>
    <row r="314" spans="2:5" ht="14.25" customHeight="1">
      <c r="B314" s="89"/>
      <c r="E314" s="80"/>
    </row>
    <row r="315" spans="2:5" ht="14.25" customHeight="1">
      <c r="B315" s="89"/>
      <c r="E315" s="80"/>
    </row>
    <row r="316" spans="2:5" ht="14.25" customHeight="1">
      <c r="B316" s="89"/>
      <c r="E316" s="80"/>
    </row>
    <row r="317" spans="2:5" ht="14.25" customHeight="1">
      <c r="B317" s="89"/>
      <c r="E317" s="80"/>
    </row>
    <row r="318" spans="2:5" ht="14.25" customHeight="1">
      <c r="B318" s="89"/>
      <c r="E318" s="80"/>
    </row>
    <row r="319" spans="2:5" ht="14.25" customHeight="1">
      <c r="B319" s="89"/>
      <c r="E319" s="80"/>
    </row>
    <row r="320" spans="2:5" ht="14.25" customHeight="1">
      <c r="B320" s="89"/>
      <c r="E320" s="80"/>
    </row>
    <row r="321" spans="2:5" ht="14.25" customHeight="1">
      <c r="B321" s="89"/>
      <c r="E321" s="80"/>
    </row>
    <row r="322" spans="2:5" ht="14.25" customHeight="1">
      <c r="B322" s="89"/>
      <c r="E322" s="80"/>
    </row>
    <row r="323" spans="2:5" ht="14.25" customHeight="1">
      <c r="B323" s="89"/>
      <c r="E323" s="80"/>
    </row>
    <row r="324" spans="2:5" ht="14.25" customHeight="1">
      <c r="B324" s="89"/>
      <c r="E324" s="80"/>
    </row>
    <row r="325" spans="2:5" ht="14.25" customHeight="1">
      <c r="B325" s="89"/>
      <c r="E325" s="80"/>
    </row>
    <row r="326" spans="2:5" ht="14.25" customHeight="1">
      <c r="B326" s="89"/>
      <c r="E326" s="80"/>
    </row>
    <row r="327" spans="2:5" ht="14.25" customHeight="1">
      <c r="B327" s="89"/>
      <c r="E327" s="80"/>
    </row>
    <row r="328" spans="2:5" ht="14.25" customHeight="1">
      <c r="B328" s="89"/>
      <c r="E328" s="80"/>
    </row>
    <row r="329" spans="2:5" ht="14.25" customHeight="1">
      <c r="B329" s="89"/>
      <c r="E329" s="80"/>
    </row>
    <row r="330" spans="2:5" ht="14.25" customHeight="1">
      <c r="B330" s="89"/>
      <c r="E330" s="80"/>
    </row>
    <row r="331" spans="2:5" ht="14.25" customHeight="1">
      <c r="B331" s="89"/>
      <c r="E331" s="80"/>
    </row>
    <row r="332" spans="2:5" ht="14.25" customHeight="1">
      <c r="B332" s="89"/>
      <c r="E332" s="80"/>
    </row>
    <row r="333" spans="2:5" ht="14.25" customHeight="1">
      <c r="B333" s="89"/>
      <c r="E333" s="80"/>
    </row>
    <row r="334" spans="2:5" ht="14.25" customHeight="1">
      <c r="B334" s="89"/>
      <c r="E334" s="80"/>
    </row>
    <row r="335" spans="2:5" ht="14.25" customHeight="1">
      <c r="B335" s="89"/>
      <c r="E335" s="80"/>
    </row>
    <row r="336" spans="2:5" ht="14.25" customHeight="1">
      <c r="B336" s="89"/>
      <c r="E336" s="80"/>
    </row>
    <row r="337" spans="2:5" ht="14.25" customHeight="1">
      <c r="B337" s="89"/>
      <c r="E337" s="80"/>
    </row>
    <row r="338" spans="2:5" ht="14.25" customHeight="1">
      <c r="B338" s="89"/>
      <c r="E338" s="80"/>
    </row>
    <row r="339" spans="2:5" ht="14.25" customHeight="1">
      <c r="B339" s="89"/>
      <c r="E339" s="80"/>
    </row>
    <row r="340" spans="2:5" ht="14.25" customHeight="1">
      <c r="B340" s="89"/>
      <c r="E340" s="80"/>
    </row>
    <row r="341" spans="2:5" ht="14.25" customHeight="1">
      <c r="B341" s="89"/>
      <c r="E341" s="80"/>
    </row>
    <row r="342" spans="2:5" ht="14.25" customHeight="1">
      <c r="B342" s="89"/>
      <c r="E342" s="80"/>
    </row>
    <row r="343" spans="2:5" ht="14.25" customHeight="1">
      <c r="B343" s="89"/>
      <c r="E343" s="80"/>
    </row>
    <row r="344" spans="2:5" ht="14.25" customHeight="1">
      <c r="B344" s="89"/>
      <c r="E344" s="80"/>
    </row>
    <row r="345" spans="2:5" ht="14.25" customHeight="1">
      <c r="B345" s="89"/>
      <c r="E345" s="80"/>
    </row>
    <row r="346" spans="2:5" ht="14.25" customHeight="1">
      <c r="B346" s="89"/>
      <c r="E346" s="80"/>
    </row>
    <row r="347" spans="2:5" ht="14.25" customHeight="1">
      <c r="B347" s="89"/>
      <c r="E347" s="80"/>
    </row>
    <row r="348" spans="2:5" ht="14.25" customHeight="1">
      <c r="B348" s="89"/>
      <c r="E348" s="80"/>
    </row>
    <row r="349" spans="2:5" ht="14.25" customHeight="1">
      <c r="B349" s="89"/>
      <c r="E349" s="80"/>
    </row>
    <row r="350" spans="2:5" ht="14.25" customHeight="1">
      <c r="B350" s="89"/>
      <c r="E350" s="80"/>
    </row>
    <row r="351" spans="2:5" ht="14.25" customHeight="1">
      <c r="B351" s="89"/>
      <c r="E351" s="80"/>
    </row>
    <row r="352" spans="2:5" ht="14.25" customHeight="1">
      <c r="B352" s="89"/>
      <c r="E352" s="80"/>
    </row>
    <row r="353" spans="2:5" ht="14.25" customHeight="1">
      <c r="B353" s="89"/>
      <c r="E353" s="80"/>
    </row>
    <row r="354" spans="2:5" ht="14.25" customHeight="1">
      <c r="B354" s="89"/>
      <c r="E354" s="80"/>
    </row>
    <row r="355" spans="2:5" ht="14.25" customHeight="1">
      <c r="B355" s="89"/>
      <c r="E355" s="80"/>
    </row>
    <row r="356" spans="2:5" ht="14.25" customHeight="1">
      <c r="B356" s="89"/>
      <c r="E356" s="80"/>
    </row>
    <row r="357" spans="2:5" ht="14.25" customHeight="1">
      <c r="B357" s="89"/>
      <c r="E357" s="80"/>
    </row>
    <row r="358" spans="2:5" ht="14.25" customHeight="1">
      <c r="B358" s="89"/>
      <c r="E358" s="80"/>
    </row>
    <row r="359" spans="2:5" ht="14.25" customHeight="1">
      <c r="B359" s="89"/>
      <c r="E359" s="80"/>
    </row>
    <row r="360" spans="2:5" ht="14.25" customHeight="1">
      <c r="B360" s="89"/>
      <c r="E360" s="80"/>
    </row>
    <row r="361" spans="2:5" ht="14.25" customHeight="1">
      <c r="B361" s="89"/>
      <c r="E361" s="80"/>
    </row>
    <row r="362" spans="2:5" ht="14.25" customHeight="1">
      <c r="B362" s="89"/>
      <c r="E362" s="80"/>
    </row>
    <row r="363" spans="2:5" ht="14.25" customHeight="1">
      <c r="B363" s="89"/>
      <c r="E363" s="80"/>
    </row>
    <row r="364" spans="2:5" ht="14.25" customHeight="1">
      <c r="B364" s="89"/>
      <c r="E364" s="80"/>
    </row>
    <row r="365" spans="2:5" ht="14.25" customHeight="1">
      <c r="B365" s="89"/>
      <c r="E365" s="80"/>
    </row>
    <row r="366" spans="2:5" ht="14.25" customHeight="1">
      <c r="B366" s="89"/>
      <c r="E366" s="80"/>
    </row>
    <row r="367" spans="2:5" ht="14.25" customHeight="1">
      <c r="B367" s="89"/>
      <c r="E367" s="80"/>
    </row>
    <row r="368" spans="2:5" ht="14.25" customHeight="1">
      <c r="B368" s="89"/>
      <c r="E368" s="80"/>
    </row>
    <row r="369" spans="2:5" ht="14.25" customHeight="1">
      <c r="B369" s="89"/>
      <c r="E369" s="80"/>
    </row>
    <row r="370" spans="2:5" ht="14.25" customHeight="1">
      <c r="B370" s="89"/>
      <c r="E370" s="80"/>
    </row>
    <row r="371" spans="2:5" ht="14.25" customHeight="1">
      <c r="B371" s="89"/>
      <c r="E371" s="80"/>
    </row>
    <row r="372" spans="2:5" ht="14.25" customHeight="1">
      <c r="B372" s="89"/>
      <c r="E372" s="80"/>
    </row>
    <row r="373" spans="2:5" ht="14.25" customHeight="1">
      <c r="B373" s="89"/>
      <c r="E373" s="80"/>
    </row>
    <row r="374" spans="2:5" ht="14.25" customHeight="1">
      <c r="B374" s="89"/>
      <c r="E374" s="80"/>
    </row>
    <row r="375" spans="2:5" ht="14.25" customHeight="1">
      <c r="B375" s="89"/>
      <c r="E375" s="80"/>
    </row>
    <row r="376" spans="2:5" ht="14.25" customHeight="1">
      <c r="B376" s="89"/>
      <c r="E376" s="80"/>
    </row>
    <row r="377" spans="2:5" ht="14.25" customHeight="1">
      <c r="B377" s="89"/>
      <c r="E377" s="80"/>
    </row>
    <row r="378" spans="2:5" ht="14.25" customHeight="1">
      <c r="B378" s="89"/>
      <c r="E378" s="80"/>
    </row>
    <row r="379" spans="2:5" ht="14.25" customHeight="1">
      <c r="B379" s="89"/>
      <c r="E379" s="80"/>
    </row>
    <row r="380" spans="2:5" ht="14.25" customHeight="1">
      <c r="B380" s="89"/>
      <c r="E380" s="80"/>
    </row>
    <row r="381" spans="2:5" ht="14.25" customHeight="1">
      <c r="B381" s="89"/>
      <c r="E381" s="80"/>
    </row>
    <row r="382" spans="2:5" ht="14.25" customHeight="1">
      <c r="B382" s="89"/>
      <c r="E382" s="80"/>
    </row>
    <row r="383" spans="2:5" ht="14.25" customHeight="1">
      <c r="B383" s="89"/>
      <c r="E383" s="80"/>
    </row>
    <row r="384" spans="2:5" ht="14.25" customHeight="1">
      <c r="B384" s="89"/>
      <c r="E384" s="80"/>
    </row>
    <row r="385" spans="2:5" ht="14.25" customHeight="1">
      <c r="B385" s="89"/>
      <c r="E385" s="80"/>
    </row>
    <row r="386" spans="2:5" ht="14.25" customHeight="1">
      <c r="B386" s="89"/>
      <c r="E386" s="80"/>
    </row>
    <row r="387" spans="2:5" ht="15.75" customHeight="1"/>
    <row r="388" spans="2:5" ht="15.75" customHeight="1"/>
    <row r="389" spans="2:5" ht="15.75" customHeight="1"/>
    <row r="390" spans="2:5" ht="15.75" customHeight="1"/>
    <row r="391" spans="2:5" ht="15.75" customHeight="1"/>
    <row r="392" spans="2:5" ht="15.75" customHeight="1"/>
    <row r="393" spans="2:5" ht="15.75" customHeight="1"/>
    <row r="394" spans="2:5" ht="15.75" customHeight="1"/>
    <row r="395" spans="2:5" ht="15.75" customHeight="1"/>
    <row r="396" spans="2:5" ht="15.75" customHeight="1"/>
    <row r="397" spans="2:5" ht="15.75" customHeight="1"/>
    <row r="398" spans="2:5" ht="15.75" customHeight="1"/>
    <row r="399" spans="2:5" ht="15.75" customHeight="1"/>
    <row r="400" spans="2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sortState xmlns:xlrd2="http://schemas.microsoft.com/office/spreadsheetml/2017/richdata2" ref="B2:L20">
    <sortCondition ref="J2:J20"/>
    <sortCondition ref="C2:C20"/>
  </sortState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62"/>
  <sheetViews>
    <sheetView workbookViewId="0">
      <pane ySplit="2" topLeftCell="A3" activePane="bottomLeft" state="frozen"/>
      <selection pane="bottomLeft" activeCell="A21" sqref="A21:XFD59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2" t="s">
        <v>779</v>
      </c>
      <c r="B1" s="42"/>
      <c r="C1" s="43"/>
      <c r="D1" s="42"/>
      <c r="E1" s="42"/>
      <c r="F1" s="42"/>
      <c r="G1" s="42"/>
      <c r="H1" s="42"/>
      <c r="I1" s="42"/>
      <c r="J1" s="42"/>
      <c r="K1" s="44"/>
      <c r="L1" s="44"/>
      <c r="M1" s="42"/>
      <c r="N1" s="45"/>
    </row>
    <row r="2" spans="1:26" ht="14.25" customHeight="1">
      <c r="A2" s="46"/>
      <c r="B2" s="46"/>
      <c r="C2" s="47" t="s">
        <v>739</v>
      </c>
      <c r="D2" s="46"/>
      <c r="E2" s="46" t="s">
        <v>740</v>
      </c>
      <c r="F2" s="46" t="s">
        <v>741</v>
      </c>
      <c r="G2" s="46" t="s">
        <v>3</v>
      </c>
      <c r="H2" s="46" t="s">
        <v>742</v>
      </c>
      <c r="I2" s="46" t="s">
        <v>2</v>
      </c>
      <c r="J2" s="46" t="s">
        <v>5</v>
      </c>
      <c r="K2" s="48" t="s">
        <v>743</v>
      </c>
      <c r="L2" s="48" t="s">
        <v>744</v>
      </c>
      <c r="M2" s="46" t="s">
        <v>745</v>
      </c>
      <c r="N2" s="46" t="s">
        <v>746</v>
      </c>
      <c r="O2" s="49" t="s">
        <v>747</v>
      </c>
      <c r="P2" s="49" t="s">
        <v>741</v>
      </c>
      <c r="Q2" s="49" t="s">
        <v>748</v>
      </c>
      <c r="R2" s="49" t="s">
        <v>741</v>
      </c>
      <c r="S2" s="49" t="s">
        <v>749</v>
      </c>
      <c r="T2" s="49" t="s">
        <v>741</v>
      </c>
      <c r="U2" s="49" t="s">
        <v>750</v>
      </c>
      <c r="V2" s="49" t="s">
        <v>741</v>
      </c>
      <c r="W2" s="50"/>
      <c r="X2" s="50"/>
      <c r="Y2" s="50"/>
      <c r="Z2" s="50"/>
    </row>
    <row r="3" spans="1:26" ht="14.25" customHeight="1">
      <c r="A3" s="51"/>
      <c r="B3" s="93" t="s">
        <v>779</v>
      </c>
      <c r="C3" s="94">
        <v>1</v>
      </c>
      <c r="D3" s="94">
        <v>1</v>
      </c>
      <c r="E3" s="54">
        <v>1589</v>
      </c>
      <c r="F3" s="54" t="str">
        <f>+VLOOKUP(E3,Participants!$A$1:$F$799,2,FALSE)</f>
        <v>Judah Sauers</v>
      </c>
      <c r="G3" s="54" t="str">
        <f>+VLOOKUP(E3,Participants!$A$1:$F$799,4,FALSE)</f>
        <v>GRE</v>
      </c>
      <c r="H3" s="54" t="str">
        <f>+VLOOKUP(E3,Participants!$A$1:$F$799,5,FALSE)</f>
        <v>M</v>
      </c>
      <c r="I3" s="54">
        <f>+VLOOKUP(E3,Participants!$A$1:$F$799,3,FALSE)</f>
        <v>6</v>
      </c>
      <c r="J3" s="54" t="str">
        <f>+VLOOKUP(E3,Participants!$A$1:$G$799,7,FALSE)</f>
        <v>JV BOYS</v>
      </c>
      <c r="K3" s="55" t="s">
        <v>1101</v>
      </c>
      <c r="L3" s="54">
        <v>1</v>
      </c>
      <c r="M3" s="54">
        <v>10</v>
      </c>
      <c r="N3" s="51" t="str">
        <f>+J3</f>
        <v>JV BOYS</v>
      </c>
      <c r="O3" s="51"/>
      <c r="P3" s="57"/>
      <c r="Q3" s="57" t="e">
        <f>+VLOOKUP(P3,Participants!$A$1:$F$652,2,FALSE)</f>
        <v>#N/A</v>
      </c>
      <c r="R3" s="57"/>
      <c r="S3" s="57" t="e">
        <f>+VLOOKUP(R3,Participants!$A$1:$F$652,2,FALSE)</f>
        <v>#N/A</v>
      </c>
      <c r="T3" s="57"/>
      <c r="U3" s="57" t="e">
        <f>+VLOOKUP(T3,Participants!$A$1:$F$652,2,FALSE)</f>
        <v>#N/A</v>
      </c>
      <c r="V3" s="57"/>
      <c r="W3" s="57" t="e">
        <f>+VLOOKUP(V3,Participants!$A$1:$F$652,2,FALSE)</f>
        <v>#N/A</v>
      </c>
    </row>
    <row r="4" spans="1:26" ht="14.25" customHeight="1">
      <c r="A4" s="51"/>
      <c r="B4" s="93" t="s">
        <v>779</v>
      </c>
      <c r="C4" s="94">
        <v>1</v>
      </c>
      <c r="D4" s="94">
        <v>2</v>
      </c>
      <c r="E4" s="54">
        <v>595</v>
      </c>
      <c r="F4" s="54" t="str">
        <f>+VLOOKUP(E4,Participants!$A$1:$F$799,2,FALSE)</f>
        <v>Jack Davison</v>
      </c>
      <c r="G4" s="54" t="str">
        <f>+VLOOKUP(E4,Participants!$A$1:$F$799,4,FALSE)</f>
        <v>BFS</v>
      </c>
      <c r="H4" s="54" t="str">
        <f>+VLOOKUP(E4,Participants!$A$1:$F$799,5,FALSE)</f>
        <v>M</v>
      </c>
      <c r="I4" s="54">
        <f>+VLOOKUP(E4,Participants!$A$1:$F$799,3,FALSE)</f>
        <v>6</v>
      </c>
      <c r="J4" s="54" t="str">
        <f>+VLOOKUP(E4,Participants!$A$1:$G$799,7,FALSE)</f>
        <v>JV BOYS</v>
      </c>
      <c r="K4" s="55" t="s">
        <v>1106</v>
      </c>
      <c r="L4" s="54">
        <v>2</v>
      </c>
      <c r="M4" s="54">
        <v>8</v>
      </c>
      <c r="N4" s="51" t="str">
        <f>+J4</f>
        <v>JV BOYS</v>
      </c>
      <c r="O4" s="51"/>
      <c r="P4" s="57"/>
      <c r="Q4" s="57" t="e">
        <f>+VLOOKUP(P4,Participants!$A$1:$F$652,2,FALSE)</f>
        <v>#N/A</v>
      </c>
      <c r="R4" s="57"/>
      <c r="S4" s="57" t="e">
        <f>+VLOOKUP(R4,Participants!$A$1:$F$652,2,FALSE)</f>
        <v>#N/A</v>
      </c>
      <c r="T4" s="57"/>
      <c r="U4" s="57" t="e">
        <f>+VLOOKUP(T4,Participants!$A$1:$F$652,2,FALSE)</f>
        <v>#N/A</v>
      </c>
      <c r="V4" s="57"/>
      <c r="W4" s="57" t="e">
        <f>+VLOOKUP(V4,Participants!$A$1:$F$652,2,FALSE)</f>
        <v>#N/A</v>
      </c>
    </row>
    <row r="5" spans="1:26" ht="14.25" customHeight="1">
      <c r="A5" s="51"/>
      <c r="B5" s="93" t="s">
        <v>779</v>
      </c>
      <c r="C5" s="94">
        <v>1</v>
      </c>
      <c r="D5" s="94">
        <v>6</v>
      </c>
      <c r="E5" s="54">
        <v>1053</v>
      </c>
      <c r="F5" s="54" t="str">
        <f>+VLOOKUP(E5,Participants!$A$1:$F$799,2,FALSE)</f>
        <v>Dominic Verdi</v>
      </c>
      <c r="G5" s="54" t="str">
        <f>+VLOOKUP(E5,Participants!$A$1:$F$799,4,FALSE)</f>
        <v>KIL</v>
      </c>
      <c r="H5" s="54" t="str">
        <f>+VLOOKUP(E5,Participants!$A$1:$F$799,5,FALSE)</f>
        <v>M</v>
      </c>
      <c r="I5" s="54">
        <f>+VLOOKUP(E5,Participants!$A$1:$F$799,3,FALSE)</f>
        <v>6</v>
      </c>
      <c r="J5" s="54" t="str">
        <f>+VLOOKUP(E5,Participants!$A$1:$G$799,7,FALSE)</f>
        <v>JV BOYS</v>
      </c>
      <c r="K5" s="55" t="s">
        <v>1105</v>
      </c>
      <c r="L5" s="54">
        <v>3</v>
      </c>
      <c r="M5" s="54">
        <v>6</v>
      </c>
      <c r="N5" s="51" t="str">
        <f>+J5</f>
        <v>JV BOYS</v>
      </c>
      <c r="O5" s="51"/>
      <c r="P5" s="57"/>
      <c r="Q5" s="57" t="e">
        <f>+VLOOKUP(P5,Participants!$A$1:$F$652,2,FALSE)</f>
        <v>#N/A</v>
      </c>
      <c r="R5" s="57"/>
      <c r="S5" s="57" t="e">
        <f>+VLOOKUP(R5,Participants!$A$1:$F$652,2,FALSE)</f>
        <v>#N/A</v>
      </c>
      <c r="T5" s="57"/>
      <c r="U5" s="57" t="e">
        <f>+VLOOKUP(T5,Participants!$A$1:$F$652,2,FALSE)</f>
        <v>#N/A</v>
      </c>
      <c r="V5" s="57"/>
      <c r="W5" s="57" t="e">
        <f>+VLOOKUP(V5,Participants!$A$1:$F$652,2,FALSE)</f>
        <v>#N/A</v>
      </c>
    </row>
    <row r="6" spans="1:26" ht="14.25" customHeight="1">
      <c r="A6" s="142"/>
      <c r="B6" s="155"/>
      <c r="C6" s="94"/>
      <c r="D6" s="94"/>
      <c r="E6" s="54"/>
      <c r="F6" s="54"/>
      <c r="G6" s="54"/>
      <c r="H6" s="54"/>
      <c r="I6" s="54"/>
      <c r="J6" s="54"/>
      <c r="K6" s="144"/>
      <c r="L6" s="54"/>
      <c r="M6" s="54"/>
      <c r="N6" s="142"/>
      <c r="O6" s="142"/>
      <c r="P6" s="57"/>
      <c r="Q6" s="57"/>
      <c r="R6" s="57"/>
      <c r="S6" s="57"/>
      <c r="T6" s="57"/>
      <c r="U6" s="57"/>
      <c r="V6" s="57"/>
      <c r="W6" s="57"/>
    </row>
    <row r="7" spans="1:26" ht="14.25" customHeight="1">
      <c r="A7" s="51"/>
      <c r="B7" s="93" t="s">
        <v>779</v>
      </c>
      <c r="C7" s="94">
        <v>1</v>
      </c>
      <c r="D7" s="94">
        <v>3</v>
      </c>
      <c r="E7" s="54">
        <v>588</v>
      </c>
      <c r="F7" s="54" t="str">
        <f>+VLOOKUP(E7,Participants!$A$1:$F$799,2,FALSE)</f>
        <v>Madeline Sell</v>
      </c>
      <c r="G7" s="54" t="str">
        <f>+VLOOKUP(E7,Participants!$A$1:$F$799,4,FALSE)</f>
        <v>BFS</v>
      </c>
      <c r="H7" s="54" t="str">
        <f>+VLOOKUP(E7,Participants!$A$1:$F$799,5,FALSE)</f>
        <v>F</v>
      </c>
      <c r="I7" s="54">
        <f>+VLOOKUP(E7,Participants!$A$1:$F$799,3,FALSE)</f>
        <v>6</v>
      </c>
      <c r="J7" s="54" t="str">
        <f>+VLOOKUP(E7,Participants!$A$1:$G$799,7,FALSE)</f>
        <v>JV GIRLS</v>
      </c>
      <c r="K7" s="55" t="s">
        <v>1102</v>
      </c>
      <c r="L7" s="54">
        <v>1</v>
      </c>
      <c r="M7" s="54">
        <v>10</v>
      </c>
      <c r="N7" s="51" t="str">
        <f>+J7</f>
        <v>JV GIRLS</v>
      </c>
      <c r="O7" s="51"/>
      <c r="P7" s="57"/>
      <c r="Q7" s="57" t="e">
        <f>+VLOOKUP(P7,Participants!$A$1:$F$652,2,FALSE)</f>
        <v>#N/A</v>
      </c>
      <c r="R7" s="57"/>
      <c r="S7" s="57" t="e">
        <f>+VLOOKUP(R7,Participants!$A$1:$F$652,2,FALSE)</f>
        <v>#N/A</v>
      </c>
      <c r="T7" s="57"/>
      <c r="U7" s="57" t="e">
        <f>+VLOOKUP(T7,Participants!$A$1:$F$652,2,FALSE)</f>
        <v>#N/A</v>
      </c>
      <c r="V7" s="57"/>
      <c r="W7" s="57" t="e">
        <f>+VLOOKUP(V7,Participants!$A$1:$F$652,2,FALSE)</f>
        <v>#N/A</v>
      </c>
    </row>
    <row r="8" spans="1:26" ht="14.25" customHeight="1">
      <c r="A8" s="51"/>
      <c r="B8" s="93" t="s">
        <v>779</v>
      </c>
      <c r="C8" s="94">
        <v>1</v>
      </c>
      <c r="D8" s="94">
        <v>4</v>
      </c>
      <c r="E8" s="54">
        <v>1118</v>
      </c>
      <c r="F8" s="54" t="str">
        <f>+VLOOKUP(E8,Participants!$A$1:$F$799,2,FALSE)</f>
        <v>Kate Mulzet</v>
      </c>
      <c r="G8" s="54" t="str">
        <f>+VLOOKUP(E8,Participants!$A$1:$F$799,4,FALSE)</f>
        <v>PHA</v>
      </c>
      <c r="H8" s="54" t="str">
        <f>+VLOOKUP(E8,Participants!$A$1:$F$799,5,FALSE)</f>
        <v>F</v>
      </c>
      <c r="I8" s="54">
        <f>+VLOOKUP(E8,Participants!$A$1:$F$799,3,FALSE)</f>
        <v>5</v>
      </c>
      <c r="J8" s="54" t="str">
        <f>+VLOOKUP(E8,Participants!$A$1:$G$799,7,FALSE)</f>
        <v>JV GIRLS</v>
      </c>
      <c r="K8" s="55" t="s">
        <v>1103</v>
      </c>
      <c r="L8" s="54">
        <v>2</v>
      </c>
      <c r="M8" s="54">
        <v>8</v>
      </c>
      <c r="N8" s="51" t="str">
        <f>+J8</f>
        <v>JV GIRLS</v>
      </c>
      <c r="O8" s="51"/>
      <c r="P8" s="57"/>
      <c r="Q8" s="57" t="e">
        <f>+VLOOKUP(P8,Participants!$A$1:$F$652,2,FALSE)</f>
        <v>#N/A</v>
      </c>
      <c r="R8" s="57"/>
      <c r="S8" s="57" t="e">
        <f>+VLOOKUP(R8,Participants!$A$1:$F$652,2,FALSE)</f>
        <v>#N/A</v>
      </c>
      <c r="T8" s="57"/>
      <c r="U8" s="57" t="e">
        <f>+VLOOKUP(T8,Participants!$A$1:$F$652,2,FALSE)</f>
        <v>#N/A</v>
      </c>
      <c r="V8" s="57"/>
      <c r="W8" s="57" t="e">
        <f>+VLOOKUP(V8,Participants!$A$1:$F$652,2,FALSE)</f>
        <v>#N/A</v>
      </c>
    </row>
    <row r="9" spans="1:26" ht="14.25" customHeight="1">
      <c r="A9" s="51"/>
      <c r="B9" s="93" t="s">
        <v>779</v>
      </c>
      <c r="C9" s="94">
        <v>1</v>
      </c>
      <c r="D9" s="94">
        <v>5</v>
      </c>
      <c r="E9" s="54">
        <v>1042</v>
      </c>
      <c r="F9" s="54" t="str">
        <f>+VLOOKUP(E9,Participants!$A$1:$F$799,2,FALSE)</f>
        <v>Addison Thiel</v>
      </c>
      <c r="G9" s="54" t="str">
        <f>+VLOOKUP(E9,Participants!$A$1:$F$799,4,FALSE)</f>
        <v>KIL</v>
      </c>
      <c r="H9" s="54" t="str">
        <f>+VLOOKUP(E9,Participants!$A$1:$F$799,5,FALSE)</f>
        <v>F</v>
      </c>
      <c r="I9" s="54">
        <f>+VLOOKUP(E9,Participants!$A$1:$F$799,3,FALSE)</f>
        <v>6</v>
      </c>
      <c r="J9" s="54" t="str">
        <f>+VLOOKUP(E9,Participants!$A$1:$G$799,7,FALSE)</f>
        <v>JV GIRLS</v>
      </c>
      <c r="K9" s="55" t="s">
        <v>1104</v>
      </c>
      <c r="L9" s="54">
        <v>3</v>
      </c>
      <c r="M9" s="54">
        <v>6</v>
      </c>
      <c r="N9" s="51" t="str">
        <f>+J9</f>
        <v>JV GIRLS</v>
      </c>
      <c r="O9" s="51"/>
      <c r="P9" s="57"/>
      <c r="Q9" s="57" t="e">
        <f>+VLOOKUP(P9,Participants!$A$1:$F$652,2,FALSE)</f>
        <v>#N/A</v>
      </c>
      <c r="R9" s="57"/>
      <c r="S9" s="57" t="e">
        <f>+VLOOKUP(R9,Participants!$A$1:$F$652,2,FALSE)</f>
        <v>#N/A</v>
      </c>
      <c r="T9" s="57"/>
      <c r="U9" s="57" t="e">
        <f>+VLOOKUP(T9,Participants!$A$1:$F$652,2,FALSE)</f>
        <v>#N/A</v>
      </c>
      <c r="V9" s="57"/>
      <c r="W9" s="57" t="e">
        <f>+VLOOKUP(V9,Participants!$A$1:$F$652,2,FALSE)</f>
        <v>#N/A</v>
      </c>
    </row>
    <row r="10" spans="1:26" ht="14.25" customHeight="1">
      <c r="A10" s="51"/>
      <c r="B10" s="93" t="s">
        <v>779</v>
      </c>
      <c r="C10" s="94">
        <v>1</v>
      </c>
      <c r="D10" s="94">
        <v>7</v>
      </c>
      <c r="E10" s="54"/>
      <c r="F10" s="54" t="e">
        <f>+VLOOKUP(E10,Participants!$A$1:$F$799,2,FALSE)</f>
        <v>#N/A</v>
      </c>
      <c r="G10" s="54" t="e">
        <f>+VLOOKUP(E10,Participants!$A$1:$F$799,4,FALSE)</f>
        <v>#N/A</v>
      </c>
      <c r="H10" s="54" t="e">
        <f>+VLOOKUP(E10,Participants!$A$1:$F$799,5,FALSE)</f>
        <v>#N/A</v>
      </c>
      <c r="I10" s="54" t="e">
        <f>+VLOOKUP(E10,Participants!$A$1:$F$799,3,FALSE)</f>
        <v>#N/A</v>
      </c>
      <c r="J10" s="54" t="e">
        <f>+VLOOKUP(E10,Participants!$A$1:$G$799,7,FALSE)</f>
        <v>#N/A</v>
      </c>
      <c r="K10" s="55"/>
      <c r="L10" s="54"/>
      <c r="M10" s="54"/>
      <c r="N10" s="51" t="e">
        <f t="shared" ref="N10:N20" si="0">+J10</f>
        <v>#N/A</v>
      </c>
      <c r="O10" s="51"/>
      <c r="P10" s="57"/>
      <c r="Q10" s="57" t="e">
        <f>+VLOOKUP(P10,Participants!$A$1:$F$652,2,FALSE)</f>
        <v>#N/A</v>
      </c>
      <c r="R10" s="57"/>
      <c r="S10" s="57" t="e">
        <f>+VLOOKUP(R10,Participants!$A$1:$F$652,2,FALSE)</f>
        <v>#N/A</v>
      </c>
      <c r="T10" s="57"/>
      <c r="U10" s="57" t="e">
        <f>+VLOOKUP(T10,Participants!$A$1:$F$652,2,FALSE)</f>
        <v>#N/A</v>
      </c>
      <c r="V10" s="57"/>
      <c r="W10" s="57" t="e">
        <f>+VLOOKUP(V10,Participants!$A$1:$F$652,2,FALSE)</f>
        <v>#N/A</v>
      </c>
    </row>
    <row r="11" spans="1:26" ht="14.25" customHeight="1">
      <c r="A11" s="51"/>
      <c r="B11" s="93" t="s">
        <v>779</v>
      </c>
      <c r="C11" s="94">
        <v>1</v>
      </c>
      <c r="D11" s="94">
        <v>8</v>
      </c>
      <c r="E11" s="54">
        <v>1062</v>
      </c>
      <c r="F11" s="54" t="str">
        <f>+VLOOKUP(E11,Participants!$A$1:$F$799,2,FALSE)</f>
        <v>Gracie Plastino</v>
      </c>
      <c r="G11" s="54" t="str">
        <f>+VLOOKUP(E11,Participants!$A$1:$F$799,4,FALSE)</f>
        <v>KIL</v>
      </c>
      <c r="H11" s="54" t="str">
        <f>+VLOOKUP(E11,Participants!$A$1:$F$799,5,FALSE)</f>
        <v xml:space="preserve">F </v>
      </c>
      <c r="I11" s="54">
        <f>+VLOOKUP(E11,Participants!$A$1:$F$799,3,FALSE)</f>
        <v>7</v>
      </c>
      <c r="J11" s="54" t="str">
        <f>+VLOOKUP(E11,Participants!$A$1:$G$799,7,FALSE)</f>
        <v>VARSITY GIRLS</v>
      </c>
      <c r="K11" s="55" t="s">
        <v>1107</v>
      </c>
      <c r="L11" s="54">
        <v>1</v>
      </c>
      <c r="M11" s="54">
        <v>10</v>
      </c>
      <c r="N11" s="51" t="str">
        <f t="shared" si="0"/>
        <v>VARSITY GIRLS</v>
      </c>
      <c r="O11" s="51"/>
      <c r="P11" s="57"/>
      <c r="Q11" s="57" t="e">
        <f>+VLOOKUP(P11,Participants!$A$1:$F$652,2,FALSE)</f>
        <v>#N/A</v>
      </c>
      <c r="R11" s="57"/>
      <c r="S11" s="57" t="e">
        <f>+VLOOKUP(R11,Participants!$A$1:$F$652,2,FALSE)</f>
        <v>#N/A</v>
      </c>
      <c r="T11" s="57"/>
      <c r="U11" s="57" t="e">
        <f>+VLOOKUP(T11,Participants!$A$1:$F$652,2,FALSE)</f>
        <v>#N/A</v>
      </c>
      <c r="V11" s="57"/>
      <c r="W11" s="57" t="e">
        <f>+VLOOKUP(V11,Participants!$A$1:$F$652,2,FALSE)</f>
        <v>#N/A</v>
      </c>
    </row>
    <row r="12" spans="1:26" ht="14.25" customHeight="1">
      <c r="B12" s="93" t="s">
        <v>779</v>
      </c>
      <c r="C12" s="95">
        <v>2</v>
      </c>
      <c r="D12" s="95">
        <v>1</v>
      </c>
      <c r="E12" s="61">
        <v>1165</v>
      </c>
      <c r="F12" s="61" t="str">
        <f>+VLOOKUP(E12,Participants!$A$1:$F$799,2,FALSE)</f>
        <v>Charlotte Gauntner</v>
      </c>
      <c r="G12" s="61" t="str">
        <f>+VLOOKUP(E12,Participants!$A$1:$F$799,4,FALSE)</f>
        <v>JAM</v>
      </c>
      <c r="H12" s="61" t="str">
        <f>+VLOOKUP(E12,Participants!$A$1:$F$799,5,FALSE)</f>
        <v xml:space="preserve">F </v>
      </c>
      <c r="I12" s="61">
        <f>+VLOOKUP(E12,Participants!$A$1:$F$799,3,FALSE)</f>
        <v>8</v>
      </c>
      <c r="J12" s="61" t="str">
        <f>+VLOOKUP(E12,Participants!$A$1:$G$799,7,FALSE)</f>
        <v>VARSITY GIRLS</v>
      </c>
      <c r="K12" s="62" t="s">
        <v>1108</v>
      </c>
      <c r="L12" s="61">
        <v>2</v>
      </c>
      <c r="M12" s="61">
        <v>8</v>
      </c>
      <c r="N12" s="58" t="str">
        <f t="shared" si="0"/>
        <v>VARSITY GIRLS</v>
      </c>
      <c r="O12" s="58"/>
      <c r="P12" s="64"/>
      <c r="Q12" s="64" t="e">
        <f>+VLOOKUP(P12,Participants!$A$1:$F$652,2,FALSE)</f>
        <v>#N/A</v>
      </c>
      <c r="R12" s="64"/>
      <c r="S12" s="64" t="e">
        <f>+VLOOKUP(R12,Participants!$A$1:$F$652,2,FALSE)</f>
        <v>#N/A</v>
      </c>
      <c r="T12" s="64"/>
      <c r="U12" s="64" t="e">
        <f>+VLOOKUP(T12,Participants!$A$1:$F$652,2,FALSE)</f>
        <v>#N/A</v>
      </c>
      <c r="V12" s="64"/>
      <c r="W12" s="64" t="e">
        <f>+VLOOKUP(V12,Participants!$A$1:$F$652,2,FALSE)</f>
        <v>#N/A</v>
      </c>
    </row>
    <row r="13" spans="1:26" ht="14.25" customHeight="1">
      <c r="A13" s="58"/>
      <c r="B13" s="93" t="s">
        <v>779</v>
      </c>
      <c r="C13" s="95">
        <v>2</v>
      </c>
      <c r="D13" s="95">
        <v>2</v>
      </c>
      <c r="E13" s="61">
        <v>608</v>
      </c>
      <c r="F13" s="61" t="str">
        <f>+VLOOKUP(E13,Participants!$A$1:$F$799,2,FALSE)</f>
        <v>Jocelyn roofner</v>
      </c>
      <c r="G13" s="61" t="str">
        <f>+VLOOKUP(E13,Participants!$A$1:$F$799,4,FALSE)</f>
        <v>BFS</v>
      </c>
      <c r="H13" s="61" t="str">
        <f>+VLOOKUP(E13,Participants!$A$1:$F$799,5,FALSE)</f>
        <v>F</v>
      </c>
      <c r="I13" s="61">
        <f>+VLOOKUP(E13,Participants!$A$1:$F$799,3,FALSE)</f>
        <v>7</v>
      </c>
      <c r="J13" s="61" t="str">
        <f>+VLOOKUP(E13,Participants!$A$1:$G$799,7,FALSE)</f>
        <v>VARSITY GIRLS</v>
      </c>
      <c r="K13" s="62" t="s">
        <v>1109</v>
      </c>
      <c r="L13" s="61">
        <v>3</v>
      </c>
      <c r="M13" s="61">
        <v>6</v>
      </c>
      <c r="N13" s="58" t="str">
        <f t="shared" si="0"/>
        <v>VARSITY GIRLS</v>
      </c>
      <c r="O13" s="58"/>
      <c r="P13" s="64"/>
      <c r="Q13" s="64" t="e">
        <f>+VLOOKUP(P13,Participants!$A$1:$F$652,2,FALSE)</f>
        <v>#N/A</v>
      </c>
      <c r="R13" s="64"/>
      <c r="S13" s="64" t="e">
        <f>+VLOOKUP(R13,Participants!$A$1:$F$652,2,FALSE)</f>
        <v>#N/A</v>
      </c>
      <c r="T13" s="64"/>
      <c r="U13" s="64" t="e">
        <f>+VLOOKUP(T13,Participants!$A$1:$F$652,2,FALSE)</f>
        <v>#N/A</v>
      </c>
      <c r="V13" s="64"/>
      <c r="W13" s="64" t="e">
        <f>+VLOOKUP(V13,Participants!$A$1:$F$652,2,FALSE)</f>
        <v>#N/A</v>
      </c>
    </row>
    <row r="14" spans="1:26" ht="14.25" customHeight="1">
      <c r="A14" s="58"/>
      <c r="B14" s="93" t="s">
        <v>779</v>
      </c>
      <c r="C14" s="95">
        <v>2</v>
      </c>
      <c r="D14" s="95">
        <v>3</v>
      </c>
      <c r="E14" s="61">
        <v>884</v>
      </c>
      <c r="F14" s="61" t="str">
        <f>+VLOOKUP(E14,Participants!$A$1:$F$799,2,FALSE)</f>
        <v>Grace Kenney</v>
      </c>
      <c r="G14" s="61" t="str">
        <f>+VLOOKUP(E14,Participants!$A$1:$F$799,4,FALSE)</f>
        <v>SSPP</v>
      </c>
      <c r="H14" s="61" t="str">
        <f>+VLOOKUP(E14,Participants!$A$1:$F$799,5,FALSE)</f>
        <v>F</v>
      </c>
      <c r="I14" s="61">
        <f>+VLOOKUP(E14,Participants!$A$1:$F$799,3,FALSE)</f>
        <v>7</v>
      </c>
      <c r="J14" s="61" t="str">
        <f>+VLOOKUP(E14,Participants!$A$1:$G$799,7,FALSE)</f>
        <v>VARSITY GIRLS</v>
      </c>
      <c r="K14" s="62" t="s">
        <v>1110</v>
      </c>
      <c r="L14" s="61">
        <v>4</v>
      </c>
      <c r="M14" s="61">
        <v>5</v>
      </c>
      <c r="N14" s="58" t="str">
        <f t="shared" si="0"/>
        <v>VARSITY GIRLS</v>
      </c>
      <c r="O14" s="58"/>
      <c r="P14" s="64"/>
      <c r="Q14" s="64" t="e">
        <f>+VLOOKUP(P14,Participants!$A$1:$F$652,2,FALSE)</f>
        <v>#N/A</v>
      </c>
      <c r="R14" s="64"/>
      <c r="S14" s="64" t="e">
        <f>+VLOOKUP(R14,Participants!$A$1:$F$652,2,FALSE)</f>
        <v>#N/A</v>
      </c>
      <c r="T14" s="64"/>
      <c r="U14" s="64" t="e">
        <f>+VLOOKUP(T14,Participants!$A$1:$F$652,2,FALSE)</f>
        <v>#N/A</v>
      </c>
      <c r="V14" s="64"/>
      <c r="W14" s="64" t="e">
        <f>+VLOOKUP(V14,Participants!$A$1:$F$652,2,FALSE)</f>
        <v>#N/A</v>
      </c>
    </row>
    <row r="15" spans="1:26" ht="14.25" customHeight="1">
      <c r="A15" s="58"/>
      <c r="B15" s="93" t="s">
        <v>779</v>
      </c>
      <c r="C15" s="95">
        <v>2</v>
      </c>
      <c r="D15" s="95">
        <v>4</v>
      </c>
      <c r="E15" s="61">
        <v>1270</v>
      </c>
      <c r="F15" s="61" t="str">
        <f>+VLOOKUP(E15,Participants!$A$1:$F$799,2,FALSE)</f>
        <v>Julia Davoli</v>
      </c>
      <c r="G15" s="61" t="str">
        <f>+VLOOKUP(E15,Participants!$A$1:$F$799,4,FALSE)</f>
        <v>AGS</v>
      </c>
      <c r="H15" s="61" t="str">
        <f>+VLOOKUP(E15,Participants!$A$1:$F$799,5,FALSE)</f>
        <v>F</v>
      </c>
      <c r="I15" s="61">
        <f>+VLOOKUP(E15,Participants!$A$1:$F$799,3,FALSE)</f>
        <v>8</v>
      </c>
      <c r="J15" s="61" t="str">
        <f>+VLOOKUP(E15,Participants!$A$1:$G$799,7,FALSE)</f>
        <v>VARSITY GIRLS</v>
      </c>
      <c r="K15" s="62" t="s">
        <v>1111</v>
      </c>
      <c r="L15" s="61">
        <v>5</v>
      </c>
      <c r="M15" s="61">
        <v>4</v>
      </c>
      <c r="N15" s="58" t="str">
        <f t="shared" si="0"/>
        <v>VARSITY GIRLS</v>
      </c>
      <c r="O15" s="58"/>
      <c r="P15" s="64"/>
      <c r="Q15" s="64" t="e">
        <f>+VLOOKUP(P15,Participants!$A$1:$F$652,2,FALSE)</f>
        <v>#N/A</v>
      </c>
      <c r="R15" s="64"/>
      <c r="S15" s="64" t="e">
        <f>+VLOOKUP(R15,Participants!$A$1:$F$652,2,FALSE)</f>
        <v>#N/A</v>
      </c>
      <c r="T15" s="64"/>
      <c r="U15" s="64" t="e">
        <f>+VLOOKUP(T15,Participants!$A$1:$F$652,2,FALSE)</f>
        <v>#N/A</v>
      </c>
      <c r="V15" s="64"/>
      <c r="W15" s="64" t="e">
        <f>+VLOOKUP(V15,Participants!$A$1:$F$652,2,FALSE)</f>
        <v>#N/A</v>
      </c>
    </row>
    <row r="16" spans="1:26" ht="14.25" customHeight="1">
      <c r="A16" s="58"/>
      <c r="B16" s="93" t="s">
        <v>779</v>
      </c>
      <c r="C16" s="95">
        <v>2</v>
      </c>
      <c r="D16" s="95">
        <v>5</v>
      </c>
      <c r="E16" s="61"/>
      <c r="F16" s="61" t="e">
        <f>+VLOOKUP(E16,Participants!$A$1:$F$799,2,FALSE)</f>
        <v>#N/A</v>
      </c>
      <c r="G16" s="61" t="e">
        <f>+VLOOKUP(E16,Participants!$A$1:$F$799,4,FALSE)</f>
        <v>#N/A</v>
      </c>
      <c r="H16" s="61" t="e">
        <f>+VLOOKUP(E16,Participants!$A$1:$F$799,5,FALSE)</f>
        <v>#N/A</v>
      </c>
      <c r="I16" s="61" t="e">
        <f>+VLOOKUP(E16,Participants!$A$1:$F$799,3,FALSE)</f>
        <v>#N/A</v>
      </c>
      <c r="J16" s="61" t="e">
        <f>+VLOOKUP(E16,Participants!$A$1:$G$799,7,FALSE)</f>
        <v>#N/A</v>
      </c>
      <c r="K16" s="62"/>
      <c r="L16" s="61"/>
      <c r="M16" s="61"/>
      <c r="N16" s="58" t="e">
        <f t="shared" si="0"/>
        <v>#N/A</v>
      </c>
      <c r="O16" s="58"/>
      <c r="P16" s="64"/>
      <c r="Q16" s="64" t="e">
        <f>+VLOOKUP(P16,Participants!$A$1:$F$652,2,FALSE)</f>
        <v>#N/A</v>
      </c>
      <c r="R16" s="64"/>
      <c r="S16" s="64" t="e">
        <f>+VLOOKUP(R16,Participants!$A$1:$F$652,2,FALSE)</f>
        <v>#N/A</v>
      </c>
      <c r="T16" s="64"/>
      <c r="U16" s="64" t="e">
        <f>+VLOOKUP(T16,Participants!$A$1:$F$652,2,FALSE)</f>
        <v>#N/A</v>
      </c>
      <c r="V16" s="64"/>
      <c r="W16" s="64" t="e">
        <f>+VLOOKUP(V16,Participants!$A$1:$F$652,2,FALSE)</f>
        <v>#N/A</v>
      </c>
    </row>
    <row r="17" spans="1:24" ht="14.25" customHeight="1">
      <c r="A17" s="58"/>
      <c r="B17" s="93" t="s">
        <v>779</v>
      </c>
      <c r="C17" s="95">
        <v>2</v>
      </c>
      <c r="D17" s="95">
        <v>6</v>
      </c>
      <c r="E17" s="61">
        <v>617</v>
      </c>
      <c r="F17" s="61" t="str">
        <f>+VLOOKUP(E17,Participants!$A$1:$F$799,2,FALSE)</f>
        <v>Ryan Snyder</v>
      </c>
      <c r="G17" s="61" t="str">
        <f>+VLOOKUP(E17,Participants!$A$1:$F$799,4,FALSE)</f>
        <v>BFS</v>
      </c>
      <c r="H17" s="61" t="str">
        <f>+VLOOKUP(E17,Participants!$A$1:$F$799,5,FALSE)</f>
        <v>M</v>
      </c>
      <c r="I17" s="61">
        <f>+VLOOKUP(E17,Participants!$A$1:$F$799,3,FALSE)</f>
        <v>7</v>
      </c>
      <c r="J17" s="61" t="str">
        <f>+VLOOKUP(E17,Participants!$A$1:$G$799,7,FALSE)</f>
        <v>VARSITY BOYS</v>
      </c>
      <c r="K17" s="62" t="s">
        <v>1112</v>
      </c>
      <c r="L17" s="61">
        <v>1</v>
      </c>
      <c r="M17" s="61">
        <v>10</v>
      </c>
      <c r="N17" s="58" t="str">
        <f t="shared" si="0"/>
        <v>VARSITY BOYS</v>
      </c>
      <c r="O17" s="58"/>
      <c r="P17" s="64"/>
      <c r="Q17" s="64" t="e">
        <f>+VLOOKUP(P17,Participants!$A$1:$F$652,2,FALSE)</f>
        <v>#N/A</v>
      </c>
      <c r="R17" s="64"/>
      <c r="S17" s="64" t="e">
        <f>+VLOOKUP(R17,Participants!$A$1:$F$652,2,FALSE)</f>
        <v>#N/A</v>
      </c>
      <c r="T17" s="64"/>
      <c r="U17" s="64" t="e">
        <f>+VLOOKUP(T17,Participants!$A$1:$F$652,2,FALSE)</f>
        <v>#N/A</v>
      </c>
      <c r="V17" s="64"/>
      <c r="W17" s="64" t="e">
        <f>+VLOOKUP(V17,Participants!$A$1:$F$652,2,FALSE)</f>
        <v>#N/A</v>
      </c>
    </row>
    <row r="18" spans="1:24" ht="14.25" customHeight="1">
      <c r="A18" s="58"/>
      <c r="B18" s="93" t="s">
        <v>779</v>
      </c>
      <c r="C18" s="95">
        <v>2</v>
      </c>
      <c r="D18" s="95">
        <v>7</v>
      </c>
      <c r="E18" s="61">
        <v>1174</v>
      </c>
      <c r="F18" s="61" t="str">
        <f>+VLOOKUP(E18,Participants!$A$1:$F$799,2,FALSE)</f>
        <v>Killian O'Halloran</v>
      </c>
      <c r="G18" s="61" t="str">
        <f>+VLOOKUP(E18,Participants!$A$1:$F$799,4,FALSE)</f>
        <v>JAM</v>
      </c>
      <c r="H18" s="61" t="str">
        <f>+VLOOKUP(E18,Participants!$A$1:$F$799,5,FALSE)</f>
        <v>M</v>
      </c>
      <c r="I18" s="61">
        <f>+VLOOKUP(E18,Participants!$A$1:$F$799,3,FALSE)</f>
        <v>7</v>
      </c>
      <c r="J18" s="61" t="str">
        <f>+VLOOKUP(E18,Participants!$A$1:$G$799,7,FALSE)</f>
        <v>VARSITY BOYS</v>
      </c>
      <c r="K18" s="62" t="s">
        <v>1113</v>
      </c>
      <c r="L18" s="61">
        <v>2</v>
      </c>
      <c r="M18" s="61">
        <v>8</v>
      </c>
      <c r="N18" s="58" t="str">
        <f t="shared" si="0"/>
        <v>VARSITY BOYS</v>
      </c>
      <c r="O18" s="58"/>
      <c r="P18" s="64"/>
      <c r="Q18" s="64" t="e">
        <f>+VLOOKUP(P18,Participants!$A$1:$F$652,2,FALSE)</f>
        <v>#N/A</v>
      </c>
      <c r="R18" s="64"/>
      <c r="S18" s="64" t="e">
        <f>+VLOOKUP(R18,Participants!$A$1:$F$652,2,FALSE)</f>
        <v>#N/A</v>
      </c>
      <c r="T18" s="64"/>
      <c r="U18" s="64" t="e">
        <f>+VLOOKUP(T18,Participants!$A$1:$F$652,2,FALSE)</f>
        <v>#N/A</v>
      </c>
      <c r="V18" s="64"/>
      <c r="W18" s="64" t="e">
        <f>+VLOOKUP(V18,Participants!$A$1:$F$652,2,FALSE)</f>
        <v>#N/A</v>
      </c>
    </row>
    <row r="19" spans="1:24" ht="14.25" customHeight="1">
      <c r="A19" s="58"/>
      <c r="B19" s="93" t="s">
        <v>779</v>
      </c>
      <c r="C19" s="95">
        <v>2</v>
      </c>
      <c r="D19" s="95">
        <v>8</v>
      </c>
      <c r="E19" s="61">
        <v>1293</v>
      </c>
      <c r="F19" s="61" t="str">
        <f>+VLOOKUP(E19,Participants!$A$1:$F$799,2,FALSE)</f>
        <v>Christian Williams</v>
      </c>
      <c r="G19" s="61" t="str">
        <f>+VLOOKUP(E19,Participants!$A$1:$F$799,4,FALSE)</f>
        <v>AGS</v>
      </c>
      <c r="H19" s="61" t="str">
        <f>+VLOOKUP(E19,Participants!$A$1:$F$799,5,FALSE)</f>
        <v>M</v>
      </c>
      <c r="I19" s="61">
        <f>+VLOOKUP(E19,Participants!$A$1:$F$799,3,FALSE)</f>
        <v>8</v>
      </c>
      <c r="J19" s="61" t="str">
        <f>+VLOOKUP(E19,Participants!$A$1:$G$799,7,FALSE)</f>
        <v>VARSITY BOYS</v>
      </c>
      <c r="K19" s="62" t="s">
        <v>1114</v>
      </c>
      <c r="L19" s="61">
        <v>3</v>
      </c>
      <c r="M19" s="61">
        <v>6</v>
      </c>
      <c r="N19" s="58" t="str">
        <f t="shared" si="0"/>
        <v>VARSITY BOYS</v>
      </c>
      <c r="O19" s="58"/>
      <c r="P19" s="64"/>
      <c r="Q19" s="64" t="e">
        <f>+VLOOKUP(P19,Participants!$A$1:$F$652,2,FALSE)</f>
        <v>#N/A</v>
      </c>
      <c r="R19" s="64"/>
      <c r="S19" s="64" t="e">
        <f>+VLOOKUP(R19,Participants!$A$1:$F$652,2,FALSE)</f>
        <v>#N/A</v>
      </c>
      <c r="T19" s="64"/>
      <c r="U19" s="64" t="e">
        <f>+VLOOKUP(T19,Participants!$A$1:$F$652,2,FALSE)</f>
        <v>#N/A</v>
      </c>
      <c r="V19" s="64"/>
      <c r="W19" s="64" t="e">
        <f>+VLOOKUP(V19,Participants!$A$1:$F$652,2,FALSE)</f>
        <v>#N/A</v>
      </c>
    </row>
    <row r="20" spans="1:24" ht="14.25" customHeight="1">
      <c r="A20" s="51"/>
      <c r="B20" s="93" t="s">
        <v>779</v>
      </c>
      <c r="C20" s="94">
        <v>3</v>
      </c>
      <c r="D20" s="94">
        <v>1</v>
      </c>
      <c r="E20" s="54">
        <v>1087</v>
      </c>
      <c r="F20" s="54" t="str">
        <f>+VLOOKUP(E20,Participants!$A$1:$F$799,2,FALSE)</f>
        <v>Vinny Cersosimo</v>
      </c>
      <c r="G20" s="54" t="str">
        <f>+VLOOKUP(E20,Participants!$A$1:$F$799,4,FALSE)</f>
        <v>KIL</v>
      </c>
      <c r="H20" s="54" t="str">
        <f>+VLOOKUP(E20,Participants!$A$1:$F$799,5,FALSE)</f>
        <v>M</v>
      </c>
      <c r="I20" s="54">
        <f>+VLOOKUP(E20,Participants!$A$1:$F$799,3,FALSE)</f>
        <v>7</v>
      </c>
      <c r="J20" s="54" t="str">
        <f>+VLOOKUP(E20,Participants!$A$1:$G$799,7,FALSE)</f>
        <v>VARSITY BOYS</v>
      </c>
      <c r="K20" s="55" t="s">
        <v>1115</v>
      </c>
      <c r="L20" s="54">
        <v>4</v>
      </c>
      <c r="M20" s="54">
        <v>5</v>
      </c>
      <c r="N20" s="51" t="str">
        <f t="shared" si="0"/>
        <v>VARSITY BOYS</v>
      </c>
      <c r="O20" s="51"/>
      <c r="P20" s="57"/>
      <c r="Q20" s="57" t="e">
        <f>+VLOOKUP(P20,Participants!$A$1:$F$652,2,FALSE)</f>
        <v>#N/A</v>
      </c>
      <c r="R20" s="57"/>
      <c r="S20" s="57" t="e">
        <f>+VLOOKUP(R20,Participants!$A$1:$F$652,2,FALSE)</f>
        <v>#N/A</v>
      </c>
      <c r="T20" s="57"/>
      <c r="U20" s="57" t="e">
        <f>+VLOOKUP(T20,Participants!$A$1:$F$652,2,FALSE)</f>
        <v>#N/A</v>
      </c>
      <c r="V20" s="57"/>
      <c r="W20" s="57" t="e">
        <f>+VLOOKUP(V20,Participants!$A$1:$F$652,2,FALSE)</f>
        <v>#N/A</v>
      </c>
    </row>
    <row r="21" spans="1:24" ht="14.25" customHeight="1">
      <c r="C21" s="65"/>
      <c r="K21" s="66"/>
      <c r="L21" s="66"/>
    </row>
    <row r="22" spans="1:24" ht="14.25" customHeight="1">
      <c r="C22" s="65"/>
      <c r="K22" s="66"/>
      <c r="L22" s="66"/>
    </row>
    <row r="23" spans="1:24" ht="14.25" customHeight="1">
      <c r="C23" s="65"/>
      <c r="K23" s="66"/>
      <c r="L23" s="66"/>
    </row>
    <row r="24" spans="1:24" ht="14.25" customHeight="1">
      <c r="C24" s="65"/>
      <c r="K24" s="66"/>
      <c r="L24" s="66"/>
    </row>
    <row r="25" spans="1:24" ht="14.25" customHeight="1">
      <c r="B25" s="67" t="s">
        <v>8</v>
      </c>
      <c r="C25" s="67" t="s">
        <v>16</v>
      </c>
      <c r="D25" s="67" t="s">
        <v>19</v>
      </c>
      <c r="E25" s="68" t="s">
        <v>25</v>
      </c>
      <c r="F25" s="67" t="s">
        <v>29</v>
      </c>
      <c r="G25" s="67" t="s">
        <v>33</v>
      </c>
      <c r="H25" s="67" t="s">
        <v>36</v>
      </c>
      <c r="I25" s="67" t="s">
        <v>39</v>
      </c>
      <c r="J25" s="67" t="s">
        <v>45</v>
      </c>
      <c r="K25" s="67" t="s">
        <v>48</v>
      </c>
      <c r="L25" s="67" t="s">
        <v>51</v>
      </c>
      <c r="M25" s="67" t="s">
        <v>54</v>
      </c>
      <c r="N25" s="67" t="s">
        <v>57</v>
      </c>
      <c r="O25" s="67" t="s">
        <v>60</v>
      </c>
      <c r="P25" s="67" t="s">
        <v>66</v>
      </c>
      <c r="Q25" s="67" t="s">
        <v>69</v>
      </c>
      <c r="R25" s="67" t="s">
        <v>11</v>
      </c>
      <c r="S25" s="67" t="s">
        <v>77</v>
      </c>
      <c r="T25" s="67" t="s">
        <v>81</v>
      </c>
      <c r="U25" s="67" t="s">
        <v>84</v>
      </c>
      <c r="V25" s="67" t="s">
        <v>87</v>
      </c>
      <c r="W25" s="67" t="s">
        <v>90</v>
      </c>
      <c r="X25" s="67" t="s">
        <v>752</v>
      </c>
    </row>
    <row r="26" spans="1:24" ht="14.25" customHeight="1">
      <c r="A26" s="58" t="s">
        <v>31</v>
      </c>
      <c r="B26" s="58">
        <f t="shared" ref="B26:K29" si="1">+SUMIFS($M$2:$M$20,$J$2:$J$20,$A26,$G$2:$G$20,B$25)</f>
        <v>0</v>
      </c>
      <c r="C26" s="58">
        <f t="shared" si="1"/>
        <v>0</v>
      </c>
      <c r="D26" s="58">
        <f t="shared" si="1"/>
        <v>0</v>
      </c>
      <c r="E26" s="58">
        <f t="shared" si="1"/>
        <v>0</v>
      </c>
      <c r="F26" s="58">
        <f t="shared" si="1"/>
        <v>0</v>
      </c>
      <c r="G26" s="58">
        <f t="shared" si="1"/>
        <v>10</v>
      </c>
      <c r="H26" s="58">
        <f t="shared" si="1"/>
        <v>0</v>
      </c>
      <c r="I26" s="58">
        <f t="shared" si="1"/>
        <v>6</v>
      </c>
      <c r="J26" s="58">
        <f t="shared" si="1"/>
        <v>0</v>
      </c>
      <c r="K26" s="58">
        <f t="shared" si="1"/>
        <v>0</v>
      </c>
      <c r="L26" s="58">
        <f t="shared" ref="L26:W29" si="2">+SUMIFS($M$2:$M$20,$J$2:$J$20,$A26,$G$2:$G$20,L$25)</f>
        <v>0</v>
      </c>
      <c r="M26" s="58">
        <f t="shared" si="2"/>
        <v>0</v>
      </c>
      <c r="N26" s="58">
        <f t="shared" si="2"/>
        <v>0</v>
      </c>
      <c r="O26" s="58">
        <f t="shared" si="2"/>
        <v>8</v>
      </c>
      <c r="P26" s="58">
        <f t="shared" si="2"/>
        <v>0</v>
      </c>
      <c r="Q26" s="58">
        <f t="shared" si="2"/>
        <v>0</v>
      </c>
      <c r="R26" s="58">
        <f t="shared" si="2"/>
        <v>0</v>
      </c>
      <c r="S26" s="58">
        <f t="shared" si="2"/>
        <v>0</v>
      </c>
      <c r="T26" s="58">
        <f t="shared" si="2"/>
        <v>0</v>
      </c>
      <c r="U26" s="58">
        <f t="shared" si="2"/>
        <v>0</v>
      </c>
      <c r="V26" s="58">
        <f t="shared" si="2"/>
        <v>0</v>
      </c>
      <c r="W26" s="58">
        <f t="shared" si="2"/>
        <v>0</v>
      </c>
      <c r="X26" s="58">
        <f t="shared" ref="X26:X29" si="3">SUM(B26:W26)</f>
        <v>24</v>
      </c>
    </row>
    <row r="27" spans="1:24" ht="14.25" customHeight="1">
      <c r="A27" s="58" t="s">
        <v>23</v>
      </c>
      <c r="B27" s="58">
        <f t="shared" si="1"/>
        <v>0</v>
      </c>
      <c r="C27" s="58">
        <f t="shared" si="1"/>
        <v>0</v>
      </c>
      <c r="D27" s="58">
        <f t="shared" si="1"/>
        <v>0</v>
      </c>
      <c r="E27" s="58">
        <f t="shared" si="1"/>
        <v>0</v>
      </c>
      <c r="F27" s="58">
        <f t="shared" si="1"/>
        <v>0</v>
      </c>
      <c r="G27" s="58">
        <f t="shared" si="1"/>
        <v>8</v>
      </c>
      <c r="H27" s="58">
        <f t="shared" si="1"/>
        <v>0</v>
      </c>
      <c r="I27" s="58">
        <f t="shared" si="1"/>
        <v>6</v>
      </c>
      <c r="J27" s="58">
        <f t="shared" si="1"/>
        <v>0</v>
      </c>
      <c r="K27" s="58">
        <f t="shared" si="1"/>
        <v>0</v>
      </c>
      <c r="L27" s="58">
        <f t="shared" si="2"/>
        <v>0</v>
      </c>
      <c r="M27" s="58">
        <f t="shared" si="2"/>
        <v>0</v>
      </c>
      <c r="N27" s="58">
        <f t="shared" si="2"/>
        <v>0</v>
      </c>
      <c r="O27" s="58">
        <f t="shared" si="2"/>
        <v>0</v>
      </c>
      <c r="P27" s="58">
        <f t="shared" si="2"/>
        <v>0</v>
      </c>
      <c r="Q27" s="58">
        <f t="shared" si="2"/>
        <v>0</v>
      </c>
      <c r="R27" s="58">
        <f t="shared" si="2"/>
        <v>0</v>
      </c>
      <c r="S27" s="58">
        <f t="shared" si="2"/>
        <v>0</v>
      </c>
      <c r="T27" s="58">
        <f t="shared" si="2"/>
        <v>10</v>
      </c>
      <c r="U27" s="58">
        <f t="shared" si="2"/>
        <v>0</v>
      </c>
      <c r="V27" s="58">
        <f t="shared" si="2"/>
        <v>0</v>
      </c>
      <c r="W27" s="58">
        <f t="shared" si="2"/>
        <v>0</v>
      </c>
      <c r="X27" s="58">
        <f t="shared" si="3"/>
        <v>24</v>
      </c>
    </row>
    <row r="28" spans="1:24" ht="14.25" customHeight="1">
      <c r="A28" s="58" t="s">
        <v>43</v>
      </c>
      <c r="B28" s="58">
        <f t="shared" si="1"/>
        <v>8</v>
      </c>
      <c r="C28" s="58">
        <f t="shared" si="1"/>
        <v>0</v>
      </c>
      <c r="D28" s="58">
        <f t="shared" si="1"/>
        <v>0</v>
      </c>
      <c r="E28" s="58">
        <f t="shared" si="1"/>
        <v>0</v>
      </c>
      <c r="F28" s="58">
        <f t="shared" si="1"/>
        <v>4</v>
      </c>
      <c r="G28" s="58">
        <f t="shared" si="1"/>
        <v>6</v>
      </c>
      <c r="H28" s="58">
        <f t="shared" si="1"/>
        <v>0</v>
      </c>
      <c r="I28" s="58">
        <f t="shared" si="1"/>
        <v>10</v>
      </c>
      <c r="J28" s="58">
        <f t="shared" si="1"/>
        <v>0</v>
      </c>
      <c r="K28" s="58">
        <f t="shared" si="1"/>
        <v>0</v>
      </c>
      <c r="L28" s="58">
        <f t="shared" si="2"/>
        <v>0</v>
      </c>
      <c r="M28" s="58">
        <f t="shared" si="2"/>
        <v>0</v>
      </c>
      <c r="N28" s="58">
        <f t="shared" si="2"/>
        <v>0</v>
      </c>
      <c r="O28" s="58">
        <f t="shared" si="2"/>
        <v>0</v>
      </c>
      <c r="P28" s="58">
        <f t="shared" si="2"/>
        <v>0</v>
      </c>
      <c r="Q28" s="58">
        <f t="shared" si="2"/>
        <v>0</v>
      </c>
      <c r="R28" s="58">
        <f t="shared" si="2"/>
        <v>0</v>
      </c>
      <c r="S28" s="58">
        <f t="shared" si="2"/>
        <v>0</v>
      </c>
      <c r="T28" s="58">
        <f t="shared" si="2"/>
        <v>0</v>
      </c>
      <c r="U28" s="58">
        <f t="shared" si="2"/>
        <v>0</v>
      </c>
      <c r="V28" s="58">
        <f t="shared" si="2"/>
        <v>0</v>
      </c>
      <c r="W28" s="58">
        <f t="shared" si="2"/>
        <v>5</v>
      </c>
      <c r="X28" s="58">
        <f t="shared" si="3"/>
        <v>33</v>
      </c>
    </row>
    <row r="29" spans="1:24" ht="14.25" customHeight="1">
      <c r="A29" s="58" t="s">
        <v>79</v>
      </c>
      <c r="B29" s="58">
        <f t="shared" si="1"/>
        <v>8</v>
      </c>
      <c r="C29" s="58">
        <f t="shared" si="1"/>
        <v>0</v>
      </c>
      <c r="D29" s="58">
        <f t="shared" si="1"/>
        <v>0</v>
      </c>
      <c r="E29" s="58">
        <f t="shared" si="1"/>
        <v>0</v>
      </c>
      <c r="F29" s="58">
        <f t="shared" si="1"/>
        <v>6</v>
      </c>
      <c r="G29" s="58">
        <f t="shared" si="1"/>
        <v>10</v>
      </c>
      <c r="H29" s="58">
        <f t="shared" si="1"/>
        <v>0</v>
      </c>
      <c r="I29" s="58">
        <f t="shared" si="1"/>
        <v>5</v>
      </c>
      <c r="J29" s="58">
        <f t="shared" si="1"/>
        <v>0</v>
      </c>
      <c r="K29" s="58">
        <f t="shared" si="1"/>
        <v>0</v>
      </c>
      <c r="L29" s="58">
        <f t="shared" si="2"/>
        <v>0</v>
      </c>
      <c r="M29" s="58">
        <f t="shared" si="2"/>
        <v>0</v>
      </c>
      <c r="N29" s="58">
        <f t="shared" si="2"/>
        <v>0</v>
      </c>
      <c r="O29" s="58">
        <f t="shared" si="2"/>
        <v>0</v>
      </c>
      <c r="P29" s="58">
        <f t="shared" si="2"/>
        <v>0</v>
      </c>
      <c r="Q29" s="58">
        <f t="shared" si="2"/>
        <v>0</v>
      </c>
      <c r="R29" s="58">
        <f t="shared" si="2"/>
        <v>0</v>
      </c>
      <c r="S29" s="58">
        <f t="shared" si="2"/>
        <v>0</v>
      </c>
      <c r="T29" s="58">
        <f t="shared" si="2"/>
        <v>0</v>
      </c>
      <c r="U29" s="58">
        <f t="shared" si="2"/>
        <v>0</v>
      </c>
      <c r="V29" s="58">
        <f t="shared" si="2"/>
        <v>0</v>
      </c>
      <c r="W29" s="58">
        <f t="shared" si="2"/>
        <v>0</v>
      </c>
      <c r="X29" s="58">
        <f t="shared" si="3"/>
        <v>29</v>
      </c>
    </row>
    <row r="30" spans="1:24" ht="14.25" customHeight="1">
      <c r="C30" s="65"/>
      <c r="K30" s="66"/>
      <c r="L30" s="66"/>
    </row>
    <row r="31" spans="1:24" ht="14.25" customHeight="1">
      <c r="C31" s="65"/>
      <c r="K31" s="66"/>
      <c r="L31" s="66"/>
    </row>
    <row r="32" spans="1:24" ht="14.25" customHeight="1">
      <c r="C32" s="65"/>
      <c r="K32" s="66"/>
      <c r="L32" s="66"/>
    </row>
    <row r="33" spans="3:12" ht="14.25" customHeight="1">
      <c r="C33" s="65"/>
      <c r="K33" s="66"/>
      <c r="L33" s="66"/>
    </row>
    <row r="34" spans="3:12" ht="14.25" customHeight="1">
      <c r="C34" s="65"/>
      <c r="K34" s="66"/>
      <c r="L34" s="66"/>
    </row>
    <row r="35" spans="3:12" ht="14.25" customHeight="1">
      <c r="C35" s="65"/>
      <c r="K35" s="66"/>
      <c r="L35" s="66"/>
    </row>
    <row r="36" spans="3:12" ht="14.25" customHeight="1">
      <c r="C36" s="65"/>
      <c r="K36" s="66"/>
      <c r="L36" s="66"/>
    </row>
    <row r="37" spans="3:12" ht="14.25" customHeight="1">
      <c r="C37" s="65"/>
      <c r="K37" s="66"/>
      <c r="L37" s="66"/>
    </row>
    <row r="38" spans="3:12" ht="14.25" customHeight="1">
      <c r="C38" s="65"/>
      <c r="K38" s="66"/>
      <c r="L38" s="66"/>
    </row>
    <row r="39" spans="3:12" ht="14.25" customHeight="1">
      <c r="C39" s="65"/>
      <c r="K39" s="66"/>
      <c r="L39" s="66"/>
    </row>
    <row r="40" spans="3:12" ht="14.25" customHeight="1">
      <c r="C40" s="65"/>
      <c r="K40" s="66"/>
      <c r="L40" s="66"/>
    </row>
    <row r="41" spans="3:12" ht="14.25" customHeight="1">
      <c r="C41" s="65"/>
      <c r="K41" s="66"/>
      <c r="L41" s="66"/>
    </row>
    <row r="42" spans="3:12" ht="14.25" customHeight="1">
      <c r="C42" s="65"/>
      <c r="K42" s="66"/>
      <c r="L42" s="66"/>
    </row>
    <row r="43" spans="3:12" ht="14.25" customHeight="1">
      <c r="C43" s="65"/>
      <c r="K43" s="66"/>
      <c r="L43" s="66"/>
    </row>
    <row r="44" spans="3:12" ht="14.25" customHeight="1">
      <c r="C44" s="65"/>
      <c r="K44" s="66"/>
      <c r="L44" s="66"/>
    </row>
    <row r="45" spans="3:12" ht="14.25" customHeight="1">
      <c r="C45" s="65"/>
      <c r="K45" s="66"/>
      <c r="L45" s="66"/>
    </row>
    <row r="46" spans="3:12" ht="14.25" customHeight="1">
      <c r="C46" s="65"/>
      <c r="K46" s="66"/>
      <c r="L46" s="66"/>
    </row>
    <row r="47" spans="3:12" ht="14.25" customHeight="1">
      <c r="C47" s="65"/>
      <c r="K47" s="66"/>
      <c r="L47" s="66"/>
    </row>
    <row r="48" spans="3:12" ht="14.25" customHeight="1">
      <c r="C48" s="65"/>
      <c r="K48" s="66"/>
      <c r="L48" s="66"/>
    </row>
    <row r="49" spans="3:12" ht="14.25" customHeight="1">
      <c r="C49" s="65"/>
      <c r="K49" s="66"/>
      <c r="L49" s="66"/>
    </row>
    <row r="50" spans="3:12" ht="14.25" customHeight="1">
      <c r="C50" s="65"/>
      <c r="K50" s="66"/>
      <c r="L50" s="66"/>
    </row>
    <row r="51" spans="3:12" ht="14.25" customHeight="1">
      <c r="C51" s="65"/>
      <c r="K51" s="66"/>
      <c r="L51" s="66"/>
    </row>
    <row r="52" spans="3:12" ht="14.25" customHeight="1">
      <c r="C52" s="65"/>
      <c r="K52" s="66"/>
      <c r="L52" s="66"/>
    </row>
    <row r="53" spans="3:12" ht="14.25" customHeight="1">
      <c r="C53" s="65"/>
      <c r="K53" s="66"/>
      <c r="L53" s="66"/>
    </row>
    <row r="54" spans="3:12" ht="14.25" customHeight="1">
      <c r="C54" s="65"/>
      <c r="K54" s="66"/>
      <c r="L54" s="66"/>
    </row>
    <row r="55" spans="3:12" ht="14.25" customHeight="1">
      <c r="C55" s="65"/>
      <c r="K55" s="66"/>
      <c r="L55" s="66"/>
    </row>
    <row r="56" spans="3:12" ht="14.25" customHeight="1">
      <c r="C56" s="65"/>
      <c r="K56" s="66"/>
      <c r="L56" s="66"/>
    </row>
    <row r="57" spans="3:12" ht="14.25" customHeight="1">
      <c r="C57" s="65"/>
      <c r="K57" s="66"/>
      <c r="L57" s="66"/>
    </row>
    <row r="58" spans="3:12" ht="14.25" customHeight="1">
      <c r="C58" s="65"/>
      <c r="K58" s="66"/>
      <c r="L58" s="66"/>
    </row>
    <row r="59" spans="3:12" ht="14.25" customHeight="1">
      <c r="C59" s="65"/>
      <c r="K59" s="66"/>
      <c r="L59" s="66"/>
    </row>
    <row r="60" spans="3:12" ht="14.25" customHeight="1">
      <c r="C60" s="65"/>
      <c r="K60" s="66"/>
      <c r="L60" s="66"/>
    </row>
    <row r="61" spans="3:12" ht="14.25" customHeight="1">
      <c r="C61" s="65"/>
      <c r="K61" s="66"/>
      <c r="L61" s="66"/>
    </row>
    <row r="62" spans="3:12" ht="14.25" customHeight="1">
      <c r="C62" s="65"/>
      <c r="K62" s="66"/>
      <c r="L62" s="66"/>
    </row>
    <row r="63" spans="3:12" ht="14.25" customHeight="1">
      <c r="C63" s="65"/>
      <c r="K63" s="66"/>
      <c r="L63" s="66"/>
    </row>
    <row r="64" spans="3:12" ht="14.25" customHeight="1">
      <c r="C64" s="65"/>
      <c r="K64" s="66"/>
      <c r="L64" s="66"/>
    </row>
    <row r="65" spans="3:12" ht="14.25" customHeight="1">
      <c r="C65" s="65"/>
      <c r="K65" s="66"/>
      <c r="L65" s="66"/>
    </row>
    <row r="66" spans="3:12" ht="14.25" customHeight="1">
      <c r="C66" s="65"/>
      <c r="K66" s="66"/>
      <c r="L66" s="66"/>
    </row>
    <row r="67" spans="3:12" ht="14.25" customHeight="1">
      <c r="C67" s="65"/>
      <c r="K67" s="66"/>
      <c r="L67" s="66"/>
    </row>
    <row r="68" spans="3:12" ht="14.25" customHeight="1">
      <c r="C68" s="65"/>
      <c r="K68" s="66"/>
      <c r="L68" s="66"/>
    </row>
    <row r="69" spans="3:12" ht="14.25" customHeight="1">
      <c r="C69" s="65"/>
      <c r="K69" s="66"/>
      <c r="L69" s="66"/>
    </row>
    <row r="70" spans="3:12" ht="14.25" customHeight="1">
      <c r="C70" s="65"/>
      <c r="K70" s="66"/>
      <c r="L70" s="66"/>
    </row>
    <row r="71" spans="3:12" ht="14.25" customHeight="1">
      <c r="C71" s="65"/>
      <c r="K71" s="66"/>
      <c r="L71" s="66"/>
    </row>
    <row r="72" spans="3:12" ht="14.25" customHeight="1">
      <c r="C72" s="65"/>
      <c r="K72" s="66"/>
      <c r="L72" s="66"/>
    </row>
    <row r="73" spans="3:12" ht="14.25" customHeight="1">
      <c r="C73" s="65"/>
      <c r="K73" s="66"/>
      <c r="L73" s="66"/>
    </row>
    <row r="74" spans="3:12" ht="14.25" customHeight="1">
      <c r="C74" s="65"/>
      <c r="K74" s="66"/>
      <c r="L74" s="66"/>
    </row>
    <row r="75" spans="3:12" ht="14.25" customHeight="1">
      <c r="C75" s="65"/>
      <c r="K75" s="66"/>
      <c r="L75" s="66"/>
    </row>
    <row r="76" spans="3:12" ht="14.25" customHeight="1">
      <c r="C76" s="65"/>
      <c r="K76" s="66"/>
      <c r="L76" s="66"/>
    </row>
    <row r="77" spans="3:12" ht="14.25" customHeight="1">
      <c r="C77" s="65"/>
      <c r="K77" s="66"/>
      <c r="L77" s="66"/>
    </row>
    <row r="78" spans="3:12" ht="14.25" customHeight="1">
      <c r="C78" s="65"/>
      <c r="K78" s="66"/>
      <c r="L78" s="66"/>
    </row>
    <row r="79" spans="3:12" ht="14.25" customHeight="1">
      <c r="C79" s="65"/>
      <c r="K79" s="66"/>
      <c r="L79" s="66"/>
    </row>
    <row r="80" spans="3:12" ht="14.25" customHeight="1">
      <c r="C80" s="65"/>
      <c r="K80" s="66"/>
      <c r="L80" s="66"/>
    </row>
    <row r="81" spans="3:12" ht="14.25" customHeight="1">
      <c r="C81" s="65"/>
      <c r="K81" s="66"/>
      <c r="L81" s="66"/>
    </row>
    <row r="82" spans="3:12" ht="14.25" customHeight="1">
      <c r="C82" s="65"/>
      <c r="K82" s="66"/>
      <c r="L82" s="66"/>
    </row>
    <row r="83" spans="3:12" ht="14.25" customHeight="1">
      <c r="C83" s="65"/>
      <c r="K83" s="66"/>
      <c r="L83" s="66"/>
    </row>
    <row r="84" spans="3:12" ht="14.25" customHeight="1">
      <c r="C84" s="65"/>
      <c r="K84" s="66"/>
      <c r="L84" s="66"/>
    </row>
    <row r="85" spans="3:12" ht="14.25" customHeight="1">
      <c r="C85" s="65"/>
      <c r="K85" s="66"/>
      <c r="L85" s="66"/>
    </row>
    <row r="86" spans="3:12" ht="14.25" customHeight="1">
      <c r="C86" s="65"/>
      <c r="K86" s="66"/>
      <c r="L86" s="66"/>
    </row>
    <row r="87" spans="3:12" ht="14.25" customHeight="1">
      <c r="C87" s="65"/>
      <c r="K87" s="66"/>
      <c r="L87" s="66"/>
    </row>
    <row r="88" spans="3:12" ht="14.25" customHeight="1">
      <c r="C88" s="65"/>
      <c r="K88" s="66"/>
      <c r="L88" s="66"/>
    </row>
    <row r="89" spans="3:12" ht="14.25" customHeight="1">
      <c r="C89" s="65"/>
      <c r="K89" s="66"/>
      <c r="L89" s="66"/>
    </row>
    <row r="90" spans="3:12" ht="14.25" customHeight="1">
      <c r="C90" s="65"/>
      <c r="K90" s="66"/>
      <c r="L90" s="66"/>
    </row>
    <row r="91" spans="3:12" ht="14.25" customHeight="1">
      <c r="C91" s="65"/>
      <c r="K91" s="66"/>
      <c r="L91" s="66"/>
    </row>
    <row r="92" spans="3:12" ht="14.25" customHeight="1">
      <c r="C92" s="65"/>
      <c r="K92" s="66"/>
      <c r="L92" s="66"/>
    </row>
    <row r="93" spans="3:12" ht="14.25" customHeight="1">
      <c r="C93" s="65"/>
      <c r="K93" s="66"/>
      <c r="L93" s="66"/>
    </row>
    <row r="94" spans="3:12" ht="14.25" customHeight="1">
      <c r="C94" s="65"/>
      <c r="K94" s="66"/>
      <c r="L94" s="66"/>
    </row>
    <row r="95" spans="3:12" ht="14.25" customHeight="1">
      <c r="C95" s="65"/>
      <c r="K95" s="66"/>
      <c r="L95" s="66"/>
    </row>
    <row r="96" spans="3:12" ht="14.25" customHeight="1">
      <c r="C96" s="65"/>
      <c r="K96" s="66"/>
      <c r="L96" s="66"/>
    </row>
    <row r="97" spans="3:12" ht="14.25" customHeight="1">
      <c r="C97" s="65"/>
      <c r="K97" s="66"/>
      <c r="L97" s="66"/>
    </row>
    <row r="98" spans="3:12" ht="14.25" customHeight="1">
      <c r="C98" s="65"/>
      <c r="K98" s="66"/>
      <c r="L98" s="66"/>
    </row>
    <row r="99" spans="3:12" ht="14.25" customHeight="1">
      <c r="C99" s="65"/>
      <c r="K99" s="66"/>
      <c r="L99" s="66"/>
    </row>
    <row r="100" spans="3:12" ht="14.25" customHeight="1">
      <c r="C100" s="65"/>
      <c r="K100" s="66"/>
      <c r="L100" s="66"/>
    </row>
    <row r="101" spans="3:12" ht="14.25" customHeight="1">
      <c r="C101" s="65"/>
      <c r="K101" s="66"/>
      <c r="L101" s="66"/>
    </row>
    <row r="102" spans="3:12" ht="14.25" customHeight="1">
      <c r="C102" s="65"/>
      <c r="K102" s="66"/>
      <c r="L102" s="66"/>
    </row>
    <row r="103" spans="3:12" ht="14.25" customHeight="1">
      <c r="C103" s="65"/>
      <c r="K103" s="66"/>
      <c r="L103" s="66"/>
    </row>
    <row r="104" spans="3:12" ht="14.25" customHeight="1">
      <c r="C104" s="65"/>
      <c r="K104" s="66"/>
      <c r="L104" s="66"/>
    </row>
    <row r="105" spans="3:12" ht="14.25" customHeight="1">
      <c r="C105" s="65"/>
      <c r="K105" s="66"/>
      <c r="L105" s="66"/>
    </row>
    <row r="106" spans="3:12" ht="14.25" customHeight="1">
      <c r="C106" s="65"/>
      <c r="K106" s="66"/>
      <c r="L106" s="66"/>
    </row>
    <row r="107" spans="3:12" ht="14.25" customHeight="1">
      <c r="C107" s="65"/>
      <c r="K107" s="66"/>
      <c r="L107" s="66"/>
    </row>
    <row r="108" spans="3:12" ht="14.25" customHeight="1">
      <c r="C108" s="65"/>
      <c r="K108" s="66"/>
      <c r="L108" s="66"/>
    </row>
    <row r="109" spans="3:12" ht="14.25" customHeight="1">
      <c r="C109" s="65"/>
      <c r="K109" s="66"/>
      <c r="L109" s="66"/>
    </row>
    <row r="110" spans="3:12" ht="14.25" customHeight="1">
      <c r="C110" s="65"/>
      <c r="K110" s="66"/>
      <c r="L110" s="66"/>
    </row>
    <row r="111" spans="3:12" ht="14.25" customHeight="1">
      <c r="C111" s="65"/>
      <c r="K111" s="66"/>
      <c r="L111" s="66"/>
    </row>
    <row r="112" spans="3:12" ht="14.25" customHeight="1">
      <c r="C112" s="65"/>
      <c r="K112" s="66"/>
      <c r="L112" s="66"/>
    </row>
    <row r="113" spans="3:12" ht="14.25" customHeight="1">
      <c r="C113" s="65"/>
      <c r="K113" s="66"/>
      <c r="L113" s="66"/>
    </row>
    <row r="114" spans="3:12" ht="14.25" customHeight="1">
      <c r="C114" s="65"/>
      <c r="K114" s="66"/>
      <c r="L114" s="66"/>
    </row>
    <row r="115" spans="3:12" ht="14.25" customHeight="1">
      <c r="C115" s="65"/>
      <c r="K115" s="66"/>
      <c r="L115" s="66"/>
    </row>
    <row r="116" spans="3:12" ht="14.25" customHeight="1">
      <c r="C116" s="65"/>
      <c r="K116" s="66"/>
      <c r="L116" s="66"/>
    </row>
    <row r="117" spans="3:12" ht="14.25" customHeight="1">
      <c r="C117" s="65"/>
      <c r="K117" s="66"/>
      <c r="L117" s="66"/>
    </row>
    <row r="118" spans="3:12" ht="14.25" customHeight="1">
      <c r="C118" s="65"/>
      <c r="K118" s="66"/>
      <c r="L118" s="66"/>
    </row>
    <row r="119" spans="3:12" ht="14.25" customHeight="1">
      <c r="C119" s="65"/>
      <c r="K119" s="66"/>
      <c r="L119" s="66"/>
    </row>
    <row r="120" spans="3:12" ht="14.25" customHeight="1">
      <c r="C120" s="65"/>
      <c r="K120" s="66"/>
      <c r="L120" s="66"/>
    </row>
    <row r="121" spans="3:12" ht="14.25" customHeight="1">
      <c r="C121" s="65"/>
      <c r="K121" s="66"/>
      <c r="L121" s="66"/>
    </row>
    <row r="122" spans="3:12" ht="14.25" customHeight="1">
      <c r="C122" s="65"/>
      <c r="K122" s="66"/>
      <c r="L122" s="66"/>
    </row>
    <row r="123" spans="3:12" ht="14.25" customHeight="1">
      <c r="C123" s="65"/>
      <c r="K123" s="66"/>
      <c r="L123" s="66"/>
    </row>
    <row r="124" spans="3:12" ht="14.25" customHeight="1">
      <c r="C124" s="65"/>
      <c r="K124" s="66"/>
      <c r="L124" s="66"/>
    </row>
    <row r="125" spans="3:12" ht="14.25" customHeight="1">
      <c r="C125" s="65"/>
      <c r="K125" s="66"/>
      <c r="L125" s="66"/>
    </row>
    <row r="126" spans="3:12" ht="14.25" customHeight="1">
      <c r="C126" s="65"/>
      <c r="K126" s="66"/>
      <c r="L126" s="66"/>
    </row>
    <row r="127" spans="3:12" ht="14.25" customHeight="1">
      <c r="C127" s="65"/>
      <c r="K127" s="66"/>
      <c r="L127" s="66"/>
    </row>
    <row r="128" spans="3:12" ht="14.25" customHeight="1">
      <c r="C128" s="65"/>
      <c r="K128" s="66"/>
      <c r="L128" s="66"/>
    </row>
    <row r="129" spans="3:12" ht="14.25" customHeight="1">
      <c r="C129" s="65"/>
      <c r="K129" s="66"/>
      <c r="L129" s="66"/>
    </row>
    <row r="130" spans="3:12" ht="14.25" customHeight="1">
      <c r="C130" s="65"/>
      <c r="K130" s="66"/>
      <c r="L130" s="66"/>
    </row>
    <row r="131" spans="3:12" ht="14.25" customHeight="1">
      <c r="C131" s="65"/>
      <c r="K131" s="66"/>
      <c r="L131" s="66"/>
    </row>
    <row r="132" spans="3:12" ht="14.25" customHeight="1">
      <c r="C132" s="65"/>
      <c r="K132" s="66"/>
      <c r="L132" s="66"/>
    </row>
    <row r="133" spans="3:12" ht="14.25" customHeight="1">
      <c r="C133" s="65"/>
      <c r="K133" s="66"/>
      <c r="L133" s="66"/>
    </row>
    <row r="134" spans="3:12" ht="14.25" customHeight="1">
      <c r="C134" s="65"/>
      <c r="K134" s="66"/>
      <c r="L134" s="66"/>
    </row>
    <row r="135" spans="3:12" ht="14.25" customHeight="1">
      <c r="C135" s="65"/>
      <c r="K135" s="66"/>
      <c r="L135" s="66"/>
    </row>
    <row r="136" spans="3:12" ht="14.25" customHeight="1">
      <c r="C136" s="65"/>
      <c r="K136" s="66"/>
      <c r="L136" s="66"/>
    </row>
    <row r="137" spans="3:12" ht="14.25" customHeight="1">
      <c r="C137" s="65"/>
      <c r="K137" s="66"/>
      <c r="L137" s="66"/>
    </row>
    <row r="138" spans="3:12" ht="14.25" customHeight="1">
      <c r="C138" s="65"/>
      <c r="K138" s="66"/>
      <c r="L138" s="66"/>
    </row>
    <row r="139" spans="3:12" ht="14.25" customHeight="1">
      <c r="C139" s="65"/>
      <c r="K139" s="66"/>
      <c r="L139" s="66"/>
    </row>
    <row r="140" spans="3:12" ht="14.25" customHeight="1">
      <c r="C140" s="65"/>
      <c r="K140" s="66"/>
      <c r="L140" s="66"/>
    </row>
    <row r="141" spans="3:12" ht="14.25" customHeight="1">
      <c r="C141" s="65"/>
      <c r="K141" s="66"/>
      <c r="L141" s="66"/>
    </row>
    <row r="142" spans="3:12" ht="14.25" customHeight="1">
      <c r="C142" s="65"/>
      <c r="K142" s="66"/>
      <c r="L142" s="66"/>
    </row>
    <row r="143" spans="3:12" ht="14.25" customHeight="1">
      <c r="C143" s="65"/>
      <c r="K143" s="66"/>
      <c r="L143" s="66"/>
    </row>
    <row r="144" spans="3:12" ht="14.25" customHeight="1">
      <c r="C144" s="65"/>
      <c r="K144" s="66"/>
      <c r="L144" s="66"/>
    </row>
    <row r="145" spans="3:12" ht="14.25" customHeight="1">
      <c r="C145" s="65"/>
      <c r="K145" s="66"/>
      <c r="L145" s="66"/>
    </row>
    <row r="146" spans="3:12" ht="14.25" customHeight="1">
      <c r="C146" s="65"/>
      <c r="K146" s="66"/>
      <c r="L146" s="66"/>
    </row>
    <row r="147" spans="3:12" ht="14.25" customHeight="1">
      <c r="C147" s="65"/>
      <c r="K147" s="66"/>
      <c r="L147" s="66"/>
    </row>
    <row r="148" spans="3:12" ht="14.25" customHeight="1">
      <c r="C148" s="65"/>
      <c r="K148" s="66"/>
      <c r="L148" s="66"/>
    </row>
    <row r="149" spans="3:12" ht="14.25" customHeight="1">
      <c r="C149" s="65"/>
      <c r="K149" s="66"/>
      <c r="L149" s="66"/>
    </row>
    <row r="150" spans="3:12" ht="14.25" customHeight="1">
      <c r="C150" s="65"/>
      <c r="K150" s="66"/>
      <c r="L150" s="66"/>
    </row>
    <row r="151" spans="3:12" ht="14.25" customHeight="1">
      <c r="C151" s="65"/>
      <c r="K151" s="66"/>
      <c r="L151" s="66"/>
    </row>
    <row r="152" spans="3:12" ht="14.25" customHeight="1">
      <c r="C152" s="65"/>
      <c r="K152" s="66"/>
      <c r="L152" s="66"/>
    </row>
    <row r="153" spans="3:12" ht="14.25" customHeight="1">
      <c r="C153" s="65"/>
      <c r="K153" s="66"/>
      <c r="L153" s="66"/>
    </row>
    <row r="154" spans="3:12" ht="14.25" customHeight="1">
      <c r="C154" s="65"/>
      <c r="K154" s="66"/>
      <c r="L154" s="66"/>
    </row>
    <row r="155" spans="3:12" ht="14.25" customHeight="1">
      <c r="C155" s="65"/>
      <c r="K155" s="66"/>
      <c r="L155" s="66"/>
    </row>
    <row r="156" spans="3:12" ht="14.25" customHeight="1">
      <c r="C156" s="65"/>
      <c r="K156" s="66"/>
      <c r="L156" s="66"/>
    </row>
    <row r="157" spans="3:12" ht="14.25" customHeight="1">
      <c r="C157" s="65"/>
      <c r="K157" s="66"/>
      <c r="L157" s="66"/>
    </row>
    <row r="158" spans="3:12" ht="14.25" customHeight="1">
      <c r="C158" s="65"/>
      <c r="K158" s="66"/>
      <c r="L158" s="66"/>
    </row>
    <row r="159" spans="3:12" ht="14.25" customHeight="1">
      <c r="C159" s="65"/>
      <c r="K159" s="66"/>
      <c r="L159" s="66"/>
    </row>
    <row r="160" spans="3:12" ht="14.25" customHeight="1">
      <c r="C160" s="65"/>
      <c r="K160" s="66"/>
      <c r="L160" s="66"/>
    </row>
    <row r="161" spans="3:12" ht="14.25" customHeight="1">
      <c r="C161" s="65"/>
      <c r="K161" s="66"/>
      <c r="L161" s="66"/>
    </row>
    <row r="162" spans="3:12" ht="14.25" customHeight="1">
      <c r="C162" s="65"/>
      <c r="K162" s="66"/>
      <c r="L162" s="66"/>
    </row>
    <row r="163" spans="3:12" ht="14.25" customHeight="1">
      <c r="C163" s="65"/>
      <c r="K163" s="66"/>
      <c r="L163" s="66"/>
    </row>
    <row r="164" spans="3:12" ht="14.25" customHeight="1">
      <c r="C164" s="65"/>
      <c r="K164" s="66"/>
      <c r="L164" s="66"/>
    </row>
    <row r="165" spans="3:12" ht="14.25" customHeight="1">
      <c r="C165" s="65"/>
      <c r="K165" s="66"/>
      <c r="L165" s="66"/>
    </row>
    <row r="166" spans="3:12" ht="14.25" customHeight="1">
      <c r="C166" s="65"/>
      <c r="K166" s="66"/>
      <c r="L166" s="66"/>
    </row>
    <row r="167" spans="3:12" ht="14.25" customHeight="1">
      <c r="C167" s="65"/>
      <c r="K167" s="66"/>
      <c r="L167" s="66"/>
    </row>
    <row r="168" spans="3:12" ht="14.25" customHeight="1">
      <c r="C168" s="65"/>
      <c r="K168" s="66"/>
      <c r="L168" s="66"/>
    </row>
    <row r="169" spans="3:12" ht="14.25" customHeight="1">
      <c r="C169" s="65"/>
      <c r="K169" s="66"/>
      <c r="L169" s="66"/>
    </row>
    <row r="170" spans="3:12" ht="14.25" customHeight="1">
      <c r="C170" s="65"/>
      <c r="K170" s="66"/>
      <c r="L170" s="66"/>
    </row>
    <row r="171" spans="3:12" ht="14.25" customHeight="1">
      <c r="C171" s="65"/>
      <c r="K171" s="66"/>
      <c r="L171" s="66"/>
    </row>
    <row r="172" spans="3:12" ht="14.25" customHeight="1">
      <c r="C172" s="65"/>
      <c r="K172" s="66"/>
      <c r="L172" s="66"/>
    </row>
    <row r="173" spans="3:12" ht="14.25" customHeight="1">
      <c r="C173" s="65"/>
      <c r="K173" s="66"/>
      <c r="L173" s="66"/>
    </row>
    <row r="174" spans="3:12" ht="14.25" customHeight="1">
      <c r="C174" s="65"/>
      <c r="K174" s="66"/>
      <c r="L174" s="66"/>
    </row>
    <row r="175" spans="3:12" ht="14.25" customHeight="1">
      <c r="C175" s="65"/>
      <c r="K175" s="66"/>
      <c r="L175" s="66"/>
    </row>
    <row r="176" spans="3:12" ht="14.25" customHeight="1">
      <c r="C176" s="65"/>
      <c r="K176" s="66"/>
      <c r="L176" s="66"/>
    </row>
    <row r="177" spans="3:12" ht="14.25" customHeight="1">
      <c r="C177" s="65"/>
      <c r="K177" s="66"/>
      <c r="L177" s="66"/>
    </row>
    <row r="178" spans="3:12" ht="14.25" customHeight="1">
      <c r="C178" s="65"/>
      <c r="K178" s="66"/>
      <c r="L178" s="66"/>
    </row>
    <row r="179" spans="3:12" ht="14.25" customHeight="1">
      <c r="C179" s="65"/>
      <c r="K179" s="66"/>
      <c r="L179" s="66"/>
    </row>
    <row r="180" spans="3:12" ht="14.25" customHeight="1">
      <c r="C180" s="65"/>
      <c r="K180" s="66"/>
      <c r="L180" s="66"/>
    </row>
    <row r="181" spans="3:12" ht="14.25" customHeight="1">
      <c r="C181" s="65"/>
      <c r="K181" s="66"/>
      <c r="L181" s="66"/>
    </row>
    <row r="182" spans="3:12" ht="14.25" customHeight="1">
      <c r="C182" s="65"/>
      <c r="K182" s="66"/>
      <c r="L182" s="66"/>
    </row>
    <row r="183" spans="3:12" ht="14.25" customHeight="1">
      <c r="C183" s="65"/>
      <c r="K183" s="66"/>
      <c r="L183" s="66"/>
    </row>
    <row r="184" spans="3:12" ht="14.25" customHeight="1">
      <c r="C184" s="65"/>
      <c r="K184" s="66"/>
      <c r="L184" s="66"/>
    </row>
    <row r="185" spans="3:12" ht="14.25" customHeight="1">
      <c r="C185" s="65"/>
      <c r="K185" s="66"/>
      <c r="L185" s="66"/>
    </row>
    <row r="186" spans="3:12" ht="14.25" customHeight="1">
      <c r="C186" s="65"/>
      <c r="K186" s="66"/>
      <c r="L186" s="66"/>
    </row>
    <row r="187" spans="3:12" ht="14.25" customHeight="1">
      <c r="C187" s="65"/>
      <c r="K187" s="66"/>
      <c r="L187" s="66"/>
    </row>
    <row r="188" spans="3:12" ht="14.25" customHeight="1">
      <c r="C188" s="65"/>
      <c r="K188" s="66"/>
      <c r="L188" s="66"/>
    </row>
    <row r="189" spans="3:12" ht="14.25" customHeight="1">
      <c r="C189" s="65"/>
      <c r="K189" s="66"/>
      <c r="L189" s="66"/>
    </row>
    <row r="190" spans="3:12" ht="14.25" customHeight="1">
      <c r="C190" s="65"/>
      <c r="K190" s="66"/>
      <c r="L190" s="66"/>
    </row>
    <row r="191" spans="3:12" ht="14.25" customHeight="1">
      <c r="C191" s="65"/>
      <c r="K191" s="66"/>
      <c r="L191" s="66"/>
    </row>
    <row r="192" spans="3:12" ht="14.25" customHeight="1">
      <c r="C192" s="65"/>
      <c r="K192" s="66"/>
      <c r="L192" s="66"/>
    </row>
    <row r="193" spans="3:12" ht="14.25" customHeight="1">
      <c r="C193" s="65"/>
      <c r="K193" s="66"/>
      <c r="L193" s="66"/>
    </row>
    <row r="194" spans="3:12" ht="14.25" customHeight="1">
      <c r="C194" s="65"/>
      <c r="K194" s="66"/>
      <c r="L194" s="66"/>
    </row>
    <row r="195" spans="3:12" ht="14.25" customHeight="1">
      <c r="C195" s="65"/>
      <c r="K195" s="66"/>
      <c r="L195" s="66"/>
    </row>
    <row r="196" spans="3:12" ht="14.25" customHeight="1">
      <c r="C196" s="65"/>
      <c r="K196" s="66"/>
      <c r="L196" s="66"/>
    </row>
    <row r="197" spans="3:12" ht="14.25" customHeight="1">
      <c r="C197" s="65"/>
      <c r="K197" s="66"/>
      <c r="L197" s="66"/>
    </row>
    <row r="198" spans="3:12" ht="14.25" customHeight="1">
      <c r="C198" s="65"/>
      <c r="K198" s="66"/>
      <c r="L198" s="66"/>
    </row>
    <row r="199" spans="3:12" ht="14.25" customHeight="1">
      <c r="C199" s="65"/>
      <c r="K199" s="66"/>
      <c r="L199" s="66"/>
    </row>
    <row r="200" spans="3:12" ht="14.25" customHeight="1">
      <c r="C200" s="65"/>
      <c r="K200" s="66"/>
      <c r="L200" s="66"/>
    </row>
    <row r="201" spans="3:12" ht="14.25" customHeight="1">
      <c r="C201" s="65"/>
      <c r="K201" s="66"/>
      <c r="L201" s="66"/>
    </row>
    <row r="202" spans="3:12" ht="14.25" customHeight="1">
      <c r="C202" s="65"/>
      <c r="K202" s="66"/>
      <c r="L202" s="66"/>
    </row>
    <row r="203" spans="3:12" ht="14.25" customHeight="1">
      <c r="C203" s="65"/>
      <c r="K203" s="66"/>
      <c r="L203" s="66"/>
    </row>
    <row r="204" spans="3:12" ht="14.25" customHeight="1">
      <c r="C204" s="65"/>
      <c r="K204" s="66"/>
      <c r="L204" s="66"/>
    </row>
    <row r="205" spans="3:12" ht="14.25" customHeight="1">
      <c r="C205" s="65"/>
      <c r="K205" s="66"/>
      <c r="L205" s="66"/>
    </row>
    <row r="206" spans="3:12" ht="14.25" customHeight="1">
      <c r="C206" s="65"/>
      <c r="K206" s="66"/>
      <c r="L206" s="66"/>
    </row>
    <row r="207" spans="3:12" ht="14.25" customHeight="1">
      <c r="C207" s="65"/>
      <c r="K207" s="66"/>
      <c r="L207" s="66"/>
    </row>
    <row r="208" spans="3:12" ht="14.25" customHeight="1">
      <c r="C208" s="65"/>
      <c r="K208" s="66"/>
      <c r="L208" s="66"/>
    </row>
    <row r="209" spans="3:12" ht="14.25" customHeight="1">
      <c r="C209" s="65"/>
      <c r="K209" s="66"/>
      <c r="L209" s="66"/>
    </row>
    <row r="210" spans="3:12" ht="14.25" customHeight="1">
      <c r="C210" s="65"/>
      <c r="K210" s="66"/>
      <c r="L210" s="66"/>
    </row>
    <row r="211" spans="3:12" ht="14.25" customHeight="1">
      <c r="C211" s="65"/>
      <c r="K211" s="66"/>
      <c r="L211" s="66"/>
    </row>
    <row r="212" spans="3:12" ht="14.25" customHeight="1">
      <c r="C212" s="65"/>
      <c r="K212" s="66"/>
      <c r="L212" s="66"/>
    </row>
    <row r="213" spans="3:12" ht="14.25" customHeight="1">
      <c r="C213" s="65"/>
      <c r="K213" s="66"/>
      <c r="L213" s="66"/>
    </row>
    <row r="214" spans="3:12" ht="14.25" customHeight="1">
      <c r="C214" s="65"/>
      <c r="K214" s="66"/>
      <c r="L214" s="66"/>
    </row>
    <row r="215" spans="3:12" ht="14.25" customHeight="1">
      <c r="C215" s="65"/>
      <c r="K215" s="66"/>
      <c r="L215" s="66"/>
    </row>
    <row r="216" spans="3:12" ht="14.25" customHeight="1">
      <c r="C216" s="65"/>
      <c r="K216" s="66"/>
      <c r="L216" s="66"/>
    </row>
    <row r="217" spans="3:12" ht="14.25" customHeight="1">
      <c r="C217" s="65"/>
      <c r="K217" s="66"/>
      <c r="L217" s="66"/>
    </row>
    <row r="218" spans="3:12" ht="14.25" customHeight="1">
      <c r="C218" s="65"/>
      <c r="K218" s="66"/>
      <c r="L218" s="66"/>
    </row>
    <row r="219" spans="3:12" ht="14.25" customHeight="1">
      <c r="C219" s="65"/>
      <c r="K219" s="66"/>
      <c r="L219" s="66"/>
    </row>
    <row r="220" spans="3:12" ht="14.25" customHeight="1">
      <c r="C220" s="65"/>
      <c r="K220" s="66"/>
      <c r="L220" s="66"/>
    </row>
    <row r="221" spans="3:12" ht="14.25" customHeight="1">
      <c r="C221" s="65"/>
      <c r="K221" s="66"/>
      <c r="L221" s="66"/>
    </row>
    <row r="222" spans="3:12" ht="14.25" customHeight="1">
      <c r="C222" s="65"/>
      <c r="K222" s="66"/>
      <c r="L222" s="66"/>
    </row>
    <row r="223" spans="3:12" ht="14.25" customHeight="1">
      <c r="C223" s="65"/>
      <c r="K223" s="66"/>
      <c r="L223" s="66"/>
    </row>
    <row r="224" spans="3:12" ht="14.25" customHeight="1">
      <c r="C224" s="65"/>
      <c r="K224" s="66"/>
      <c r="L224" s="66"/>
    </row>
    <row r="225" spans="3:12" ht="14.25" customHeight="1">
      <c r="C225" s="65"/>
      <c r="K225" s="66"/>
      <c r="L225" s="66"/>
    </row>
    <row r="226" spans="3:12" ht="14.25" customHeight="1">
      <c r="C226" s="65"/>
      <c r="K226" s="66"/>
      <c r="L226" s="66"/>
    </row>
    <row r="227" spans="3:12" ht="14.25" customHeight="1">
      <c r="C227" s="65"/>
      <c r="K227" s="66"/>
      <c r="L227" s="66"/>
    </row>
    <row r="228" spans="3:12" ht="14.25" customHeight="1">
      <c r="C228" s="65"/>
      <c r="K228" s="66"/>
      <c r="L228" s="66"/>
    </row>
    <row r="229" spans="3:12" ht="14.25" customHeight="1">
      <c r="C229" s="65"/>
      <c r="K229" s="66"/>
      <c r="L229" s="66"/>
    </row>
    <row r="230" spans="3:12" ht="15.75" customHeight="1"/>
    <row r="231" spans="3:12" ht="15.75" customHeight="1"/>
    <row r="232" spans="3:12" ht="15.75" customHeight="1"/>
    <row r="233" spans="3:12" ht="15.75" customHeight="1"/>
    <row r="234" spans="3:12" ht="15.75" customHeight="1"/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sortState xmlns:xlrd2="http://schemas.microsoft.com/office/spreadsheetml/2017/richdata2" ref="C3:N9">
    <sortCondition ref="J3:J9"/>
    <sortCondition ref="K3:K9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897"/>
  <sheetViews>
    <sheetView topLeftCell="A9" workbookViewId="0">
      <selection activeCell="A24" sqref="A24:XFD127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99" t="s">
        <v>780</v>
      </c>
      <c r="B1" s="100" t="s">
        <v>781</v>
      </c>
      <c r="C1" s="100" t="s">
        <v>782</v>
      </c>
      <c r="D1" s="101" t="s">
        <v>783</v>
      </c>
      <c r="E1" s="89"/>
      <c r="F1" s="65"/>
      <c r="G1" s="65"/>
      <c r="H1" s="65"/>
      <c r="I1" s="65"/>
      <c r="J1" s="65"/>
      <c r="K1" s="65"/>
      <c r="L1" s="65"/>
      <c r="M1" s="65"/>
      <c r="N1" s="177" t="s">
        <v>784</v>
      </c>
      <c r="O1" s="178"/>
    </row>
    <row r="2" spans="1:15" ht="14.25" customHeight="1">
      <c r="A2" s="102" t="s">
        <v>785</v>
      </c>
      <c r="B2" s="103" t="s">
        <v>786</v>
      </c>
      <c r="C2" s="103" t="s">
        <v>787</v>
      </c>
      <c r="D2" s="103" t="s">
        <v>788</v>
      </c>
      <c r="E2" s="103"/>
      <c r="F2" s="103" t="s">
        <v>789</v>
      </c>
      <c r="G2" s="103" t="s">
        <v>1</v>
      </c>
      <c r="H2" s="103" t="s">
        <v>3</v>
      </c>
      <c r="I2" s="103" t="s">
        <v>742</v>
      </c>
      <c r="J2" s="103" t="s">
        <v>2</v>
      </c>
      <c r="K2" s="103" t="s">
        <v>5</v>
      </c>
      <c r="L2" s="104" t="s">
        <v>744</v>
      </c>
      <c r="M2" s="103" t="s">
        <v>745</v>
      </c>
      <c r="N2" s="105" t="s">
        <v>790</v>
      </c>
      <c r="O2" s="105" t="s">
        <v>791</v>
      </c>
    </row>
    <row r="3" spans="1:15" ht="14.25" customHeight="1">
      <c r="A3" s="106"/>
      <c r="B3" s="107"/>
      <c r="C3" s="107"/>
      <c r="D3" s="108"/>
      <c r="E3" s="108"/>
      <c r="F3" s="108">
        <v>1281</v>
      </c>
      <c r="G3" s="60" t="str">
        <f>+VLOOKUP(F3,Participants!$A$1:$F$799,2,FALSE)</f>
        <v>Carter Cross</v>
      </c>
      <c r="H3" s="60" t="str">
        <f>+VLOOKUP(F3,Participants!$A$1:$F$799,4,FALSE)</f>
        <v>AGS</v>
      </c>
      <c r="I3" s="60" t="str">
        <f>+VLOOKUP(F3,Participants!$A$1:$F$799,5,FALSE)</f>
        <v>M</v>
      </c>
      <c r="J3" s="60">
        <f>+VLOOKUP(F3,Participants!$A$1:$F$799,3,FALSE)</f>
        <v>8</v>
      </c>
      <c r="K3" s="61" t="str">
        <f>+VLOOKUP(F3,Participants!$A$1:$G$799,7,FALSE)</f>
        <v>VARSITY BOYS</v>
      </c>
      <c r="L3" s="109">
        <v>1</v>
      </c>
      <c r="M3" s="60">
        <v>10</v>
      </c>
      <c r="N3" s="110">
        <v>34</v>
      </c>
      <c r="O3" s="110">
        <v>4</v>
      </c>
    </row>
    <row r="4" spans="1:15" ht="14.25" customHeight="1">
      <c r="A4" s="111"/>
      <c r="B4" s="112"/>
      <c r="C4" s="112"/>
      <c r="D4" s="113"/>
      <c r="E4" s="113"/>
      <c r="F4" s="108">
        <v>1283</v>
      </c>
      <c r="G4" s="60" t="str">
        <f>+VLOOKUP(F4,Participants!$A$1:$F$799,2,FALSE)</f>
        <v>Brayden Douglass</v>
      </c>
      <c r="H4" s="60" t="str">
        <f>+VLOOKUP(F4,Participants!$A$1:$F$799,4,FALSE)</f>
        <v>AGS</v>
      </c>
      <c r="I4" s="60" t="str">
        <f>+VLOOKUP(F4,Participants!$A$1:$F$799,5,FALSE)</f>
        <v>M</v>
      </c>
      <c r="J4" s="60">
        <f>+VLOOKUP(F4,Participants!$A$1:$F$799,3,FALSE)</f>
        <v>8</v>
      </c>
      <c r="K4" s="61" t="str">
        <f>+VLOOKUP(F4,Participants!$A$1:$G$799,7,FALSE)</f>
        <v>VARSITY BOYS</v>
      </c>
      <c r="L4" s="157">
        <v>2</v>
      </c>
      <c r="M4" s="60">
        <v>8</v>
      </c>
      <c r="N4" s="110">
        <v>29</v>
      </c>
      <c r="O4" s="110">
        <v>0</v>
      </c>
    </row>
    <row r="5" spans="1:15" ht="14.25" customHeight="1">
      <c r="A5" s="106"/>
      <c r="B5" s="107"/>
      <c r="C5" s="107"/>
      <c r="D5" s="108"/>
      <c r="E5" s="108"/>
      <c r="F5" s="108">
        <v>793</v>
      </c>
      <c r="G5" s="60" t="str">
        <f>+VLOOKUP(F5,Participants!$A$1:$F$799,2,FALSE)</f>
        <v>Burchill Jonah</v>
      </c>
      <c r="H5" s="60" t="str">
        <f>+VLOOKUP(F5,Participants!$A$1:$F$799,4,FALSE)</f>
        <v>AAC</v>
      </c>
      <c r="I5" s="60" t="str">
        <f>+VLOOKUP(F5,Participants!$A$1:$F$799,5,FALSE)</f>
        <v>M</v>
      </c>
      <c r="J5" s="60">
        <f>+VLOOKUP(F5,Participants!$A$1:$F$799,3,FALSE)</f>
        <v>8</v>
      </c>
      <c r="K5" s="61" t="str">
        <f>+VLOOKUP(F5,Participants!$A$1:$G$799,7,FALSE)</f>
        <v>VARSITY BOYS</v>
      </c>
      <c r="L5" s="109">
        <v>3</v>
      </c>
      <c r="M5" s="60">
        <v>6</v>
      </c>
      <c r="N5" s="110">
        <v>28</v>
      </c>
      <c r="O5" s="110">
        <v>10</v>
      </c>
    </row>
    <row r="6" spans="1:15" ht="14.25" customHeight="1">
      <c r="A6" s="111"/>
      <c r="B6" s="112"/>
      <c r="C6" s="112"/>
      <c r="D6" s="113"/>
      <c r="E6" s="113"/>
      <c r="F6" s="113">
        <v>1177</v>
      </c>
      <c r="G6" s="53" t="str">
        <f>+VLOOKUP(F6,Participants!$A$1:$F$799,2,FALSE)</f>
        <v>Patrick Altmar</v>
      </c>
      <c r="H6" s="53" t="str">
        <f>+VLOOKUP(F6,Participants!$A$1:$F$799,4,FALSE)</f>
        <v>JAM</v>
      </c>
      <c r="I6" s="53" t="str">
        <f>+VLOOKUP(F6,Participants!$A$1:$F$799,5,FALSE)</f>
        <v>M</v>
      </c>
      <c r="J6" s="53">
        <f>+VLOOKUP(F6,Participants!$A$1:$F$799,3,FALSE)</f>
        <v>8</v>
      </c>
      <c r="K6" s="61" t="str">
        <f>+VLOOKUP(F6,Participants!$A$1:$G$799,7,FALSE)</f>
        <v>VARSITY BOYS</v>
      </c>
      <c r="L6" s="114">
        <v>4</v>
      </c>
      <c r="M6" s="53">
        <v>5</v>
      </c>
      <c r="N6" s="54">
        <v>27</v>
      </c>
      <c r="O6" s="54">
        <v>10</v>
      </c>
    </row>
    <row r="7" spans="1:15" ht="14.25" customHeight="1">
      <c r="A7" s="106"/>
      <c r="B7" s="107"/>
      <c r="C7" s="107"/>
      <c r="D7" s="108"/>
      <c r="E7" s="108"/>
      <c r="F7" s="108">
        <v>1175</v>
      </c>
      <c r="G7" s="60" t="str">
        <f>+VLOOKUP(F7,Participants!$A$1:$F$799,2,FALSE)</f>
        <v>Isaac Tarbuk</v>
      </c>
      <c r="H7" s="60" t="str">
        <f>+VLOOKUP(F7,Participants!$A$1:$F$799,4,FALSE)</f>
        <v>JAM</v>
      </c>
      <c r="I7" s="60" t="str">
        <f>+VLOOKUP(F7,Participants!$A$1:$F$799,5,FALSE)</f>
        <v>M</v>
      </c>
      <c r="J7" s="60">
        <f>+VLOOKUP(F7,Participants!$A$1:$F$799,3,FALSE)</f>
        <v>7</v>
      </c>
      <c r="K7" s="61" t="str">
        <f>+VLOOKUP(F7,Participants!$A$1:$G$799,7,FALSE)</f>
        <v>VARSITY BOYS</v>
      </c>
      <c r="L7" s="109">
        <v>5</v>
      </c>
      <c r="M7" s="60">
        <v>4</v>
      </c>
      <c r="N7" s="110">
        <v>27</v>
      </c>
      <c r="O7" s="110">
        <v>8</v>
      </c>
    </row>
    <row r="8" spans="1:15" ht="14.25" customHeight="1">
      <c r="A8" s="111"/>
      <c r="B8" s="112"/>
      <c r="C8" s="112"/>
      <c r="D8" s="113"/>
      <c r="E8" s="113"/>
      <c r="F8" s="108">
        <v>1074</v>
      </c>
      <c r="G8" s="60" t="str">
        <f>+VLOOKUP(F8,Participants!$A$1:$F$799,2,FALSE)</f>
        <v>Jackson Schlegel</v>
      </c>
      <c r="H8" s="60" t="str">
        <f>+VLOOKUP(F8,Participants!$A$1:$F$799,4,FALSE)</f>
        <v>KIL</v>
      </c>
      <c r="I8" s="60" t="str">
        <f>+VLOOKUP(F8,Participants!$A$1:$F$799,5,FALSE)</f>
        <v>M</v>
      </c>
      <c r="J8" s="60">
        <f>+VLOOKUP(F8,Participants!$A$1:$F$799,3,FALSE)</f>
        <v>7</v>
      </c>
      <c r="K8" s="61" t="str">
        <f>+VLOOKUP(F8,Participants!$A$1:$G$799,7,FALSE)</f>
        <v>VARSITY BOYS</v>
      </c>
      <c r="L8" s="157">
        <v>6</v>
      </c>
      <c r="M8" s="60">
        <v>3</v>
      </c>
      <c r="N8" s="110">
        <v>27</v>
      </c>
      <c r="O8" s="110">
        <v>5</v>
      </c>
    </row>
    <row r="9" spans="1:15" ht="14.25" customHeight="1">
      <c r="A9" s="106"/>
      <c r="B9" s="107"/>
      <c r="C9" s="107"/>
      <c r="D9" s="108"/>
      <c r="E9" s="108"/>
      <c r="F9" s="54">
        <v>619</v>
      </c>
      <c r="G9" s="53" t="str">
        <f>+VLOOKUP(F9,Participants!$A$1:$F$799,2,FALSE)</f>
        <v>Victor Wagner</v>
      </c>
      <c r="H9" s="53" t="str">
        <f>+VLOOKUP(F9,Participants!$A$1:$F$799,4,FALSE)</f>
        <v>BFS</v>
      </c>
      <c r="I9" s="53" t="str">
        <f>+VLOOKUP(F9,Participants!$A$1:$F$799,5,FALSE)</f>
        <v>M</v>
      </c>
      <c r="J9" s="53">
        <f>+VLOOKUP(F9,Participants!$A$1:$F$799,3,FALSE)</f>
        <v>7</v>
      </c>
      <c r="K9" s="61" t="str">
        <f>+VLOOKUP(F9,Participants!$A$1:$G$799,7,FALSE)</f>
        <v>VARSITY BOYS</v>
      </c>
      <c r="L9" s="156">
        <v>7</v>
      </c>
      <c r="M9" s="53">
        <v>2</v>
      </c>
      <c r="N9" s="54">
        <v>27</v>
      </c>
      <c r="O9" s="54">
        <v>2</v>
      </c>
    </row>
    <row r="10" spans="1:15" ht="14.25" customHeight="1">
      <c r="A10" s="111"/>
      <c r="B10" s="112"/>
      <c r="C10" s="112"/>
      <c r="D10" s="113"/>
      <c r="E10" s="113"/>
      <c r="F10" s="113">
        <v>1171</v>
      </c>
      <c r="G10" s="53" t="str">
        <f>+VLOOKUP(F10,Participants!$A$1:$F$799,2,FALSE)</f>
        <v>Grant Griesacker</v>
      </c>
      <c r="H10" s="53" t="str">
        <f>+VLOOKUP(F10,Participants!$A$1:$F$799,4,FALSE)</f>
        <v>JAM</v>
      </c>
      <c r="I10" s="53" t="str">
        <f>+VLOOKUP(F10,Participants!$A$1:$F$799,5,FALSE)</f>
        <v>M</v>
      </c>
      <c r="J10" s="53">
        <f>+VLOOKUP(F10,Participants!$A$1:$F$799,3,FALSE)</f>
        <v>7</v>
      </c>
      <c r="K10" s="61" t="str">
        <f>+VLOOKUP(F10,Participants!$A$1:$G$799,7,FALSE)</f>
        <v>VARSITY BOYS</v>
      </c>
      <c r="L10" s="114">
        <v>8</v>
      </c>
      <c r="M10" s="53">
        <v>1</v>
      </c>
      <c r="N10" s="54">
        <v>26</v>
      </c>
      <c r="O10" s="54">
        <v>3</v>
      </c>
    </row>
    <row r="11" spans="1:15" ht="14.25" customHeight="1">
      <c r="A11" s="106"/>
      <c r="B11" s="107"/>
      <c r="C11" s="107"/>
      <c r="D11" s="108"/>
      <c r="E11" s="108"/>
      <c r="F11" s="54">
        <v>1173</v>
      </c>
      <c r="G11" s="60" t="str">
        <f>+VLOOKUP(F11,Participants!$A$1:$F$799,2,FALSE)</f>
        <v>Tiernan McCullough</v>
      </c>
      <c r="H11" s="60" t="str">
        <f>+VLOOKUP(F11,Participants!$A$1:$F$799,4,FALSE)</f>
        <v>JAM</v>
      </c>
      <c r="I11" s="60" t="str">
        <f>+VLOOKUP(F11,Participants!$A$1:$F$799,5,FALSE)</f>
        <v>M</v>
      </c>
      <c r="J11" s="60">
        <f>+VLOOKUP(F11,Participants!$A$1:$F$799,3,FALSE)</f>
        <v>7</v>
      </c>
      <c r="K11" s="61" t="str">
        <f>+VLOOKUP(F11,Participants!$A$1:$G$799,7,FALSE)</f>
        <v>VARSITY BOYS</v>
      </c>
      <c r="L11" s="109">
        <v>9</v>
      </c>
      <c r="M11" s="60"/>
      <c r="N11" s="110">
        <v>25</v>
      </c>
      <c r="O11" s="110">
        <v>8</v>
      </c>
    </row>
    <row r="12" spans="1:15" ht="14.25" customHeight="1">
      <c r="A12" s="111"/>
      <c r="B12" s="112"/>
      <c r="C12" s="112"/>
      <c r="D12" s="113"/>
      <c r="E12" s="113"/>
      <c r="F12" s="108">
        <v>1284</v>
      </c>
      <c r="G12" s="60" t="str">
        <f>+VLOOKUP(F12,Participants!$A$1:$F$799,2,FALSE)</f>
        <v>Christian Gill</v>
      </c>
      <c r="H12" s="60" t="str">
        <f>+VLOOKUP(F12,Participants!$A$1:$F$799,4,FALSE)</f>
        <v>AGS</v>
      </c>
      <c r="I12" s="60" t="str">
        <f>+VLOOKUP(F12,Participants!$A$1:$F$799,5,FALSE)</f>
        <v>M</v>
      </c>
      <c r="J12" s="60">
        <f>+VLOOKUP(F12,Participants!$A$1:$F$799,3,FALSE)</f>
        <v>7</v>
      </c>
      <c r="K12" s="61" t="str">
        <f>+VLOOKUP(F12,Participants!$A$1:$G$799,7,FALSE)</f>
        <v>VARSITY BOYS</v>
      </c>
      <c r="L12" s="157">
        <v>10</v>
      </c>
      <c r="M12" s="60"/>
      <c r="N12" s="110">
        <v>25</v>
      </c>
      <c r="O12" s="110">
        <v>8</v>
      </c>
    </row>
    <row r="13" spans="1:15" ht="14.25" customHeight="1">
      <c r="A13" s="106"/>
      <c r="B13" s="107"/>
      <c r="C13" s="107"/>
      <c r="D13" s="108"/>
      <c r="E13" s="108"/>
      <c r="F13" s="113">
        <v>1176</v>
      </c>
      <c r="G13" s="53" t="str">
        <f>+VLOOKUP(F13,Participants!$A$1:$F$799,2,FALSE)</f>
        <v>Henrik Wright</v>
      </c>
      <c r="H13" s="53" t="str">
        <f>+VLOOKUP(F13,Participants!$A$1:$F$799,4,FALSE)</f>
        <v>JAM</v>
      </c>
      <c r="I13" s="53" t="str">
        <f>+VLOOKUP(F13,Participants!$A$1:$F$799,5,FALSE)</f>
        <v>M</v>
      </c>
      <c r="J13" s="53">
        <f>+VLOOKUP(F13,Participants!$A$1:$F$799,3,FALSE)</f>
        <v>7</v>
      </c>
      <c r="K13" s="61" t="str">
        <f>+VLOOKUP(F13,Participants!$A$1:$G$799,7,FALSE)</f>
        <v>VARSITY BOYS</v>
      </c>
      <c r="L13" s="156">
        <v>11</v>
      </c>
      <c r="M13" s="53"/>
      <c r="N13" s="54">
        <v>25</v>
      </c>
      <c r="O13" s="54">
        <v>2</v>
      </c>
    </row>
    <row r="14" spans="1:15" ht="14.25" customHeight="1">
      <c r="A14" s="111"/>
      <c r="B14" s="112"/>
      <c r="C14" s="112"/>
      <c r="D14" s="113"/>
      <c r="E14" s="113"/>
      <c r="F14" s="108">
        <v>1086</v>
      </c>
      <c r="G14" s="60" t="str">
        <f>+VLOOKUP(F14,Participants!$A$1:$F$799,2,FALSE)</f>
        <v>Owen McKernan</v>
      </c>
      <c r="H14" s="60" t="str">
        <f>+VLOOKUP(F14,Participants!$A$1:$F$799,4,FALSE)</f>
        <v>KIL</v>
      </c>
      <c r="I14" s="60" t="str">
        <f>+VLOOKUP(F14,Participants!$A$1:$F$799,5,FALSE)</f>
        <v>M</v>
      </c>
      <c r="J14" s="60">
        <f>+VLOOKUP(F14,Participants!$A$1:$F$799,3,FALSE)</f>
        <v>8</v>
      </c>
      <c r="K14" s="61" t="str">
        <f>+VLOOKUP(F14,Participants!$A$1:$G$799,7,FALSE)</f>
        <v>VARSITY BOYS</v>
      </c>
      <c r="L14" s="157">
        <v>12</v>
      </c>
      <c r="M14" s="60"/>
      <c r="N14" s="110">
        <v>24</v>
      </c>
      <c r="O14" s="110">
        <v>0</v>
      </c>
    </row>
    <row r="15" spans="1:15" ht="14.25" customHeight="1">
      <c r="A15" s="111"/>
      <c r="B15" s="112"/>
      <c r="C15" s="112"/>
      <c r="D15" s="113"/>
      <c r="E15" s="113"/>
      <c r="F15" s="108"/>
      <c r="G15" s="60"/>
      <c r="H15" s="60"/>
      <c r="I15" s="60"/>
      <c r="J15" s="60"/>
      <c r="K15" s="61"/>
      <c r="L15" s="109"/>
      <c r="M15" s="60"/>
      <c r="N15" s="110"/>
      <c r="O15" s="110"/>
    </row>
    <row r="16" spans="1:15" ht="14.25" customHeight="1">
      <c r="A16" s="106"/>
      <c r="B16" s="107"/>
      <c r="C16" s="107"/>
      <c r="D16" s="108"/>
      <c r="E16" s="108"/>
      <c r="F16" s="113">
        <v>884</v>
      </c>
      <c r="G16" s="53" t="str">
        <f>+VLOOKUP(F16,Participants!$A$1:$F$799,2,FALSE)</f>
        <v>Grace Kenney</v>
      </c>
      <c r="H16" s="53" t="str">
        <f>+VLOOKUP(F16,Participants!$A$1:$F$799,4,FALSE)</f>
        <v>SSPP</v>
      </c>
      <c r="I16" s="53" t="str">
        <f>+VLOOKUP(F16,Participants!$A$1:$F$799,5,FALSE)</f>
        <v>F</v>
      </c>
      <c r="J16" s="53">
        <f>+VLOOKUP(F16,Participants!$A$1:$F$799,3,FALSE)</f>
        <v>7</v>
      </c>
      <c r="K16" s="61" t="str">
        <f>+VLOOKUP(F16,Participants!$A$1:$G$799,7,FALSE)</f>
        <v>VARSITY GIRLS</v>
      </c>
      <c r="L16" s="156">
        <v>1</v>
      </c>
      <c r="M16" s="53">
        <v>10</v>
      </c>
      <c r="N16" s="54">
        <v>26</v>
      </c>
      <c r="O16" s="54">
        <v>11</v>
      </c>
    </row>
    <row r="17" spans="1:24" ht="14.25" customHeight="1">
      <c r="A17" s="111"/>
      <c r="B17" s="112"/>
      <c r="C17" s="112"/>
      <c r="D17" s="113"/>
      <c r="E17" s="113"/>
      <c r="F17" s="113">
        <v>1068</v>
      </c>
      <c r="G17" s="53" t="str">
        <f>+VLOOKUP(F17,Participants!$A$1:$F$799,2,FALSE)</f>
        <v>Arden Flynn</v>
      </c>
      <c r="H17" s="53" t="str">
        <f>+VLOOKUP(F17,Participants!$A$1:$F$799,4,FALSE)</f>
        <v>KIL</v>
      </c>
      <c r="I17" s="53" t="str">
        <f>+VLOOKUP(F17,Participants!$A$1:$F$799,5,FALSE)</f>
        <v xml:space="preserve">F </v>
      </c>
      <c r="J17" s="53">
        <f>+VLOOKUP(F17,Participants!$A$1:$F$799,3,FALSE)</f>
        <v>8</v>
      </c>
      <c r="K17" s="61" t="str">
        <f>+VLOOKUP(F17,Participants!$A$1:$G$799,7,FALSE)</f>
        <v>VARSITY GIRLS</v>
      </c>
      <c r="L17" s="114">
        <v>2</v>
      </c>
      <c r="M17" s="53">
        <v>8</v>
      </c>
      <c r="N17" s="54">
        <v>26</v>
      </c>
      <c r="O17" s="54">
        <v>8</v>
      </c>
    </row>
    <row r="18" spans="1:24" ht="14.25" customHeight="1">
      <c r="A18" s="106"/>
      <c r="B18" s="107"/>
      <c r="C18" s="107"/>
      <c r="D18" s="108"/>
      <c r="E18" s="108"/>
      <c r="F18" s="113">
        <v>601</v>
      </c>
      <c r="G18" s="53" t="str">
        <f>+VLOOKUP(F18,Participants!$A$1:$F$799,2,FALSE)</f>
        <v>Lillian Best</v>
      </c>
      <c r="H18" s="53" t="str">
        <f>+VLOOKUP(F18,Participants!$A$1:$F$799,4,FALSE)</f>
        <v>BFS</v>
      </c>
      <c r="I18" s="53" t="str">
        <f>+VLOOKUP(F18,Participants!$A$1:$F$799,5,FALSE)</f>
        <v>F</v>
      </c>
      <c r="J18" s="53">
        <f>+VLOOKUP(F18,Participants!$A$1:$F$799,3,FALSE)</f>
        <v>8</v>
      </c>
      <c r="K18" s="61" t="str">
        <f>+VLOOKUP(F18,Participants!$A$1:$G$799,7,FALSE)</f>
        <v>VARSITY GIRLS</v>
      </c>
      <c r="L18" s="156">
        <v>3</v>
      </c>
      <c r="M18" s="53">
        <v>6</v>
      </c>
      <c r="N18" s="54">
        <v>26</v>
      </c>
      <c r="O18" s="54">
        <v>8</v>
      </c>
    </row>
    <row r="19" spans="1:24" ht="14.25" customHeight="1">
      <c r="A19" s="111"/>
      <c r="B19" s="112"/>
      <c r="C19" s="112"/>
      <c r="D19" s="113"/>
      <c r="E19" s="113"/>
      <c r="F19" s="113">
        <v>607</v>
      </c>
      <c r="G19" s="53" t="str">
        <f>+VLOOKUP(F19,Participants!$A$1:$F$799,2,FALSE)</f>
        <v>Alexa Risdon</v>
      </c>
      <c r="H19" s="53" t="str">
        <f>+VLOOKUP(F19,Participants!$A$1:$F$799,4,FALSE)</f>
        <v>BFS</v>
      </c>
      <c r="I19" s="53" t="str">
        <f>+VLOOKUP(F19,Participants!$A$1:$F$799,5,FALSE)</f>
        <v>F</v>
      </c>
      <c r="J19" s="53">
        <f>+VLOOKUP(F19,Participants!$A$1:$F$799,3,FALSE)</f>
        <v>8</v>
      </c>
      <c r="K19" s="61" t="str">
        <f>+VLOOKUP(F19,Participants!$A$1:$G$799,7,FALSE)</f>
        <v>VARSITY GIRLS</v>
      </c>
      <c r="L19" s="114">
        <v>4</v>
      </c>
      <c r="M19" s="53">
        <v>5</v>
      </c>
      <c r="N19" s="54">
        <v>25</v>
      </c>
      <c r="O19" s="54">
        <v>8</v>
      </c>
    </row>
    <row r="20" spans="1:24" ht="14.25" customHeight="1">
      <c r="A20" s="106"/>
      <c r="B20" s="107"/>
      <c r="C20" s="107"/>
      <c r="D20" s="108"/>
      <c r="E20" s="108"/>
      <c r="F20" s="108">
        <v>885</v>
      </c>
      <c r="G20" s="60" t="str">
        <f>+VLOOKUP(F20,Participants!$A$1:$F$799,2,FALSE)</f>
        <v>Abigail Getch</v>
      </c>
      <c r="H20" s="60" t="str">
        <f>+VLOOKUP(F20,Participants!$A$1:$F$799,4,FALSE)</f>
        <v>SSPP</v>
      </c>
      <c r="I20" s="60" t="str">
        <f>+VLOOKUP(F20,Participants!$A$1:$F$799,5,FALSE)</f>
        <v>F</v>
      </c>
      <c r="J20" s="60">
        <f>+VLOOKUP(F20,Participants!$A$1:$F$799,3,FALSE)</f>
        <v>7</v>
      </c>
      <c r="K20" s="61" t="str">
        <f>+VLOOKUP(F20,Participants!$A$1:$G$799,7,FALSE)</f>
        <v>VARSITY GIRLS</v>
      </c>
      <c r="L20" s="109">
        <v>5</v>
      </c>
      <c r="M20" s="60">
        <v>4</v>
      </c>
      <c r="N20" s="110">
        <v>25</v>
      </c>
      <c r="O20" s="110">
        <v>0</v>
      </c>
    </row>
    <row r="21" spans="1:24" ht="14.25" customHeight="1">
      <c r="A21" s="111"/>
      <c r="B21" s="112"/>
      <c r="C21" s="112"/>
      <c r="D21" s="113"/>
      <c r="E21" s="113"/>
      <c r="F21" s="113">
        <v>886</v>
      </c>
      <c r="G21" s="53" t="str">
        <f>+VLOOKUP(F21,Participants!$A$1:$F$799,2,FALSE)</f>
        <v>Jordyn Kunselman</v>
      </c>
      <c r="H21" s="53" t="str">
        <f>+VLOOKUP(F21,Participants!$A$1:$F$799,4,FALSE)</f>
        <v>SSPP</v>
      </c>
      <c r="I21" s="53" t="str">
        <f>+VLOOKUP(F21,Participants!$A$1:$F$799,5,FALSE)</f>
        <v>F</v>
      </c>
      <c r="J21" s="53">
        <f>+VLOOKUP(F21,Participants!$A$1:$F$799,3,FALSE)</f>
        <v>7</v>
      </c>
      <c r="K21" s="61" t="str">
        <f>+VLOOKUP(F21,Participants!$A$1:$G$799,7,FALSE)</f>
        <v>VARSITY GIRLS</v>
      </c>
      <c r="L21" s="114">
        <v>6</v>
      </c>
      <c r="M21" s="53">
        <v>3</v>
      </c>
      <c r="N21" s="54">
        <v>24</v>
      </c>
      <c r="O21" s="54">
        <v>10</v>
      </c>
    </row>
    <row r="22" spans="1:24" ht="14.25" customHeight="1">
      <c r="A22" s="106"/>
      <c r="B22" s="107"/>
      <c r="C22" s="107"/>
      <c r="D22" s="108"/>
      <c r="E22" s="108"/>
      <c r="F22" s="54">
        <v>1163</v>
      </c>
      <c r="G22" s="53" t="str">
        <f>+VLOOKUP(F22,Participants!$A$1:$F$799,2,FALSE)</f>
        <v>Allyson Fabian</v>
      </c>
      <c r="H22" s="53" t="str">
        <f>+VLOOKUP(F22,Participants!$A$1:$F$799,4,FALSE)</f>
        <v>JAM</v>
      </c>
      <c r="I22" s="53" t="str">
        <f>+VLOOKUP(F22,Participants!$A$1:$F$799,5,FALSE)</f>
        <v xml:space="preserve">F </v>
      </c>
      <c r="J22" s="53">
        <f>+VLOOKUP(F22,Participants!$A$1:$F$799,3,FALSE)</f>
        <v>8</v>
      </c>
      <c r="K22" s="61" t="str">
        <f>+VLOOKUP(F22,Participants!$A$1:$G$799,7,FALSE)</f>
        <v>VARSITY GIRLS</v>
      </c>
      <c r="L22" s="156">
        <v>7</v>
      </c>
      <c r="M22" s="53">
        <v>2</v>
      </c>
      <c r="N22" s="54">
        <v>24</v>
      </c>
      <c r="O22" s="54">
        <v>4</v>
      </c>
    </row>
    <row r="23" spans="1:24" ht="14.25" customHeight="1">
      <c r="A23" s="111"/>
      <c r="B23" s="112"/>
      <c r="C23" s="112"/>
      <c r="D23" s="113"/>
      <c r="E23" s="113"/>
      <c r="F23" s="54">
        <v>1167</v>
      </c>
      <c r="G23" s="60" t="str">
        <f>+VLOOKUP(F23,Participants!$A$1:$F$799,2,FALSE)</f>
        <v>Lily Hunter</v>
      </c>
      <c r="H23" s="60" t="str">
        <f>+VLOOKUP(F23,Participants!$A$1:$F$799,4,FALSE)</f>
        <v>JAM</v>
      </c>
      <c r="I23" s="60" t="str">
        <f>+VLOOKUP(F23,Participants!$A$1:$F$799,5,FALSE)</f>
        <v xml:space="preserve">F </v>
      </c>
      <c r="J23" s="60">
        <f>+VLOOKUP(F23,Participants!$A$1:$F$799,3,FALSE)</f>
        <v>8</v>
      </c>
      <c r="K23" s="61" t="str">
        <f>+VLOOKUP(F23,Participants!$A$1:$G$799,7,FALSE)</f>
        <v>VARSITY GIRLS</v>
      </c>
      <c r="L23" s="157">
        <v>8</v>
      </c>
      <c r="M23" s="60">
        <v>1</v>
      </c>
      <c r="N23" s="110">
        <v>23</v>
      </c>
      <c r="O23" s="110">
        <v>0</v>
      </c>
    </row>
    <row r="24" spans="1:24" ht="14.25" customHeight="1">
      <c r="A24" s="99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24" ht="14.25" customHeight="1">
      <c r="A25" s="99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24" ht="14.25" customHeight="1">
      <c r="A26" s="99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24" ht="14.25" customHeight="1">
      <c r="A27" s="115"/>
      <c r="B27" s="67" t="s">
        <v>8</v>
      </c>
      <c r="C27" s="67" t="s">
        <v>16</v>
      </c>
      <c r="D27" s="67" t="s">
        <v>19</v>
      </c>
      <c r="E27" s="68" t="s">
        <v>25</v>
      </c>
      <c r="F27" s="67" t="s">
        <v>29</v>
      </c>
      <c r="G27" s="67" t="s">
        <v>33</v>
      </c>
      <c r="H27" s="67" t="s">
        <v>36</v>
      </c>
      <c r="I27" s="67" t="s">
        <v>39</v>
      </c>
      <c r="J27" s="67" t="s">
        <v>45</v>
      </c>
      <c r="K27" s="67" t="s">
        <v>48</v>
      </c>
      <c r="L27" s="67" t="s">
        <v>51</v>
      </c>
      <c r="M27" s="67" t="s">
        <v>54</v>
      </c>
      <c r="N27" s="67" t="s">
        <v>57</v>
      </c>
      <c r="O27" s="67" t="s">
        <v>60</v>
      </c>
      <c r="P27" s="67" t="s">
        <v>66</v>
      </c>
      <c r="Q27" s="67" t="s">
        <v>69</v>
      </c>
      <c r="R27" s="67" t="s">
        <v>11</v>
      </c>
      <c r="S27" s="67" t="s">
        <v>77</v>
      </c>
      <c r="T27" s="67" t="s">
        <v>81</v>
      </c>
      <c r="U27" s="67" t="s">
        <v>84</v>
      </c>
      <c r="V27" s="67" t="s">
        <v>87</v>
      </c>
      <c r="W27" s="67" t="s">
        <v>90</v>
      </c>
      <c r="X27" s="67" t="s">
        <v>752</v>
      </c>
    </row>
    <row r="28" spans="1:24" ht="14.25" customHeight="1">
      <c r="A28" s="115"/>
    </row>
    <row r="29" spans="1:24" ht="14.25" customHeight="1">
      <c r="A29" s="115"/>
    </row>
    <row r="30" spans="1:24" ht="14.25" customHeight="1">
      <c r="A30" s="115" t="s">
        <v>43</v>
      </c>
      <c r="B30" s="58">
        <f t="shared" ref="B30:K31" si="0">+SUMIFS($M$2:$M$23,$K$2:$K$23,$A30,$H$2:$H$23,B$27)</f>
        <v>3</v>
      </c>
      <c r="C30" s="58">
        <f t="shared" si="0"/>
        <v>0</v>
      </c>
      <c r="D30" s="58">
        <f t="shared" si="0"/>
        <v>0</v>
      </c>
      <c r="E30" s="58">
        <f t="shared" si="0"/>
        <v>0</v>
      </c>
      <c r="F30" s="58">
        <f t="shared" si="0"/>
        <v>0</v>
      </c>
      <c r="G30" s="58">
        <f t="shared" si="0"/>
        <v>11</v>
      </c>
      <c r="H30" s="58">
        <f t="shared" si="0"/>
        <v>0</v>
      </c>
      <c r="I30" s="58">
        <f t="shared" si="0"/>
        <v>8</v>
      </c>
      <c r="J30" s="58">
        <f t="shared" si="0"/>
        <v>0</v>
      </c>
      <c r="K30" s="58">
        <f t="shared" si="0"/>
        <v>0</v>
      </c>
      <c r="L30" s="58">
        <f t="shared" ref="L30:W31" si="1">+SUMIFS($M$2:$M$23,$K$2:$K$23,$A30,$H$2:$H$23,L$27)</f>
        <v>0</v>
      </c>
      <c r="M30" s="58">
        <f t="shared" si="1"/>
        <v>0</v>
      </c>
      <c r="N30" s="58">
        <f t="shared" si="1"/>
        <v>0</v>
      </c>
      <c r="O30" s="58">
        <f t="shared" si="1"/>
        <v>0</v>
      </c>
      <c r="P30" s="58">
        <f t="shared" si="1"/>
        <v>0</v>
      </c>
      <c r="Q30" s="58">
        <f t="shared" si="1"/>
        <v>0</v>
      </c>
      <c r="R30" s="58">
        <f t="shared" si="1"/>
        <v>0</v>
      </c>
      <c r="S30" s="58">
        <f t="shared" si="1"/>
        <v>0</v>
      </c>
      <c r="T30" s="58">
        <f t="shared" si="1"/>
        <v>0</v>
      </c>
      <c r="U30" s="58">
        <f t="shared" si="1"/>
        <v>0</v>
      </c>
      <c r="V30" s="58">
        <f t="shared" si="1"/>
        <v>0</v>
      </c>
      <c r="W30" s="58">
        <f t="shared" si="1"/>
        <v>17</v>
      </c>
      <c r="X30" s="58">
        <f t="shared" ref="X30:X31" si="2">SUM(B30:W30)</f>
        <v>39</v>
      </c>
    </row>
    <row r="31" spans="1:24" ht="14.25" customHeight="1">
      <c r="A31" s="115" t="s">
        <v>79</v>
      </c>
      <c r="B31" s="58">
        <f t="shared" si="0"/>
        <v>10</v>
      </c>
      <c r="C31" s="58">
        <f t="shared" si="0"/>
        <v>0</v>
      </c>
      <c r="D31" s="58">
        <f t="shared" si="0"/>
        <v>0</v>
      </c>
      <c r="E31" s="58">
        <f t="shared" si="0"/>
        <v>0</v>
      </c>
      <c r="F31" s="58">
        <f t="shared" si="0"/>
        <v>18</v>
      </c>
      <c r="G31" s="58">
        <f t="shared" si="0"/>
        <v>2</v>
      </c>
      <c r="H31" s="58">
        <f t="shared" si="0"/>
        <v>0</v>
      </c>
      <c r="I31" s="58">
        <f t="shared" si="0"/>
        <v>3</v>
      </c>
      <c r="J31" s="58">
        <f t="shared" si="0"/>
        <v>0</v>
      </c>
      <c r="K31" s="58">
        <f t="shared" si="0"/>
        <v>0</v>
      </c>
      <c r="L31" s="58">
        <f t="shared" si="1"/>
        <v>0</v>
      </c>
      <c r="M31" s="58">
        <f t="shared" si="1"/>
        <v>6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2"/>
        <v>39</v>
      </c>
    </row>
    <row r="32" spans="1:24" ht="14.25" customHeight="1">
      <c r="A32" s="99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4.25" customHeight="1">
      <c r="A33" s="99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4.25" customHeight="1">
      <c r="A34" s="99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13" ht="14.25" customHeight="1">
      <c r="A35" s="99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3" ht="14.25" customHeight="1">
      <c r="A36" s="99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ht="14.25" customHeight="1">
      <c r="A37" s="99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4.25" customHeight="1">
      <c r="A38" s="99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4.25" customHeight="1">
      <c r="A39" s="99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ht="14.25" customHeight="1">
      <c r="A40" s="99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ht="14.25" customHeight="1">
      <c r="A41" s="99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ht="14.25" customHeight="1">
      <c r="A42" s="99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ht="14.25" customHeight="1">
      <c r="A43" s="99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t="14.25" customHeight="1">
      <c r="A44" s="99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ht="14.25" customHeight="1">
      <c r="A45" s="99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ht="14.25" customHeight="1">
      <c r="A46" s="99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4.25" customHeight="1">
      <c r="A47" s="99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ht="14.25" customHeight="1">
      <c r="A48" s="99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ht="14.25" customHeight="1">
      <c r="A49" s="99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14.25" customHeight="1">
      <c r="A50" s="99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ht="14.25" customHeight="1">
      <c r="A51" s="99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ht="14.25" customHeight="1">
      <c r="A52" s="99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ht="14.25" customHeight="1">
      <c r="A53" s="99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4.25" customHeight="1">
      <c r="A54" s="99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ht="14.25" customHeight="1">
      <c r="A55" s="99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ht="14.25" customHeight="1">
      <c r="A56" s="99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ht="14.25" customHeight="1">
      <c r="A57" s="99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ht="14.25" customHeight="1">
      <c r="A58" s="99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ht="14.25" customHeight="1">
      <c r="A59" s="99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ht="14.25" customHeight="1">
      <c r="A60" s="99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ht="14.25" customHeight="1">
      <c r="A61" s="99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14.25" customHeight="1">
      <c r="A62" s="99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ht="14.25" customHeight="1">
      <c r="A63" s="99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ht="14.25" customHeight="1">
      <c r="A64" s="99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ht="14.25" customHeight="1">
      <c r="A65" s="99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14.25" customHeight="1">
      <c r="A66" s="99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ht="14.25" customHeight="1">
      <c r="A67" s="99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ht="14.25" customHeight="1">
      <c r="A68" s="99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14.25" customHeight="1">
      <c r="A69" s="99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ht="14.25" customHeight="1">
      <c r="A70" s="99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14.25" customHeight="1">
      <c r="A71" s="99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4.25" customHeight="1">
      <c r="A72" s="99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4.25" customHeight="1">
      <c r="A73" s="99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4.25" customHeight="1">
      <c r="A74" s="99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4.25" customHeight="1">
      <c r="A75" s="99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3" ht="14.25" customHeight="1">
      <c r="A76" s="99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ht="14.25" customHeight="1">
      <c r="A77" s="99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ht="14.25" customHeight="1">
      <c r="A78" s="99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ht="14.25" customHeight="1">
      <c r="A79" s="99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ht="14.25" customHeight="1">
      <c r="A80" s="99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3" ht="14.25" customHeight="1">
      <c r="A81" s="99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3" ht="14.25" customHeight="1">
      <c r="A82" s="99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14.25" customHeight="1">
      <c r="A83" s="99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3" ht="14.25" customHeight="1">
      <c r="A84" s="99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4.25" customHeight="1">
      <c r="A85" s="99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3" ht="14.25" customHeight="1">
      <c r="A86" s="99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3" ht="14.25" customHeight="1">
      <c r="A87" s="99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14.25" customHeight="1">
      <c r="A88" s="99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3" ht="14.25" customHeight="1">
      <c r="A89" s="99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14.25" customHeight="1">
      <c r="A90" s="99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1:13" ht="14.25" customHeight="1">
      <c r="A91" s="99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13" ht="14.25" customHeight="1">
      <c r="A92" s="99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4.25" customHeight="1">
      <c r="A93" s="99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1:13" ht="14.25" customHeight="1">
      <c r="A94" s="99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spans="1:13" ht="14.25" customHeight="1">
      <c r="A95" s="99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4.25" customHeight="1">
      <c r="A96" s="99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1:13" ht="14.25" customHeight="1">
      <c r="A97" s="9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</row>
    <row r="98" spans="1:13" ht="14.25" customHeight="1">
      <c r="A98" s="99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4.25" customHeight="1">
      <c r="A99" s="99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</row>
    <row r="100" spans="1:13" ht="14.25" customHeight="1">
      <c r="A100" s="99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</row>
    <row r="101" spans="1:13" ht="14.25" customHeight="1">
      <c r="A101" s="99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</row>
    <row r="102" spans="1:13" ht="14.25" customHeight="1">
      <c r="A102" s="99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14.25" customHeight="1">
      <c r="A103" s="99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ht="14.25" customHeight="1">
      <c r="A104" s="99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4.25" customHeight="1">
      <c r="A105" s="99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1:13" ht="14.25" customHeight="1">
      <c r="A106" s="99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4.25" customHeight="1">
      <c r="A107" s="99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ht="14.25" customHeight="1">
      <c r="A108" s="99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1:13" ht="14.25" customHeight="1">
      <c r="A109" s="99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</row>
    <row r="110" spans="1:13" ht="14.25" customHeight="1">
      <c r="A110" s="99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1:13" ht="14.25" customHeight="1">
      <c r="A111" s="99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4.25" customHeight="1">
      <c r="A112" s="99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</row>
    <row r="113" spans="1:13" ht="14.25" customHeight="1">
      <c r="A113" s="99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</row>
    <row r="114" spans="1:13" ht="14.25" customHeight="1">
      <c r="A114" s="99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ht="14.25" customHeight="1">
      <c r="A115" s="99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ht="14.25" customHeight="1">
      <c r="A116" s="99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4.25" customHeight="1">
      <c r="A117" s="99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ht="14.25" customHeight="1">
      <c r="A118" s="99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ht="14.25" customHeight="1">
      <c r="A119" s="99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ht="14.25" customHeight="1">
      <c r="A120" s="99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ht="14.25" customHeight="1">
      <c r="A121" s="99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ht="14.25" customHeight="1">
      <c r="A122" s="99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ht="14.25" customHeight="1">
      <c r="A123" s="99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ht="14.25" customHeight="1">
      <c r="A124" s="99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14.25" customHeight="1">
      <c r="A125" s="99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ht="14.25" customHeight="1">
      <c r="A126" s="99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ht="14.25" customHeight="1">
      <c r="A127" s="99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ht="14.25" customHeight="1">
      <c r="A128" s="99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ht="14.25" customHeight="1">
      <c r="A129" s="99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4.25" customHeight="1">
      <c r="A130" s="99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ht="14.25" customHeight="1">
      <c r="A131" s="99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ht="14.25" customHeight="1">
      <c r="A132" s="99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ht="14.25" customHeight="1">
      <c r="A133" s="99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ht="14.25" customHeight="1">
      <c r="A134" s="99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ht="14.25" customHeight="1">
      <c r="A135" s="99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ht="14.25" customHeight="1">
      <c r="A136" s="99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ht="14.25" customHeight="1">
      <c r="A137" s="99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ht="14.25" customHeight="1">
      <c r="A138" s="99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ht="14.25" customHeight="1">
      <c r="A139" s="99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ht="14.25" customHeight="1">
      <c r="A140" s="99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ht="14.25" customHeight="1">
      <c r="A141" s="99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ht="14.25" customHeight="1">
      <c r="A142" s="99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ht="14.25" customHeight="1">
      <c r="A143" s="99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ht="14.25" customHeight="1">
      <c r="A144" s="99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ht="14.25" customHeight="1">
      <c r="A145" s="99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ht="14.25" customHeight="1">
      <c r="A146" s="99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ht="14.25" customHeight="1">
      <c r="A147" s="99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ht="14.25" customHeight="1">
      <c r="A148" s="99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ht="14.25" customHeight="1">
      <c r="A149" s="99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ht="14.25" customHeight="1">
      <c r="A150" s="99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ht="14.25" customHeight="1">
      <c r="A151" s="99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ht="14.25" customHeight="1">
      <c r="A152" s="99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ht="14.25" customHeight="1">
      <c r="A153" s="99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ht="14.25" customHeight="1">
      <c r="A154" s="99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ht="14.25" customHeight="1">
      <c r="A155" s="99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ht="14.25" customHeight="1">
      <c r="A156" s="99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ht="14.25" customHeight="1">
      <c r="A157" s="99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ht="14.25" customHeight="1">
      <c r="A158" s="99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ht="14.25" customHeight="1">
      <c r="A159" s="99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ht="14.25" customHeight="1">
      <c r="A160" s="99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ht="14.25" customHeight="1">
      <c r="A161" s="99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ht="14.25" customHeight="1">
      <c r="A162" s="99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ht="14.25" customHeight="1">
      <c r="A163" s="99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ht="14.25" customHeight="1">
      <c r="A164" s="99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ht="14.25" customHeight="1">
      <c r="A165" s="99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ht="14.25" customHeight="1">
      <c r="A166" s="99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ht="14.25" customHeight="1">
      <c r="A167" s="99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ht="14.25" customHeight="1">
      <c r="A168" s="99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ht="14.25" customHeight="1">
      <c r="A169" s="99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ht="14.25" customHeight="1">
      <c r="A170" s="99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ht="14.25" customHeight="1">
      <c r="A171" s="99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ht="14.25" customHeight="1">
      <c r="A172" s="99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ht="14.25" customHeight="1">
      <c r="A173" s="99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ht="14.25" customHeight="1">
      <c r="A174" s="99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ht="14.25" customHeight="1">
      <c r="A175" s="99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ht="14.25" customHeight="1">
      <c r="A176" s="99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ht="14.25" customHeight="1">
      <c r="A177" s="99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ht="14.25" customHeight="1">
      <c r="A178" s="99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ht="14.25" customHeight="1">
      <c r="A179" s="99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ht="14.25" customHeight="1">
      <c r="A180" s="99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ht="14.25" customHeight="1">
      <c r="A181" s="99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ht="14.25" customHeight="1">
      <c r="A182" s="99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ht="14.25" customHeight="1">
      <c r="A183" s="99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ht="14.25" customHeight="1">
      <c r="A184" s="99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ht="14.25" customHeight="1">
      <c r="A185" s="99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ht="14.25" customHeight="1">
      <c r="A186" s="99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ht="14.25" customHeight="1">
      <c r="A187" s="99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ht="14.25" customHeight="1">
      <c r="A188" s="99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ht="14.25" customHeight="1">
      <c r="A189" s="99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ht="14.25" customHeight="1">
      <c r="A190" s="99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ht="14.25" customHeight="1">
      <c r="A191" s="99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ht="14.25" customHeight="1">
      <c r="A192" s="99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ht="14.25" customHeight="1">
      <c r="A193" s="99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ht="14.25" customHeight="1">
      <c r="A194" s="99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ht="14.25" customHeight="1">
      <c r="A195" s="99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ht="14.25" customHeight="1">
      <c r="A196" s="99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ht="14.25" customHeight="1">
      <c r="A197" s="99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ht="14.25" customHeight="1">
      <c r="A198" s="99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ht="14.25" customHeight="1">
      <c r="A199" s="99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ht="14.25" customHeight="1">
      <c r="A200" s="99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ht="14.25" customHeight="1">
      <c r="A201" s="99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ht="14.25" customHeight="1">
      <c r="A202" s="99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ht="14.25" customHeight="1">
      <c r="A203" s="99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ht="14.25" customHeight="1">
      <c r="A204" s="99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ht="14.25" customHeight="1">
      <c r="A205" s="99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ht="14.25" customHeight="1">
      <c r="A206" s="99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ht="14.25" customHeight="1">
      <c r="A207" s="99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ht="14.25" customHeight="1">
      <c r="A208" s="99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ht="14.25" customHeight="1">
      <c r="A209" s="99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ht="14.25" customHeight="1">
      <c r="A210" s="99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ht="14.25" customHeight="1">
      <c r="A211" s="99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ht="14.25" customHeight="1">
      <c r="A212" s="99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ht="14.25" customHeight="1">
      <c r="A213" s="99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ht="14.25" customHeight="1">
      <c r="A214" s="99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ht="14.25" customHeight="1">
      <c r="A215" s="99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ht="14.25" customHeight="1">
      <c r="A216" s="99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ht="14.25" customHeight="1">
      <c r="A217" s="99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ht="14.25" customHeight="1">
      <c r="A218" s="99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ht="14.25" customHeight="1">
      <c r="A219" s="99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ht="14.25" customHeight="1">
      <c r="A220" s="99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ht="14.25" customHeight="1">
      <c r="A221" s="99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ht="14.25" customHeight="1">
      <c r="A222" s="99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ht="14.25" customHeight="1">
      <c r="A223" s="99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ht="14.25" customHeight="1">
      <c r="A224" s="99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ht="14.25" customHeight="1">
      <c r="A225" s="99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ht="14.25" customHeight="1">
      <c r="A226" s="99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ht="14.25" customHeight="1">
      <c r="A227" s="99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ht="14.25" customHeight="1">
      <c r="A228" s="99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ht="14.25" customHeight="1">
      <c r="A229" s="99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ht="14.25" customHeight="1">
      <c r="A230" s="99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ht="14.25" customHeight="1">
      <c r="A231" s="99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15.75" customHeight="1"/>
    <row r="233" spans="1:13" ht="15.75" customHeight="1"/>
    <row r="234" spans="1:13" ht="15.75" customHeight="1"/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sortState xmlns:xlrd2="http://schemas.microsoft.com/office/spreadsheetml/2017/richdata2" ref="F3:O23">
    <sortCondition ref="K3:K23"/>
    <sortCondition descending="1" ref="N3:N23"/>
    <sortCondition descending="1" ref="O3:O23"/>
  </sortState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49"/>
  <sheetViews>
    <sheetView workbookViewId="0">
      <pane ySplit="2" topLeftCell="A3" activePane="bottomLeft" state="frozen"/>
      <selection pane="bottomLeft" activeCell="M66" sqref="M66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16" t="s">
        <v>792</v>
      </c>
      <c r="B1" s="45"/>
      <c r="C1" s="45"/>
      <c r="D1" s="117"/>
      <c r="E1" s="118"/>
      <c r="F1" s="45"/>
      <c r="G1" s="45"/>
      <c r="H1" s="45"/>
      <c r="I1" s="45"/>
      <c r="J1" s="45"/>
      <c r="K1" s="45"/>
      <c r="L1" s="119"/>
      <c r="M1" s="119"/>
      <c r="N1" s="179" t="s">
        <v>793</v>
      </c>
      <c r="O1" s="180"/>
    </row>
    <row r="2" spans="1:26" ht="14.25" customHeight="1">
      <c r="A2" s="120" t="s">
        <v>794</v>
      </c>
      <c r="B2" s="120" t="s">
        <v>795</v>
      </c>
      <c r="C2" s="120" t="s">
        <v>796</v>
      </c>
      <c r="D2" s="121" t="s">
        <v>797</v>
      </c>
      <c r="E2" s="121"/>
      <c r="F2" s="122" t="s">
        <v>798</v>
      </c>
      <c r="G2" s="120" t="s">
        <v>1</v>
      </c>
      <c r="H2" s="120" t="s">
        <v>3</v>
      </c>
      <c r="I2" s="120" t="s">
        <v>742</v>
      </c>
      <c r="J2" s="120" t="s">
        <v>2</v>
      </c>
      <c r="K2" s="120" t="s">
        <v>5</v>
      </c>
      <c r="L2" s="121" t="s">
        <v>744</v>
      </c>
      <c r="M2" s="121" t="s">
        <v>745</v>
      </c>
      <c r="N2" s="123" t="s">
        <v>790</v>
      </c>
      <c r="O2" s="123" t="s">
        <v>791</v>
      </c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106"/>
      <c r="B3" s="107"/>
      <c r="C3" s="107"/>
      <c r="D3" s="108"/>
      <c r="E3" s="108"/>
      <c r="F3" s="113">
        <v>779</v>
      </c>
      <c r="G3" s="53" t="str">
        <f>+VLOOKUP(F3,Participants!$A$1:$F$799,2,FALSE)</f>
        <v xml:space="preserve">Burchill Linus </v>
      </c>
      <c r="H3" s="53" t="str">
        <f>+VLOOKUP(F3,Participants!$A$1:$F$799,4,FALSE)</f>
        <v>AAC</v>
      </c>
      <c r="I3" s="53" t="str">
        <f>+VLOOKUP(F3,Participants!$A$1:$F$799,5,FALSE)</f>
        <v>M</v>
      </c>
      <c r="J3" s="53">
        <f>+VLOOKUP(F3,Participants!$A$1:$F$799,3,FALSE)</f>
        <v>6</v>
      </c>
      <c r="K3" s="61" t="str">
        <f>+VLOOKUP(F3,Participants!$A$1:$G$799,7,FALSE)</f>
        <v>JV BOYS</v>
      </c>
      <c r="L3" s="156">
        <v>1</v>
      </c>
      <c r="M3" s="53">
        <v>10</v>
      </c>
      <c r="N3" s="54">
        <v>21</v>
      </c>
      <c r="O3" s="54">
        <v>7</v>
      </c>
    </row>
    <row r="4" spans="1:26" ht="14.25" customHeight="1">
      <c r="A4" s="111"/>
      <c r="B4" s="112"/>
      <c r="C4" s="112"/>
      <c r="D4" s="113"/>
      <c r="E4" s="113"/>
      <c r="F4" s="108">
        <v>1047</v>
      </c>
      <c r="G4" s="60" t="str">
        <f>+VLOOKUP(F4,Participants!$A$1:$F$799,2,FALSE)</f>
        <v>Peter Baker</v>
      </c>
      <c r="H4" s="60" t="str">
        <f>+VLOOKUP(F4,Participants!$A$1:$F$799,4,FALSE)</f>
        <v>KIL</v>
      </c>
      <c r="I4" s="60" t="str">
        <f>+VLOOKUP(F4,Participants!$A$1:$F$799,5,FALSE)</f>
        <v>M</v>
      </c>
      <c r="J4" s="60">
        <f>+VLOOKUP(F4,Participants!$A$1:$F$799,3,FALSE)</f>
        <v>5</v>
      </c>
      <c r="K4" s="61" t="str">
        <f>+VLOOKUP(F4,Participants!$A$1:$G$799,7,FALSE)</f>
        <v>JV BOYS</v>
      </c>
      <c r="L4" s="157">
        <v>2</v>
      </c>
      <c r="M4" s="60">
        <v>8</v>
      </c>
      <c r="N4" s="110">
        <v>20</v>
      </c>
      <c r="O4" s="110">
        <v>5.5</v>
      </c>
    </row>
    <row r="5" spans="1:26" ht="14.25" customHeight="1">
      <c r="A5" s="106"/>
      <c r="B5" s="107"/>
      <c r="C5" s="107"/>
      <c r="D5" s="108"/>
      <c r="E5" s="108"/>
      <c r="F5" s="108">
        <v>1053</v>
      </c>
      <c r="G5" s="60" t="str">
        <f>+VLOOKUP(F5,Participants!$A$1:$F$799,2,FALSE)</f>
        <v>Dominic Verdi</v>
      </c>
      <c r="H5" s="60" t="str">
        <f>+VLOOKUP(F5,Participants!$A$1:$F$799,4,FALSE)</f>
        <v>KIL</v>
      </c>
      <c r="I5" s="60" t="str">
        <f>+VLOOKUP(F5,Participants!$A$1:$F$799,5,FALSE)</f>
        <v>M</v>
      </c>
      <c r="J5" s="60">
        <f>+VLOOKUP(F5,Participants!$A$1:$F$799,3,FALSE)</f>
        <v>6</v>
      </c>
      <c r="K5" s="61" t="str">
        <f>+VLOOKUP(F5,Participants!$A$1:$G$799,7,FALSE)</f>
        <v>JV BOYS</v>
      </c>
      <c r="L5" s="109">
        <v>3</v>
      </c>
      <c r="M5" s="60">
        <v>6</v>
      </c>
      <c r="N5" s="110">
        <v>19</v>
      </c>
      <c r="O5" s="110">
        <v>10.25</v>
      </c>
    </row>
    <row r="6" spans="1:26" ht="14.25" customHeight="1">
      <c r="A6" s="111"/>
      <c r="B6" s="112"/>
      <c r="C6" s="112"/>
      <c r="D6" s="113"/>
      <c r="E6" s="113"/>
      <c r="F6" s="108">
        <v>879</v>
      </c>
      <c r="G6" s="60" t="str">
        <f>+VLOOKUP(F6,Participants!$A$1:$F$799,2,FALSE)</f>
        <v>Domenico Berarducci</v>
      </c>
      <c r="H6" s="60" t="str">
        <f>+VLOOKUP(F6,Participants!$A$1:$F$799,4,FALSE)</f>
        <v>SSPP</v>
      </c>
      <c r="I6" s="60" t="str">
        <f>+VLOOKUP(F6,Participants!$A$1:$F$799,5,FALSE)</f>
        <v>M</v>
      </c>
      <c r="J6" s="60">
        <f>+VLOOKUP(F6,Participants!$A$1:$F$799,3,FALSE)</f>
        <v>6</v>
      </c>
      <c r="K6" s="61" t="str">
        <f>+VLOOKUP(F6,Participants!$A$1:$G$799,7,FALSE)</f>
        <v>JV BOYS</v>
      </c>
      <c r="L6" s="157">
        <v>4</v>
      </c>
      <c r="M6" s="60">
        <v>5</v>
      </c>
      <c r="N6" s="110">
        <v>19</v>
      </c>
      <c r="O6" s="110">
        <v>7.25</v>
      </c>
    </row>
    <row r="7" spans="1:26" ht="14.25" customHeight="1">
      <c r="A7" s="106"/>
      <c r="B7" s="107"/>
      <c r="C7" s="107"/>
      <c r="D7" s="108"/>
      <c r="E7" s="108"/>
      <c r="F7" s="108">
        <v>882</v>
      </c>
      <c r="G7" s="60" t="str">
        <f>+VLOOKUP(F7,Participants!$A$1:$F$799,2,FALSE)</f>
        <v>Vito Bianco</v>
      </c>
      <c r="H7" s="60" t="str">
        <f>+VLOOKUP(F7,Participants!$A$1:$F$799,4,FALSE)</f>
        <v>SSPP</v>
      </c>
      <c r="I7" s="60" t="str">
        <f>+VLOOKUP(F7,Participants!$A$1:$F$799,5,FALSE)</f>
        <v>M</v>
      </c>
      <c r="J7" s="60">
        <f>+VLOOKUP(F7,Participants!$A$1:$F$799,3,FALSE)</f>
        <v>6</v>
      </c>
      <c r="K7" s="61" t="str">
        <f>+VLOOKUP(F7,Participants!$A$1:$G$799,7,FALSE)</f>
        <v>JV BOYS</v>
      </c>
      <c r="L7" s="109">
        <v>5</v>
      </c>
      <c r="M7" s="60">
        <v>4</v>
      </c>
      <c r="N7" s="110">
        <v>19</v>
      </c>
      <c r="O7" s="110">
        <v>3</v>
      </c>
    </row>
    <row r="8" spans="1:26" ht="14.25" customHeight="1">
      <c r="A8" s="111"/>
      <c r="B8" s="112"/>
      <c r="C8" s="112"/>
      <c r="D8" s="113"/>
      <c r="E8" s="113"/>
      <c r="F8" s="108">
        <v>595</v>
      </c>
      <c r="G8" s="60" t="str">
        <f>+VLOOKUP(F8,Participants!$A$1:$F$799,2,FALSE)</f>
        <v>Jack Davison</v>
      </c>
      <c r="H8" s="60" t="str">
        <f>+VLOOKUP(F8,Participants!$A$1:$F$799,4,FALSE)</f>
        <v>BFS</v>
      </c>
      <c r="I8" s="60" t="str">
        <f>+VLOOKUP(F8,Participants!$A$1:$F$799,5,FALSE)</f>
        <v>M</v>
      </c>
      <c r="J8" s="60">
        <f>+VLOOKUP(F8,Participants!$A$1:$F$799,3,FALSE)</f>
        <v>6</v>
      </c>
      <c r="K8" s="61" t="str">
        <f>+VLOOKUP(F8,Participants!$A$1:$G$799,7,FALSE)</f>
        <v>JV BOYS</v>
      </c>
      <c r="L8" s="157">
        <v>6</v>
      </c>
      <c r="M8" s="60">
        <v>3</v>
      </c>
      <c r="N8" s="110">
        <v>18</v>
      </c>
      <c r="O8" s="110">
        <v>6.5</v>
      </c>
    </row>
    <row r="9" spans="1:26" ht="14.25" customHeight="1">
      <c r="A9" s="106"/>
      <c r="B9" s="107"/>
      <c r="C9" s="107"/>
      <c r="D9" s="108"/>
      <c r="E9" s="108"/>
      <c r="F9" s="108">
        <v>1258</v>
      </c>
      <c r="G9" s="60" t="str">
        <f>+VLOOKUP(F9,Participants!$A$1:$F$799,2,FALSE)</f>
        <v>Leo Beadling</v>
      </c>
      <c r="H9" s="60" t="str">
        <f>+VLOOKUP(F9,Participants!$A$1:$F$799,4,FALSE)</f>
        <v>AGS</v>
      </c>
      <c r="I9" s="60" t="str">
        <f>+VLOOKUP(F9,Participants!$A$1:$F$799,5,FALSE)</f>
        <v>M</v>
      </c>
      <c r="J9" s="60">
        <f>+VLOOKUP(F9,Participants!$A$1:$F$799,3,FALSE)</f>
        <v>6</v>
      </c>
      <c r="K9" s="61" t="str">
        <f>+VLOOKUP(F9,Participants!$A$1:$G$799,7,FALSE)</f>
        <v>JV BOYS</v>
      </c>
      <c r="L9" s="109">
        <v>7</v>
      </c>
      <c r="M9" s="60">
        <v>2</v>
      </c>
      <c r="N9" s="110">
        <v>18</v>
      </c>
      <c r="O9" s="110">
        <v>4.5</v>
      </c>
    </row>
    <row r="10" spans="1:26" ht="14.25" customHeight="1">
      <c r="A10" s="111"/>
      <c r="B10" s="112"/>
      <c r="C10" s="112"/>
      <c r="D10" s="113"/>
      <c r="E10" s="113"/>
      <c r="F10" s="108">
        <v>598</v>
      </c>
      <c r="G10" s="60" t="str">
        <f>+VLOOKUP(F10,Participants!$A$1:$F$799,2,FALSE)</f>
        <v>Ty Ryan</v>
      </c>
      <c r="H10" s="60" t="str">
        <f>+VLOOKUP(F10,Participants!$A$1:$F$799,4,FALSE)</f>
        <v>BFS</v>
      </c>
      <c r="I10" s="60" t="str">
        <f>+VLOOKUP(F10,Participants!$A$1:$F$799,5,FALSE)</f>
        <v>M</v>
      </c>
      <c r="J10" s="60">
        <f>+VLOOKUP(F10,Participants!$A$1:$F$799,3,FALSE)</f>
        <v>5</v>
      </c>
      <c r="K10" s="61" t="str">
        <f>+VLOOKUP(F10,Participants!$A$1:$G$799,7,FALSE)</f>
        <v>JV BOYS</v>
      </c>
      <c r="L10" s="157">
        <v>8</v>
      </c>
      <c r="M10" s="60">
        <v>1</v>
      </c>
      <c r="N10" s="110">
        <v>16</v>
      </c>
      <c r="O10" s="110">
        <v>9</v>
      </c>
    </row>
    <row r="11" spans="1:26" ht="14.25" customHeight="1">
      <c r="A11" s="106"/>
      <c r="B11" s="107"/>
      <c r="C11" s="107"/>
      <c r="D11" s="108"/>
      <c r="E11" s="108"/>
      <c r="F11" s="113">
        <v>1046</v>
      </c>
      <c r="G11" s="53" t="str">
        <f>+VLOOKUP(F11,Participants!$A$1:$F$799,2,FALSE)</f>
        <v>Jackson Chips</v>
      </c>
      <c r="H11" s="53" t="str">
        <f>+VLOOKUP(F11,Participants!$A$1:$F$799,4,FALSE)</f>
        <v>KIL</v>
      </c>
      <c r="I11" s="53" t="str">
        <f>+VLOOKUP(F11,Participants!$A$1:$F$799,5,FALSE)</f>
        <v>M</v>
      </c>
      <c r="J11" s="53">
        <f>+VLOOKUP(F11,Participants!$A$1:$F$799,3,FALSE)</f>
        <v>5</v>
      </c>
      <c r="K11" s="61" t="str">
        <f>+VLOOKUP(F11,Participants!$A$1:$G$799,7,FALSE)</f>
        <v>JV BOYS</v>
      </c>
      <c r="L11" s="156">
        <f>L10+1</f>
        <v>9</v>
      </c>
      <c r="M11" s="53"/>
      <c r="N11" s="54">
        <v>16</v>
      </c>
      <c r="O11" s="54">
        <v>7</v>
      </c>
    </row>
    <row r="12" spans="1:26" ht="14.25" customHeight="1">
      <c r="A12" s="106"/>
      <c r="B12" s="107"/>
      <c r="C12" s="107"/>
      <c r="D12" s="108"/>
      <c r="E12" s="108"/>
      <c r="F12" s="108">
        <v>1264</v>
      </c>
      <c r="G12" s="60" t="str">
        <f>+VLOOKUP(F12,Participants!$A$1:$F$799,2,FALSE)</f>
        <v>Nolan Meyer</v>
      </c>
      <c r="H12" s="60" t="str">
        <f>+VLOOKUP(F12,Participants!$A$1:$F$799,4,FALSE)</f>
        <v>AGS</v>
      </c>
      <c r="I12" s="60" t="str">
        <f>+VLOOKUP(F12,Participants!$A$1:$F$799,5,FALSE)</f>
        <v>M</v>
      </c>
      <c r="J12" s="60">
        <f>+VLOOKUP(F12,Participants!$A$1:$F$799,3,FALSE)</f>
        <v>5</v>
      </c>
      <c r="K12" s="61" t="str">
        <f>+VLOOKUP(F12,Participants!$A$1:$G$799,7,FALSE)</f>
        <v>JV BOYS</v>
      </c>
      <c r="L12" s="156">
        <f t="shared" ref="L12:L14" si="0">L11+1</f>
        <v>10</v>
      </c>
      <c r="M12" s="60"/>
      <c r="N12" s="110">
        <v>16</v>
      </c>
      <c r="O12" s="110">
        <v>3</v>
      </c>
    </row>
    <row r="13" spans="1:26" ht="14.25" customHeight="1">
      <c r="A13" s="111"/>
      <c r="B13" s="112"/>
      <c r="C13" s="112"/>
      <c r="D13" s="113"/>
      <c r="E13" s="113"/>
      <c r="F13" s="108">
        <v>1266</v>
      </c>
      <c r="G13" s="60" t="str">
        <f>+VLOOKUP(F13,Participants!$A$1:$F$799,2,FALSE)</f>
        <v>Emerson Witter</v>
      </c>
      <c r="H13" s="60" t="str">
        <f>+VLOOKUP(F13,Participants!$A$1:$F$799,4,FALSE)</f>
        <v>AGS</v>
      </c>
      <c r="I13" s="60" t="str">
        <f>+VLOOKUP(F13,Participants!$A$1:$F$799,5,FALSE)</f>
        <v>M</v>
      </c>
      <c r="J13" s="60">
        <f>+VLOOKUP(F13,Participants!$A$1:$F$799,3,FALSE)</f>
        <v>6</v>
      </c>
      <c r="K13" s="61" t="str">
        <f>+VLOOKUP(F13,Participants!$A$1:$G$799,7,FALSE)</f>
        <v>JV BOYS</v>
      </c>
      <c r="L13" s="156">
        <f t="shared" si="0"/>
        <v>11</v>
      </c>
      <c r="M13" s="60"/>
      <c r="N13" s="110">
        <v>16</v>
      </c>
      <c r="O13" s="110">
        <v>2.5</v>
      </c>
    </row>
    <row r="14" spans="1:26" ht="14.25" customHeight="1">
      <c r="A14" s="106"/>
      <c r="B14" s="107"/>
      <c r="C14" s="107"/>
      <c r="D14" s="108"/>
      <c r="E14" s="108"/>
      <c r="F14" s="113">
        <v>1259</v>
      </c>
      <c r="G14" s="53" t="str">
        <f>+VLOOKUP(F14,Participants!$A$1:$F$799,2,FALSE)</f>
        <v>Luke Blatt</v>
      </c>
      <c r="H14" s="53" t="str">
        <f>+VLOOKUP(F14,Participants!$A$1:$F$799,4,FALSE)</f>
        <v>AGS</v>
      </c>
      <c r="I14" s="53" t="str">
        <f>+VLOOKUP(F14,Participants!$A$1:$F$799,5,FALSE)</f>
        <v>M</v>
      </c>
      <c r="J14" s="53">
        <f>+VLOOKUP(F14,Participants!$A$1:$F$799,3,FALSE)</f>
        <v>5</v>
      </c>
      <c r="K14" s="61" t="str">
        <f>+VLOOKUP(F14,Participants!$A$1:$G$799,7,FALSE)</f>
        <v>JV BOYS</v>
      </c>
      <c r="L14" s="156">
        <f t="shared" si="0"/>
        <v>12</v>
      </c>
      <c r="M14" s="53"/>
      <c r="N14" s="54">
        <v>14</v>
      </c>
      <c r="O14" s="54">
        <v>9.5</v>
      </c>
    </row>
    <row r="15" spans="1:26" ht="14.25" customHeight="1">
      <c r="A15" s="106"/>
      <c r="B15" s="107"/>
      <c r="C15" s="107"/>
      <c r="D15" s="108"/>
      <c r="E15" s="108"/>
      <c r="F15" s="113"/>
      <c r="G15" s="53"/>
      <c r="H15" s="53"/>
      <c r="I15" s="53"/>
      <c r="J15" s="53"/>
      <c r="K15" s="61"/>
      <c r="L15" s="156"/>
      <c r="M15" s="53"/>
      <c r="N15" s="54"/>
      <c r="O15" s="54"/>
    </row>
    <row r="16" spans="1:26" ht="14.25" customHeight="1">
      <c r="A16" s="111"/>
      <c r="B16" s="112"/>
      <c r="C16" s="112"/>
      <c r="D16" s="113"/>
      <c r="E16" s="113"/>
      <c r="F16" s="108">
        <v>1155</v>
      </c>
      <c r="G16" s="60" t="str">
        <f>+VLOOKUP(F16,Participants!$A$1:$F$799,2,FALSE)</f>
        <v>Emery Feczko</v>
      </c>
      <c r="H16" s="60" t="str">
        <f>+VLOOKUP(F16,Participants!$A$1:$F$799,4,FALSE)</f>
        <v>JAM</v>
      </c>
      <c r="I16" s="60" t="str">
        <f>+VLOOKUP(F16,Participants!$A$1:$F$799,5,FALSE)</f>
        <v>F</v>
      </c>
      <c r="J16" s="60">
        <f>+VLOOKUP(F16,Participants!$A$1:$F$799,3,FALSE)</f>
        <v>6</v>
      </c>
      <c r="K16" s="61" t="str">
        <f>+VLOOKUP(F16,Participants!$A$1:$G$799,7,FALSE)</f>
        <v>JV GIRLS</v>
      </c>
      <c r="L16" s="157">
        <v>1</v>
      </c>
      <c r="M16" s="60">
        <v>10</v>
      </c>
      <c r="N16" s="110">
        <v>23</v>
      </c>
      <c r="O16" s="110">
        <v>10.5</v>
      </c>
    </row>
    <row r="17" spans="1:15" ht="14.25" customHeight="1">
      <c r="A17" s="106"/>
      <c r="B17" s="107"/>
      <c r="C17" s="107"/>
      <c r="D17" s="108"/>
      <c r="E17" s="108"/>
      <c r="F17" s="108">
        <v>589</v>
      </c>
      <c r="G17" s="60" t="str">
        <f>+VLOOKUP(F17,Participants!$A$1:$F$799,2,FALSE)</f>
        <v>Lucia Simonetti</v>
      </c>
      <c r="H17" s="60" t="str">
        <f>+VLOOKUP(F17,Participants!$A$1:$F$799,4,FALSE)</f>
        <v>BFS</v>
      </c>
      <c r="I17" s="60" t="str">
        <f>+VLOOKUP(F17,Participants!$A$1:$F$799,5,FALSE)</f>
        <v>F</v>
      </c>
      <c r="J17" s="60">
        <f>+VLOOKUP(F17,Participants!$A$1:$F$799,3,FALSE)</f>
        <v>5</v>
      </c>
      <c r="K17" s="61" t="str">
        <f>+VLOOKUP(F17,Participants!$A$1:$G$799,7,FALSE)</f>
        <v>JV GIRLS</v>
      </c>
      <c r="L17" s="109">
        <f>L16+1</f>
        <v>2</v>
      </c>
      <c r="M17" s="60">
        <v>8</v>
      </c>
      <c r="N17" s="110">
        <v>23</v>
      </c>
      <c r="O17" s="110">
        <v>10</v>
      </c>
    </row>
    <row r="18" spans="1:15" ht="14.25" customHeight="1">
      <c r="A18" s="111"/>
      <c r="B18" s="112"/>
      <c r="C18" s="112"/>
      <c r="D18" s="113"/>
      <c r="E18" s="113"/>
      <c r="F18" s="54">
        <v>585</v>
      </c>
      <c r="G18" s="53" t="str">
        <f>+VLOOKUP(F18,Participants!$A$1:$F$799,2,FALSE)</f>
        <v>Catarina Perri</v>
      </c>
      <c r="H18" s="53" t="str">
        <f>+VLOOKUP(F18,Participants!$A$1:$F$799,4,FALSE)</f>
        <v>BFS</v>
      </c>
      <c r="I18" s="53" t="str">
        <f>+VLOOKUP(F18,Participants!$A$1:$F$799,5,FALSE)</f>
        <v>F</v>
      </c>
      <c r="J18" s="53">
        <f>+VLOOKUP(F18,Participants!$A$1:$F$799,3,FALSE)</f>
        <v>6</v>
      </c>
      <c r="K18" s="61" t="str">
        <f>+VLOOKUP(F18,Participants!$A$1:$G$799,7,FALSE)</f>
        <v>JV GIRLS</v>
      </c>
      <c r="L18" s="109">
        <f t="shared" ref="L18:L41" si="1">L17+1</f>
        <v>3</v>
      </c>
      <c r="M18" s="53">
        <v>6</v>
      </c>
      <c r="N18" s="54">
        <v>23</v>
      </c>
      <c r="O18" s="54">
        <v>4.5</v>
      </c>
    </row>
    <row r="19" spans="1:15" ht="14.25" customHeight="1">
      <c r="A19" s="106"/>
      <c r="B19" s="107"/>
      <c r="C19" s="107"/>
      <c r="D19" s="108"/>
      <c r="E19" s="108"/>
      <c r="F19" s="108">
        <v>580</v>
      </c>
      <c r="G19" s="60" t="str">
        <f>+VLOOKUP(F19,Participants!$A$1:$F$799,2,FALSE)</f>
        <v>Mary Kennedy</v>
      </c>
      <c r="H19" s="60" t="str">
        <f>+VLOOKUP(F19,Participants!$A$1:$F$799,4,FALSE)</f>
        <v>BFS</v>
      </c>
      <c r="I19" s="60" t="str">
        <f>+VLOOKUP(F19,Participants!$A$1:$F$799,5,FALSE)</f>
        <v>F</v>
      </c>
      <c r="J19" s="60">
        <f>+VLOOKUP(F19,Participants!$A$1:$F$799,3,FALSE)</f>
        <v>6</v>
      </c>
      <c r="K19" s="61" t="str">
        <f>+VLOOKUP(F19,Participants!$A$1:$G$799,7,FALSE)</f>
        <v>JV GIRLS</v>
      </c>
      <c r="L19" s="109">
        <f t="shared" si="1"/>
        <v>4</v>
      </c>
      <c r="M19" s="60">
        <v>5</v>
      </c>
      <c r="N19" s="110">
        <v>23</v>
      </c>
      <c r="O19" s="110">
        <v>2.5</v>
      </c>
    </row>
    <row r="20" spans="1:15" ht="14.25" customHeight="1">
      <c r="A20" s="111"/>
      <c r="B20" s="112"/>
      <c r="C20" s="112"/>
      <c r="D20" s="113"/>
      <c r="E20" s="113"/>
      <c r="F20" s="113">
        <v>1250</v>
      </c>
      <c r="G20" s="53" t="str">
        <f>+VLOOKUP(F20,Participants!$A$1:$F$799,2,FALSE)</f>
        <v>Anna Cicchino</v>
      </c>
      <c r="H20" s="53" t="str">
        <f>+VLOOKUP(F20,Participants!$A$1:$F$799,4,FALSE)</f>
        <v>AGS</v>
      </c>
      <c r="I20" s="53" t="str">
        <f>+VLOOKUP(F20,Participants!$A$1:$F$799,5,FALSE)</f>
        <v>F</v>
      </c>
      <c r="J20" s="53">
        <f>+VLOOKUP(F20,Participants!$A$1:$F$799,3,FALSE)</f>
        <v>6</v>
      </c>
      <c r="K20" s="61" t="str">
        <f>+VLOOKUP(F20,Participants!$A$1:$G$799,7,FALSE)</f>
        <v>JV GIRLS</v>
      </c>
      <c r="L20" s="109">
        <f t="shared" si="1"/>
        <v>5</v>
      </c>
      <c r="M20" s="53">
        <v>4</v>
      </c>
      <c r="N20" s="54">
        <v>22</v>
      </c>
      <c r="O20" s="54">
        <v>5</v>
      </c>
    </row>
    <row r="21" spans="1:15" ht="14.25" customHeight="1">
      <c r="A21" s="106"/>
      <c r="B21" s="107"/>
      <c r="C21" s="107"/>
      <c r="D21" s="108"/>
      <c r="E21" s="108"/>
      <c r="F21" s="113">
        <v>1042</v>
      </c>
      <c r="G21" s="53" t="str">
        <f>+VLOOKUP(F21,Participants!$A$1:$F$799,2,FALSE)</f>
        <v>Addison Thiel</v>
      </c>
      <c r="H21" s="53" t="str">
        <f>+VLOOKUP(F21,Participants!$A$1:$F$799,4,FALSE)</f>
        <v>KIL</v>
      </c>
      <c r="I21" s="53" t="str">
        <f>+VLOOKUP(F21,Participants!$A$1:$F$799,5,FALSE)</f>
        <v>F</v>
      </c>
      <c r="J21" s="53">
        <f>+VLOOKUP(F21,Participants!$A$1:$F$799,3,FALSE)</f>
        <v>6</v>
      </c>
      <c r="K21" s="61" t="str">
        <f>+VLOOKUP(F21,Participants!$A$1:$G$799,7,FALSE)</f>
        <v>JV GIRLS</v>
      </c>
      <c r="L21" s="109">
        <f t="shared" si="1"/>
        <v>6</v>
      </c>
      <c r="M21" s="53">
        <v>3</v>
      </c>
      <c r="N21" s="54">
        <v>22</v>
      </c>
      <c r="O21" s="54">
        <v>1.5</v>
      </c>
    </row>
    <row r="22" spans="1:15" ht="14.25" customHeight="1">
      <c r="A22" s="111"/>
      <c r="B22" s="112"/>
      <c r="C22" s="112"/>
      <c r="D22" s="113"/>
      <c r="E22" s="113"/>
      <c r="F22" s="113">
        <v>1035</v>
      </c>
      <c r="G22" s="53" t="str">
        <f>+VLOOKUP(F22,Participants!$A$1:$F$799,2,FALSE)</f>
        <v>Gigi Colafella</v>
      </c>
      <c r="H22" s="53" t="str">
        <f>+VLOOKUP(F22,Participants!$A$1:$F$799,4,FALSE)</f>
        <v>KIL</v>
      </c>
      <c r="I22" s="53" t="str">
        <f>+VLOOKUP(F22,Participants!$A$1:$F$799,5,FALSE)</f>
        <v>F</v>
      </c>
      <c r="J22" s="53">
        <f>+VLOOKUP(F22,Participants!$A$1:$F$799,3,FALSE)</f>
        <v>6</v>
      </c>
      <c r="K22" s="61" t="str">
        <f>+VLOOKUP(F22,Participants!$A$1:$G$799,7,FALSE)</f>
        <v>JV GIRLS</v>
      </c>
      <c r="L22" s="109">
        <f t="shared" si="1"/>
        <v>7</v>
      </c>
      <c r="M22" s="53">
        <v>2</v>
      </c>
      <c r="N22" s="54">
        <v>21</v>
      </c>
      <c r="O22" s="54">
        <v>2.5</v>
      </c>
    </row>
    <row r="23" spans="1:15" ht="14.25" customHeight="1">
      <c r="A23" s="106"/>
      <c r="B23" s="107"/>
      <c r="C23" s="107"/>
      <c r="D23" s="108"/>
      <c r="E23" s="108"/>
      <c r="F23" s="113">
        <v>878</v>
      </c>
      <c r="G23" s="53" t="str">
        <f>+VLOOKUP(F23,Participants!$A$1:$F$799,2,FALSE)</f>
        <v>Zienna Berarducci</v>
      </c>
      <c r="H23" s="53" t="str">
        <f>+VLOOKUP(F23,Participants!$A$1:$F$799,4,FALSE)</f>
        <v>SSPP</v>
      </c>
      <c r="I23" s="53" t="str">
        <f>+VLOOKUP(F23,Participants!$A$1:$F$799,5,FALSE)</f>
        <v>F</v>
      </c>
      <c r="J23" s="53">
        <f>+VLOOKUP(F23,Participants!$A$1:$F$799,3,FALSE)</f>
        <v>4</v>
      </c>
      <c r="K23" s="61" t="s">
        <v>31</v>
      </c>
      <c r="L23" s="109">
        <f t="shared" si="1"/>
        <v>8</v>
      </c>
      <c r="M23" s="53">
        <v>1</v>
      </c>
      <c r="N23" s="54">
        <v>20</v>
      </c>
      <c r="O23" s="54">
        <v>11</v>
      </c>
    </row>
    <row r="24" spans="1:15" ht="14.25" customHeight="1">
      <c r="A24" s="111"/>
      <c r="B24" s="112"/>
      <c r="C24" s="112"/>
      <c r="D24" s="113"/>
      <c r="E24" s="113"/>
      <c r="F24" s="108">
        <v>1153</v>
      </c>
      <c r="G24" s="60" t="str">
        <f>+VLOOKUP(F24,Participants!$A$1:$F$799,2,FALSE)</f>
        <v>Adelaide Delaney</v>
      </c>
      <c r="H24" s="60" t="str">
        <f>+VLOOKUP(F24,Participants!$A$1:$F$799,4,FALSE)</f>
        <v>JAM</v>
      </c>
      <c r="I24" s="60" t="str">
        <f>+VLOOKUP(F24,Participants!$A$1:$F$799,5,FALSE)</f>
        <v>F</v>
      </c>
      <c r="J24" s="60">
        <f>+VLOOKUP(F24,Participants!$A$1:$F$799,3,FALSE)</f>
        <v>6</v>
      </c>
      <c r="K24" s="61" t="str">
        <f>+VLOOKUP(F24,Participants!$A$1:$G$799,7,FALSE)</f>
        <v>JV GIRLS</v>
      </c>
      <c r="L24" s="109">
        <f t="shared" si="1"/>
        <v>9</v>
      </c>
      <c r="M24" s="60"/>
      <c r="N24" s="110">
        <v>20</v>
      </c>
      <c r="O24" s="110">
        <v>10</v>
      </c>
    </row>
    <row r="25" spans="1:15" ht="14.25" customHeight="1">
      <c r="A25" s="106"/>
      <c r="B25" s="107"/>
      <c r="C25" s="107"/>
      <c r="D25" s="108"/>
      <c r="E25" s="108"/>
      <c r="F25" s="108">
        <v>1154</v>
      </c>
      <c r="G25" s="60" t="str">
        <f>+VLOOKUP(F25,Participants!$A$1:$F$799,2,FALSE)</f>
        <v>Ashley Edwards</v>
      </c>
      <c r="H25" s="60" t="str">
        <f>+VLOOKUP(F25,Participants!$A$1:$F$799,4,FALSE)</f>
        <v>JAM</v>
      </c>
      <c r="I25" s="60" t="str">
        <f>+VLOOKUP(F25,Participants!$A$1:$F$799,5,FALSE)</f>
        <v>F</v>
      </c>
      <c r="J25" s="60">
        <f>+VLOOKUP(F25,Participants!$A$1:$F$799,3,FALSE)</f>
        <v>6</v>
      </c>
      <c r="K25" s="61" t="str">
        <f>+VLOOKUP(F25,Participants!$A$1:$G$799,7,FALSE)</f>
        <v>JV GIRLS</v>
      </c>
      <c r="L25" s="109">
        <f t="shared" si="1"/>
        <v>10</v>
      </c>
      <c r="M25" s="60"/>
      <c r="N25" s="110">
        <v>19</v>
      </c>
      <c r="O25" s="110">
        <v>9.25</v>
      </c>
    </row>
    <row r="26" spans="1:15" ht="14.25" customHeight="1">
      <c r="A26" s="111"/>
      <c r="B26" s="112"/>
      <c r="C26" s="112"/>
      <c r="D26" s="113"/>
      <c r="E26" s="113"/>
      <c r="F26" s="113">
        <v>1156</v>
      </c>
      <c r="G26" s="53" t="str">
        <f>+VLOOKUP(F26,Participants!$A$1:$F$799,2,FALSE)</f>
        <v>Molly Gauntner</v>
      </c>
      <c r="H26" s="53" t="str">
        <f>+VLOOKUP(F26,Participants!$A$1:$F$799,4,FALSE)</f>
        <v>JAM</v>
      </c>
      <c r="I26" s="53" t="str">
        <f>+VLOOKUP(F26,Participants!$A$1:$F$799,5,FALSE)</f>
        <v>F</v>
      </c>
      <c r="J26" s="53">
        <f>+VLOOKUP(F26,Participants!$A$1:$F$799,3,FALSE)</f>
        <v>6</v>
      </c>
      <c r="K26" s="61" t="str">
        <f>+VLOOKUP(F26,Participants!$A$1:$G$799,7,FALSE)</f>
        <v>JV GIRLS</v>
      </c>
      <c r="L26" s="109">
        <f t="shared" si="1"/>
        <v>11</v>
      </c>
      <c r="M26" s="53"/>
      <c r="N26" s="54">
        <v>19</v>
      </c>
      <c r="O26" s="54">
        <v>5.25</v>
      </c>
    </row>
    <row r="27" spans="1:15" ht="14.25" customHeight="1">
      <c r="A27" s="106"/>
      <c r="B27" s="107"/>
      <c r="C27" s="107"/>
      <c r="D27" s="108"/>
      <c r="E27" s="108"/>
      <c r="F27" s="108">
        <v>587</v>
      </c>
      <c r="G27" s="60" t="str">
        <f>+VLOOKUP(F27,Participants!$A$1:$F$799,2,FALSE)</f>
        <v>Caroline Sell</v>
      </c>
      <c r="H27" s="60" t="str">
        <f>+VLOOKUP(F27,Participants!$A$1:$F$799,4,FALSE)</f>
        <v>BFS</v>
      </c>
      <c r="I27" s="60" t="str">
        <f>+VLOOKUP(F27,Participants!$A$1:$F$799,5,FALSE)</f>
        <v>F</v>
      </c>
      <c r="J27" s="60">
        <f>+VLOOKUP(F27,Participants!$A$1:$F$799,3,FALSE)</f>
        <v>6</v>
      </c>
      <c r="K27" s="61" t="str">
        <f>+VLOOKUP(F27,Participants!$A$1:$G$799,7,FALSE)</f>
        <v>JV GIRLS</v>
      </c>
      <c r="L27" s="109">
        <f t="shared" si="1"/>
        <v>12</v>
      </c>
      <c r="M27" s="60"/>
      <c r="N27" s="110">
        <v>19</v>
      </c>
      <c r="O27" s="110">
        <v>1</v>
      </c>
    </row>
    <row r="28" spans="1:15" ht="14.25" customHeight="1">
      <c r="A28" s="111"/>
      <c r="B28" s="112"/>
      <c r="C28" s="112"/>
      <c r="D28" s="113"/>
      <c r="E28" s="113"/>
      <c r="F28" s="113">
        <v>880</v>
      </c>
      <c r="G28" s="53" t="str">
        <f>+VLOOKUP(F28,Participants!$A$1:$F$799,2,FALSE)</f>
        <v>Michelle Grayson</v>
      </c>
      <c r="H28" s="53" t="str">
        <f>+VLOOKUP(F28,Participants!$A$1:$F$799,4,FALSE)</f>
        <v>SSPP</v>
      </c>
      <c r="I28" s="53" t="str">
        <f>+VLOOKUP(F28,Participants!$A$1:$F$799,5,FALSE)</f>
        <v>F</v>
      </c>
      <c r="J28" s="53">
        <f>+VLOOKUP(F28,Participants!$A$1:$F$799,3,FALSE)</f>
        <v>6</v>
      </c>
      <c r="K28" s="61" t="str">
        <f>+VLOOKUP(F28,Participants!$A$1:$G$799,7,FALSE)</f>
        <v>JV GIRLS</v>
      </c>
      <c r="L28" s="109">
        <f t="shared" si="1"/>
        <v>13</v>
      </c>
      <c r="M28" s="53"/>
      <c r="N28" s="54">
        <v>18</v>
      </c>
      <c r="O28" s="54">
        <v>9.75</v>
      </c>
    </row>
    <row r="29" spans="1:15" ht="14.25" customHeight="1">
      <c r="A29" s="106"/>
      <c r="B29" s="107"/>
      <c r="C29" s="107"/>
      <c r="D29" s="108"/>
      <c r="E29" s="108"/>
      <c r="F29" s="113">
        <v>1152</v>
      </c>
      <c r="G29" s="53" t="str">
        <f>+VLOOKUP(F29,Participants!$A$1:$F$799,2,FALSE)</f>
        <v>Gabriella Marino</v>
      </c>
      <c r="H29" s="53" t="str">
        <f>+VLOOKUP(F29,Participants!$A$1:$F$799,4,FALSE)</f>
        <v>JAM</v>
      </c>
      <c r="I29" s="53" t="str">
        <f>+VLOOKUP(F29,Participants!$A$1:$F$799,5,FALSE)</f>
        <v>F</v>
      </c>
      <c r="J29" s="53">
        <f>+VLOOKUP(F29,Participants!$A$1:$F$799,3,FALSE)</f>
        <v>5</v>
      </c>
      <c r="K29" s="61" t="str">
        <f>+VLOOKUP(F29,Participants!$A$1:$G$799,7,FALSE)</f>
        <v>JV GIRLS</v>
      </c>
      <c r="L29" s="109">
        <f t="shared" si="1"/>
        <v>14</v>
      </c>
      <c r="M29" s="53"/>
      <c r="N29" s="54">
        <v>18</v>
      </c>
      <c r="O29" s="54">
        <v>6.25</v>
      </c>
    </row>
    <row r="30" spans="1:15" ht="14.25" customHeight="1">
      <c r="A30" s="111"/>
      <c r="B30" s="112"/>
      <c r="C30" s="112"/>
      <c r="D30" s="113"/>
      <c r="E30" s="113"/>
      <c r="F30" s="108">
        <v>590</v>
      </c>
      <c r="G30" s="60" t="str">
        <f>+VLOOKUP(F30,Participants!$A$1:$F$799,2,FALSE)</f>
        <v>Gina Talarico</v>
      </c>
      <c r="H30" s="60" t="str">
        <f>+VLOOKUP(F30,Participants!$A$1:$F$799,4,FALSE)</f>
        <v>BFS</v>
      </c>
      <c r="I30" s="60" t="str">
        <f>+VLOOKUP(F30,Participants!$A$1:$F$799,5,FALSE)</f>
        <v>F</v>
      </c>
      <c r="J30" s="60">
        <f>+VLOOKUP(F30,Participants!$A$1:$F$799,3,FALSE)</f>
        <v>6</v>
      </c>
      <c r="K30" s="61" t="str">
        <f>+VLOOKUP(F30,Participants!$A$1:$G$799,7,FALSE)</f>
        <v>JV GIRLS</v>
      </c>
      <c r="L30" s="109">
        <f t="shared" si="1"/>
        <v>15</v>
      </c>
      <c r="M30" s="60"/>
      <c r="N30" s="110">
        <v>18</v>
      </c>
      <c r="O30" s="110">
        <v>5.5</v>
      </c>
    </row>
    <row r="31" spans="1:15" ht="14.25" customHeight="1">
      <c r="A31" s="106"/>
      <c r="B31" s="107"/>
      <c r="C31" s="107"/>
      <c r="D31" s="108"/>
      <c r="E31" s="108"/>
      <c r="F31" s="113">
        <v>1157</v>
      </c>
      <c r="G31" s="53" t="str">
        <f>+VLOOKUP(F31,Participants!$A$1:$F$799,2,FALSE)</f>
        <v>Margaret Killian</v>
      </c>
      <c r="H31" s="53" t="str">
        <f>+VLOOKUP(F31,Participants!$A$1:$F$799,4,FALSE)</f>
        <v>JAM</v>
      </c>
      <c r="I31" s="53" t="str">
        <f>+VLOOKUP(F31,Participants!$A$1:$F$799,5,FALSE)</f>
        <v>F</v>
      </c>
      <c r="J31" s="53">
        <f>+VLOOKUP(F31,Participants!$A$1:$F$799,3,FALSE)</f>
        <v>6</v>
      </c>
      <c r="K31" s="61" t="str">
        <f>+VLOOKUP(F31,Participants!$A$1:$G$799,7,FALSE)</f>
        <v>JV GIRLS</v>
      </c>
      <c r="L31" s="109">
        <f t="shared" si="1"/>
        <v>16</v>
      </c>
      <c r="M31" s="53"/>
      <c r="N31" s="54">
        <v>18</v>
      </c>
      <c r="O31" s="54">
        <v>2</v>
      </c>
    </row>
    <row r="32" spans="1:15" ht="14.25" customHeight="1">
      <c r="A32" s="111"/>
      <c r="B32" s="112"/>
      <c r="C32" s="112"/>
      <c r="D32" s="113"/>
      <c r="E32" s="113"/>
      <c r="F32" s="113">
        <v>1158</v>
      </c>
      <c r="G32" s="53" t="str">
        <f>+VLOOKUP(F32,Participants!$A$1:$F$799,2,FALSE)</f>
        <v>Isabell Rodgers</v>
      </c>
      <c r="H32" s="53" t="str">
        <f>+VLOOKUP(F32,Participants!$A$1:$F$799,4,FALSE)</f>
        <v>JAM</v>
      </c>
      <c r="I32" s="53" t="str">
        <f>+VLOOKUP(F32,Participants!$A$1:$F$799,5,FALSE)</f>
        <v>F</v>
      </c>
      <c r="J32" s="53">
        <f>+VLOOKUP(F32,Participants!$A$1:$F$799,3,FALSE)</f>
        <v>6</v>
      </c>
      <c r="K32" s="61" t="str">
        <f>+VLOOKUP(F32,Participants!$A$1:$G$799,7,FALSE)</f>
        <v>JV GIRLS</v>
      </c>
      <c r="L32" s="109">
        <f t="shared" si="1"/>
        <v>17</v>
      </c>
      <c r="M32" s="53"/>
      <c r="N32" s="54">
        <v>18</v>
      </c>
      <c r="O32" s="54">
        <v>1.5</v>
      </c>
    </row>
    <row r="33" spans="1:15" ht="14.25" customHeight="1">
      <c r="A33" s="106"/>
      <c r="B33" s="107"/>
      <c r="C33" s="107"/>
      <c r="D33" s="108"/>
      <c r="E33" s="108"/>
      <c r="F33" s="113">
        <v>1041</v>
      </c>
      <c r="G33" s="53" t="str">
        <f>+VLOOKUP(F33,Participants!$A$1:$F$799,2,FALSE)</f>
        <v>Anna Morris</v>
      </c>
      <c r="H33" s="53" t="str">
        <f>+VLOOKUP(F33,Participants!$A$1:$F$799,4,FALSE)</f>
        <v>KIL</v>
      </c>
      <c r="I33" s="53" t="str">
        <f>+VLOOKUP(F33,Participants!$A$1:$F$799,5,FALSE)</f>
        <v>F</v>
      </c>
      <c r="J33" s="53">
        <f>+VLOOKUP(F33,Participants!$A$1:$F$799,3,FALSE)</f>
        <v>6</v>
      </c>
      <c r="K33" s="61" t="str">
        <f>+VLOOKUP(F33,Participants!$A$1:$G$799,7,FALSE)</f>
        <v>JV GIRLS</v>
      </c>
      <c r="L33" s="109">
        <f t="shared" si="1"/>
        <v>18</v>
      </c>
      <c r="M33" s="53"/>
      <c r="N33" s="54">
        <v>17</v>
      </c>
      <c r="O33" s="54">
        <v>11.75</v>
      </c>
    </row>
    <row r="34" spans="1:15" ht="14.25" customHeight="1">
      <c r="A34" s="111"/>
      <c r="B34" s="112"/>
      <c r="C34" s="112"/>
      <c r="D34" s="113"/>
      <c r="E34" s="113"/>
      <c r="F34" s="113">
        <v>588</v>
      </c>
      <c r="G34" s="53" t="str">
        <f>+VLOOKUP(F34,Participants!$A$1:$F$799,2,FALSE)</f>
        <v>Madeline Sell</v>
      </c>
      <c r="H34" s="53" t="str">
        <f>+VLOOKUP(F34,Participants!$A$1:$F$799,4,FALSE)</f>
        <v>BFS</v>
      </c>
      <c r="I34" s="53" t="str">
        <f>+VLOOKUP(F34,Participants!$A$1:$F$799,5,FALSE)</f>
        <v>F</v>
      </c>
      <c r="J34" s="53">
        <f>+VLOOKUP(F34,Participants!$A$1:$F$799,3,FALSE)</f>
        <v>6</v>
      </c>
      <c r="K34" s="61" t="str">
        <f>+VLOOKUP(F34,Participants!$A$1:$G$799,7,FALSE)</f>
        <v>JV GIRLS</v>
      </c>
      <c r="L34" s="109">
        <f t="shared" si="1"/>
        <v>19</v>
      </c>
      <c r="M34" s="53"/>
      <c r="N34" s="54">
        <v>16</v>
      </c>
      <c r="O34" s="54">
        <v>8</v>
      </c>
    </row>
    <row r="35" spans="1:15" ht="14.25" customHeight="1">
      <c r="A35" s="106"/>
      <c r="B35" s="107"/>
      <c r="C35" s="107"/>
      <c r="D35" s="108"/>
      <c r="E35" s="108"/>
      <c r="F35" s="108">
        <v>785</v>
      </c>
      <c r="G35" s="60" t="str">
        <f>+VLOOKUP(F35,Participants!$A$1:$F$799,2,FALSE)</f>
        <v>Keverline Gabby</v>
      </c>
      <c r="H35" s="60" t="str">
        <f>+VLOOKUP(F35,Participants!$A$1:$F$799,4,FALSE)</f>
        <v>AAC</v>
      </c>
      <c r="I35" s="60" t="str">
        <f>+VLOOKUP(F35,Participants!$A$1:$F$799,5,FALSE)</f>
        <v>F</v>
      </c>
      <c r="J35" s="60">
        <f>+VLOOKUP(F35,Participants!$A$1:$F$799,3,FALSE)</f>
        <v>5</v>
      </c>
      <c r="K35" s="61" t="str">
        <f>+VLOOKUP(F35,Participants!$A$1:$G$799,7,FALSE)</f>
        <v>JV GIRLS</v>
      </c>
      <c r="L35" s="109">
        <f t="shared" si="1"/>
        <v>20</v>
      </c>
      <c r="M35" s="60"/>
      <c r="N35" s="110">
        <v>15</v>
      </c>
      <c r="O35" s="110">
        <v>9.25</v>
      </c>
    </row>
    <row r="36" spans="1:15" ht="14.25" customHeight="1">
      <c r="A36" s="111"/>
      <c r="B36" s="112"/>
      <c r="C36" s="112"/>
      <c r="D36" s="113"/>
      <c r="E36" s="113"/>
      <c r="F36" s="54">
        <v>578</v>
      </c>
      <c r="G36" s="60" t="str">
        <f>+VLOOKUP(F36,Participants!$A$1:$F$799,2,FALSE)</f>
        <v>Giovanna Julian</v>
      </c>
      <c r="H36" s="60" t="str">
        <f>+VLOOKUP(F36,Participants!$A$1:$F$799,4,FALSE)</f>
        <v>BFS</v>
      </c>
      <c r="I36" s="60" t="str">
        <f>+VLOOKUP(F36,Participants!$A$1:$F$799,5,FALSE)</f>
        <v>F</v>
      </c>
      <c r="J36" s="60">
        <f>+VLOOKUP(F36,Participants!$A$1:$F$799,3,FALSE)</f>
        <v>6</v>
      </c>
      <c r="K36" s="61" t="str">
        <f>+VLOOKUP(F36,Participants!$A$1:$G$799,7,FALSE)</f>
        <v>JV GIRLS</v>
      </c>
      <c r="L36" s="109">
        <f t="shared" si="1"/>
        <v>21</v>
      </c>
      <c r="M36" s="60"/>
      <c r="N36" s="110">
        <v>15</v>
      </c>
      <c r="O36" s="110">
        <v>5.75</v>
      </c>
    </row>
    <row r="37" spans="1:15" ht="14.25" customHeight="1">
      <c r="A37" s="106"/>
      <c r="B37" s="107"/>
      <c r="C37" s="107"/>
      <c r="D37" s="108"/>
      <c r="E37" s="108"/>
      <c r="F37" s="113">
        <v>1024</v>
      </c>
      <c r="G37" s="53" t="str">
        <f>+VLOOKUP(F37,Participants!$A$1:$F$799,2,FALSE)</f>
        <v>Jada Lichtenwalter</v>
      </c>
      <c r="H37" s="53" t="str">
        <f>+VLOOKUP(F37,Participants!$A$1:$F$799,4,FALSE)</f>
        <v>KIL</v>
      </c>
      <c r="I37" s="53" t="str">
        <f>+VLOOKUP(F37,Participants!$A$1:$F$799,5,FALSE)</f>
        <v>F</v>
      </c>
      <c r="J37" s="53">
        <f>+VLOOKUP(F37,Participants!$A$1:$F$799,3,FALSE)</f>
        <v>5</v>
      </c>
      <c r="K37" s="61" t="str">
        <f>+VLOOKUP(F37,Participants!$A$1:$G$799,7,FALSE)</f>
        <v>JV GIRLS</v>
      </c>
      <c r="L37" s="109">
        <f t="shared" si="1"/>
        <v>22</v>
      </c>
      <c r="M37" s="53"/>
      <c r="N37" s="54">
        <v>15</v>
      </c>
      <c r="O37" s="54">
        <v>2</v>
      </c>
    </row>
    <row r="38" spans="1:15" ht="14.25" customHeight="1">
      <c r="A38" s="111"/>
      <c r="B38" s="112"/>
      <c r="C38" s="112"/>
      <c r="D38" s="113"/>
      <c r="E38" s="113"/>
      <c r="F38" s="113">
        <v>582</v>
      </c>
      <c r="G38" s="53" t="str">
        <f>+VLOOKUP(F38,Participants!$A$1:$F$799,2,FALSE)</f>
        <v>Evelyn Marche</v>
      </c>
      <c r="H38" s="53" t="str">
        <f>+VLOOKUP(F38,Participants!$A$1:$F$799,4,FALSE)</f>
        <v>BFS</v>
      </c>
      <c r="I38" s="53" t="str">
        <f>+VLOOKUP(F38,Participants!$A$1:$F$799,5,FALSE)</f>
        <v>F</v>
      </c>
      <c r="J38" s="53">
        <f>+VLOOKUP(F38,Participants!$A$1:$F$799,3,FALSE)</f>
        <v>6</v>
      </c>
      <c r="K38" s="61" t="str">
        <f>+VLOOKUP(F38,Participants!$A$1:$G$799,7,FALSE)</f>
        <v>JV GIRLS</v>
      </c>
      <c r="L38" s="109">
        <f t="shared" si="1"/>
        <v>23</v>
      </c>
      <c r="M38" s="53"/>
      <c r="N38" s="54">
        <v>15</v>
      </c>
      <c r="O38" s="54">
        <v>0</v>
      </c>
    </row>
    <row r="39" spans="1:15" ht="14.25" customHeight="1">
      <c r="A39" s="106"/>
      <c r="B39" s="107"/>
      <c r="C39" s="107"/>
      <c r="D39" s="108"/>
      <c r="E39" s="108"/>
      <c r="F39" s="113">
        <v>583</v>
      </c>
      <c r="G39" s="53" t="str">
        <f>+VLOOKUP(F39,Participants!$A$1:$F$799,2,FALSE)</f>
        <v>Sarah Mlecko</v>
      </c>
      <c r="H39" s="53" t="str">
        <f>+VLOOKUP(F39,Participants!$A$1:$F$799,4,FALSE)</f>
        <v>BFS</v>
      </c>
      <c r="I39" s="53" t="str">
        <f>+VLOOKUP(F39,Participants!$A$1:$F$799,5,FALSE)</f>
        <v>F</v>
      </c>
      <c r="J39" s="53">
        <f>+VLOOKUP(F39,Participants!$A$1:$F$799,3,FALSE)</f>
        <v>5</v>
      </c>
      <c r="K39" s="61" t="str">
        <f>+VLOOKUP(F39,Participants!$A$1:$G$799,7,FALSE)</f>
        <v>JV GIRLS</v>
      </c>
      <c r="L39" s="109">
        <f t="shared" si="1"/>
        <v>24</v>
      </c>
      <c r="M39" s="53"/>
      <c r="N39" s="54">
        <v>13</v>
      </c>
      <c r="O39" s="54">
        <v>8</v>
      </c>
    </row>
    <row r="40" spans="1:15" ht="14.25" customHeight="1">
      <c r="A40" s="111"/>
      <c r="B40" s="112"/>
      <c r="C40" s="112"/>
      <c r="D40" s="113"/>
      <c r="E40" s="113"/>
      <c r="F40" s="108">
        <v>1025</v>
      </c>
      <c r="G40" s="60" t="str">
        <f>+VLOOKUP(F40,Participants!$A$1:$F$799,2,FALSE)</f>
        <v>Elle Degnan</v>
      </c>
      <c r="H40" s="60" t="str">
        <f>+VLOOKUP(F40,Participants!$A$1:$F$799,4,FALSE)</f>
        <v>KIL</v>
      </c>
      <c r="I40" s="60" t="str">
        <f>+VLOOKUP(F40,Participants!$A$1:$F$799,5,FALSE)</f>
        <v>F</v>
      </c>
      <c r="J40" s="60">
        <f>+VLOOKUP(F40,Participants!$A$1:$F$799,3,FALSE)</f>
        <v>5</v>
      </c>
      <c r="K40" s="61" t="str">
        <f>+VLOOKUP(F40,Participants!$A$1:$G$799,7,FALSE)</f>
        <v>JV GIRLS</v>
      </c>
      <c r="L40" s="109">
        <f t="shared" si="1"/>
        <v>25</v>
      </c>
      <c r="M40" s="60"/>
      <c r="N40" s="110">
        <v>13</v>
      </c>
      <c r="O40" s="110">
        <v>4.5</v>
      </c>
    </row>
    <row r="41" spans="1:15" ht="14.25" customHeight="1">
      <c r="A41" s="106"/>
      <c r="B41" s="107"/>
      <c r="C41" s="107"/>
      <c r="D41" s="108"/>
      <c r="E41" s="108"/>
      <c r="F41" s="108">
        <v>1159</v>
      </c>
      <c r="G41" s="60" t="str">
        <f>+VLOOKUP(F41,Participants!$A$1:$F$799,2,FALSE)</f>
        <v>Gabby Vilcheck</v>
      </c>
      <c r="H41" s="60" t="str">
        <f>+VLOOKUP(F41,Participants!$A$1:$F$799,4,FALSE)</f>
        <v>JAM</v>
      </c>
      <c r="I41" s="60" t="str">
        <f>+VLOOKUP(F41,Participants!$A$1:$F$799,5,FALSE)</f>
        <v>F</v>
      </c>
      <c r="J41" s="60">
        <f>+VLOOKUP(F41,Participants!$A$1:$F$799,3,FALSE)</f>
        <v>6</v>
      </c>
      <c r="K41" s="61" t="str">
        <f>+VLOOKUP(F41,Participants!$A$1:$G$799,7,FALSE)</f>
        <v>JV GIRLS</v>
      </c>
      <c r="L41" s="109">
        <f t="shared" si="1"/>
        <v>26</v>
      </c>
      <c r="M41" s="60"/>
      <c r="N41" s="110">
        <v>12</v>
      </c>
      <c r="O41" s="110">
        <v>7</v>
      </c>
    </row>
    <row r="42" spans="1:15" ht="14.25" customHeight="1">
      <c r="A42" s="106"/>
      <c r="B42" s="107"/>
      <c r="C42" s="107"/>
      <c r="D42" s="108"/>
      <c r="E42" s="108"/>
      <c r="F42" s="108"/>
      <c r="G42" s="60"/>
      <c r="H42" s="60"/>
      <c r="I42" s="60"/>
      <c r="J42" s="60"/>
      <c r="K42" s="61"/>
      <c r="L42" s="109"/>
      <c r="M42" s="60"/>
      <c r="N42" s="110"/>
      <c r="O42" s="110"/>
    </row>
    <row r="43" spans="1:15" ht="14.25" customHeight="1">
      <c r="A43" s="106"/>
      <c r="B43" s="107"/>
      <c r="C43" s="107"/>
      <c r="D43" s="108"/>
      <c r="E43" s="108"/>
      <c r="F43" s="108"/>
      <c r="G43" s="60"/>
      <c r="H43" s="60"/>
      <c r="I43" s="60"/>
      <c r="J43" s="60"/>
      <c r="K43" s="61"/>
      <c r="L43" s="109"/>
      <c r="M43" s="60"/>
      <c r="N43" s="110"/>
      <c r="O43" s="110"/>
    </row>
    <row r="44" spans="1:15" ht="14.25" customHeight="1">
      <c r="A44" s="111"/>
      <c r="B44" s="112"/>
      <c r="C44" s="112"/>
      <c r="D44" s="113"/>
      <c r="E44" s="113"/>
      <c r="F44" s="113">
        <v>1287</v>
      </c>
      <c r="G44" s="53" t="str">
        <f>+VLOOKUP(F44,Participants!$A$1:$F$799,2,FALSE)</f>
        <v>Isaac Jones</v>
      </c>
      <c r="H44" s="53" t="str">
        <f>+VLOOKUP(F44,Participants!$A$1:$F$799,4,FALSE)</f>
        <v>AGS</v>
      </c>
      <c r="I44" s="53" t="str">
        <f>+VLOOKUP(F44,Participants!$A$1:$F$799,5,FALSE)</f>
        <v>M</v>
      </c>
      <c r="J44" s="53">
        <f>+VLOOKUP(F44,Participants!$A$1:$F$799,3,FALSE)</f>
        <v>7</v>
      </c>
      <c r="K44" s="61" t="str">
        <f>+VLOOKUP(F44,Participants!$A$1:$G$799,7,FALSE)</f>
        <v>VARSITY BOYS</v>
      </c>
      <c r="L44" s="114">
        <v>1</v>
      </c>
      <c r="M44" s="53">
        <v>10</v>
      </c>
      <c r="N44" s="54">
        <v>28</v>
      </c>
      <c r="O44" s="54">
        <v>11.5</v>
      </c>
    </row>
    <row r="45" spans="1:15" ht="14.25" customHeight="1">
      <c r="A45" s="106"/>
      <c r="B45" s="107"/>
      <c r="C45" s="107"/>
      <c r="D45" s="108"/>
      <c r="E45" s="108"/>
      <c r="F45" s="108">
        <v>616</v>
      </c>
      <c r="G45" s="60" t="str">
        <f>+VLOOKUP(F45,Participants!$A$1:$F$799,2,FALSE)</f>
        <v>Christopher Ramaley</v>
      </c>
      <c r="H45" s="60" t="str">
        <f>+VLOOKUP(F45,Participants!$A$1:$F$799,4,FALSE)</f>
        <v>BFS</v>
      </c>
      <c r="I45" s="60" t="str">
        <f>+VLOOKUP(F45,Participants!$A$1:$F$799,5,FALSE)</f>
        <v>M</v>
      </c>
      <c r="J45" s="60">
        <f>+VLOOKUP(F45,Participants!$A$1:$F$799,3,FALSE)</f>
        <v>8</v>
      </c>
      <c r="K45" s="61" t="str">
        <f>+VLOOKUP(F45,Participants!$A$1:$G$799,7,FALSE)</f>
        <v>VARSITY BOYS</v>
      </c>
      <c r="L45" s="109">
        <f>L44+1</f>
        <v>2</v>
      </c>
      <c r="M45" s="60">
        <v>8</v>
      </c>
      <c r="N45" s="110">
        <v>28</v>
      </c>
      <c r="O45" s="110">
        <v>2</v>
      </c>
    </row>
    <row r="46" spans="1:15" ht="14.25" customHeight="1">
      <c r="A46" s="111"/>
      <c r="B46" s="112"/>
      <c r="C46" s="112"/>
      <c r="D46" s="113"/>
      <c r="E46" s="113"/>
      <c r="F46" s="108">
        <v>617</v>
      </c>
      <c r="G46" s="60" t="str">
        <f>+VLOOKUP(F46,Participants!$A$1:$F$799,2,FALSE)</f>
        <v>Ryan Snyder</v>
      </c>
      <c r="H46" s="60" t="str">
        <f>+VLOOKUP(F46,Participants!$A$1:$F$799,4,FALSE)</f>
        <v>BFS</v>
      </c>
      <c r="I46" s="60" t="str">
        <f>+VLOOKUP(F46,Participants!$A$1:$F$799,5,FALSE)</f>
        <v>M</v>
      </c>
      <c r="J46" s="60">
        <f>+VLOOKUP(F46,Participants!$A$1:$F$799,3,FALSE)</f>
        <v>7</v>
      </c>
      <c r="K46" s="61" t="str">
        <f>+VLOOKUP(F46,Participants!$A$1:$G$799,7,FALSE)</f>
        <v>VARSITY BOYS</v>
      </c>
      <c r="L46" s="109">
        <f t="shared" ref="L46:L55" si="2">L45+1</f>
        <v>3</v>
      </c>
      <c r="M46" s="60">
        <v>6</v>
      </c>
      <c r="N46" s="110">
        <v>27</v>
      </c>
      <c r="O46" s="110">
        <v>6.75</v>
      </c>
    </row>
    <row r="47" spans="1:15" ht="14.25" customHeight="1">
      <c r="A47" s="106"/>
      <c r="B47" s="107"/>
      <c r="C47" s="107"/>
      <c r="D47" s="108"/>
      <c r="E47" s="108"/>
      <c r="F47" s="108">
        <v>1173</v>
      </c>
      <c r="G47" s="60" t="str">
        <f>+VLOOKUP(F47,Participants!$A$1:$F$799,2,FALSE)</f>
        <v>Tiernan McCullough</v>
      </c>
      <c r="H47" s="60" t="str">
        <f>+VLOOKUP(F47,Participants!$A$1:$F$799,4,FALSE)</f>
        <v>JAM</v>
      </c>
      <c r="I47" s="60" t="str">
        <f>+VLOOKUP(F47,Participants!$A$1:$F$799,5,FALSE)</f>
        <v>M</v>
      </c>
      <c r="J47" s="60">
        <f>+VLOOKUP(F47,Participants!$A$1:$F$799,3,FALSE)</f>
        <v>7</v>
      </c>
      <c r="K47" s="61" t="str">
        <f>+VLOOKUP(F47,Participants!$A$1:$G$799,7,FALSE)</f>
        <v>VARSITY BOYS</v>
      </c>
      <c r="L47" s="109">
        <f t="shared" si="2"/>
        <v>4</v>
      </c>
      <c r="M47" s="60">
        <v>5</v>
      </c>
      <c r="N47" s="110">
        <v>26</v>
      </c>
      <c r="O47" s="110">
        <v>8</v>
      </c>
    </row>
    <row r="48" spans="1:15" ht="14.25" customHeight="1">
      <c r="A48" s="111"/>
      <c r="B48" s="112"/>
      <c r="C48" s="112"/>
      <c r="D48" s="113"/>
      <c r="E48" s="113"/>
      <c r="F48" s="54">
        <v>1178</v>
      </c>
      <c r="G48" s="60" t="str">
        <f>+VLOOKUP(F48,Participants!$A$1:$F$799,2,FALSE)</f>
        <v>Alex Wolf</v>
      </c>
      <c r="H48" s="60" t="str">
        <f>+VLOOKUP(F48,Participants!$A$1:$F$799,4,FALSE)</f>
        <v>JAM</v>
      </c>
      <c r="I48" s="60" t="str">
        <f>+VLOOKUP(F48,Participants!$A$1:$F$799,5,FALSE)</f>
        <v>M</v>
      </c>
      <c r="J48" s="60">
        <f>+VLOOKUP(F48,Participants!$A$1:$F$799,3,FALSE)</f>
        <v>8</v>
      </c>
      <c r="K48" s="61" t="str">
        <f>+VLOOKUP(F48,Participants!$A$1:$G$799,7,FALSE)</f>
        <v>VARSITY BOYS</v>
      </c>
      <c r="L48" s="109">
        <f t="shared" si="2"/>
        <v>5</v>
      </c>
      <c r="M48" s="60">
        <v>4</v>
      </c>
      <c r="N48" s="110">
        <v>22</v>
      </c>
      <c r="O48" s="110">
        <v>10</v>
      </c>
    </row>
    <row r="49" spans="1:15" ht="14.25" customHeight="1">
      <c r="A49" s="106"/>
      <c r="B49" s="107"/>
      <c r="C49" s="107"/>
      <c r="D49" s="108"/>
      <c r="E49" s="108"/>
      <c r="F49" s="113">
        <v>1174</v>
      </c>
      <c r="G49" s="53" t="str">
        <f>+VLOOKUP(F49,Participants!$A$1:$F$799,2,FALSE)</f>
        <v>Killian O'Halloran</v>
      </c>
      <c r="H49" s="53" t="str">
        <f>+VLOOKUP(F49,Participants!$A$1:$F$799,4,FALSE)</f>
        <v>JAM</v>
      </c>
      <c r="I49" s="53" t="str">
        <f>+VLOOKUP(F49,Participants!$A$1:$F$799,5,FALSE)</f>
        <v>M</v>
      </c>
      <c r="J49" s="53">
        <f>+VLOOKUP(F49,Participants!$A$1:$F$799,3,FALSE)</f>
        <v>7</v>
      </c>
      <c r="K49" s="61" t="str">
        <f>+VLOOKUP(F49,Participants!$A$1:$G$799,7,FALSE)</f>
        <v>VARSITY BOYS</v>
      </c>
      <c r="L49" s="109">
        <f t="shared" si="2"/>
        <v>6</v>
      </c>
      <c r="M49" s="53">
        <v>3</v>
      </c>
      <c r="N49" s="54">
        <v>22</v>
      </c>
      <c r="O49" s="54">
        <v>5</v>
      </c>
    </row>
    <row r="50" spans="1:15" ht="14.25" customHeight="1">
      <c r="A50" s="111"/>
      <c r="B50" s="112"/>
      <c r="C50" s="112"/>
      <c r="D50" s="113"/>
      <c r="E50" s="113"/>
      <c r="F50" s="108">
        <v>1086</v>
      </c>
      <c r="G50" s="60" t="str">
        <f>+VLOOKUP(F50,Participants!$A$1:$F$799,2,FALSE)</f>
        <v>Owen McKernan</v>
      </c>
      <c r="H50" s="60" t="str">
        <f>+VLOOKUP(F50,Participants!$A$1:$F$799,4,FALSE)</f>
        <v>KIL</v>
      </c>
      <c r="I50" s="60" t="str">
        <f>+VLOOKUP(F50,Participants!$A$1:$F$799,5,FALSE)</f>
        <v>M</v>
      </c>
      <c r="J50" s="60">
        <f>+VLOOKUP(F50,Participants!$A$1:$F$799,3,FALSE)</f>
        <v>8</v>
      </c>
      <c r="K50" s="61" t="str">
        <f>+VLOOKUP(F50,Participants!$A$1:$G$799,7,FALSE)</f>
        <v>VARSITY BOYS</v>
      </c>
      <c r="L50" s="109">
        <f t="shared" si="2"/>
        <v>7</v>
      </c>
      <c r="M50" s="60">
        <v>2</v>
      </c>
      <c r="N50" s="110">
        <v>22</v>
      </c>
      <c r="O50" s="110">
        <v>2</v>
      </c>
    </row>
    <row r="51" spans="1:15" ht="14.25" customHeight="1">
      <c r="A51" s="106"/>
      <c r="B51" s="107"/>
      <c r="C51" s="107"/>
      <c r="D51" s="108"/>
      <c r="E51" s="108"/>
      <c r="F51" s="108">
        <v>1072</v>
      </c>
      <c r="G51" s="60" t="str">
        <f>+VLOOKUP(F51,Participants!$A$1:$F$799,2,FALSE)</f>
        <v>Domenic Amoruso</v>
      </c>
      <c r="H51" s="60" t="str">
        <f>+VLOOKUP(F51,Participants!$A$1:$F$799,4,FALSE)</f>
        <v>KIL</v>
      </c>
      <c r="I51" s="60" t="str">
        <f>+VLOOKUP(F51,Participants!$A$1:$F$799,5,FALSE)</f>
        <v>M</v>
      </c>
      <c r="J51" s="60">
        <f>+VLOOKUP(F51,Participants!$A$1:$F$799,3,FALSE)</f>
        <v>7</v>
      </c>
      <c r="K51" s="61" t="str">
        <f>+VLOOKUP(F51,Participants!$A$1:$G$799,7,FALSE)</f>
        <v>VARSITY BOYS</v>
      </c>
      <c r="L51" s="109">
        <f t="shared" si="2"/>
        <v>8</v>
      </c>
      <c r="M51" s="60">
        <v>1</v>
      </c>
      <c r="N51" s="110">
        <v>21</v>
      </c>
      <c r="O51" s="110">
        <v>5</v>
      </c>
    </row>
    <row r="52" spans="1:15" ht="14.25" customHeight="1">
      <c r="A52" s="111"/>
      <c r="B52" s="112"/>
      <c r="C52" s="112"/>
      <c r="D52" s="113"/>
      <c r="E52" s="113"/>
      <c r="F52" s="108">
        <v>1176</v>
      </c>
      <c r="G52" s="60" t="str">
        <f>+VLOOKUP(F52,Participants!$A$1:$F$799,2,FALSE)</f>
        <v>Henrik Wright</v>
      </c>
      <c r="H52" s="60" t="str">
        <f>+VLOOKUP(F52,Participants!$A$1:$F$799,4,FALSE)</f>
        <v>JAM</v>
      </c>
      <c r="I52" s="60" t="str">
        <f>+VLOOKUP(F52,Participants!$A$1:$F$799,5,FALSE)</f>
        <v>M</v>
      </c>
      <c r="J52" s="60">
        <f>+VLOOKUP(F52,Participants!$A$1:$F$799,3,FALSE)</f>
        <v>7</v>
      </c>
      <c r="K52" s="61" t="str">
        <f>+VLOOKUP(F52,Participants!$A$1:$G$799,7,FALSE)</f>
        <v>VARSITY BOYS</v>
      </c>
      <c r="L52" s="109">
        <f t="shared" si="2"/>
        <v>9</v>
      </c>
      <c r="M52" s="60"/>
      <c r="N52" s="110">
        <v>20</v>
      </c>
      <c r="O52" s="110">
        <v>2</v>
      </c>
    </row>
    <row r="53" spans="1:15" ht="14.25" customHeight="1">
      <c r="A53" s="106"/>
      <c r="B53" s="107"/>
      <c r="C53" s="107"/>
      <c r="D53" s="108"/>
      <c r="E53" s="108"/>
      <c r="F53" s="113">
        <v>892</v>
      </c>
      <c r="G53" s="53" t="str">
        <f>+VLOOKUP(F53,Participants!$A$1:$F$799,2,FALSE)</f>
        <v>Nick Masterson</v>
      </c>
      <c r="H53" s="53" t="str">
        <f>+VLOOKUP(F53,Participants!$A$1:$F$799,4,FALSE)</f>
        <v>SSPP</v>
      </c>
      <c r="I53" s="53" t="str">
        <f>+VLOOKUP(F53,Participants!$A$1:$F$799,5,FALSE)</f>
        <v>M</v>
      </c>
      <c r="J53" s="53">
        <f>+VLOOKUP(F53,Participants!$A$1:$F$799,3,FALSE)</f>
        <v>8</v>
      </c>
      <c r="K53" s="61" t="str">
        <f>+VLOOKUP(F53,Participants!$A$1:$G$799,7,FALSE)</f>
        <v>VARSITY BOYS</v>
      </c>
      <c r="L53" s="109">
        <f t="shared" si="2"/>
        <v>10</v>
      </c>
      <c r="M53" s="53"/>
      <c r="N53" s="54">
        <v>18</v>
      </c>
      <c r="O53" s="54">
        <v>6</v>
      </c>
    </row>
    <row r="54" spans="1:15" ht="14.25" customHeight="1">
      <c r="A54" s="111"/>
      <c r="B54" s="112"/>
      <c r="C54" s="112"/>
      <c r="D54" s="113"/>
      <c r="E54" s="113"/>
      <c r="F54" s="113">
        <v>1280</v>
      </c>
      <c r="G54" s="53" t="str">
        <f>+VLOOKUP(F54,Participants!$A$1:$F$799,2,FALSE)</f>
        <v>Marco Buzzard</v>
      </c>
      <c r="H54" s="53" t="str">
        <f>+VLOOKUP(F54,Participants!$A$1:$F$799,4,FALSE)</f>
        <v>AGS</v>
      </c>
      <c r="I54" s="53" t="str">
        <f>+VLOOKUP(F54,Participants!$A$1:$F$799,5,FALSE)</f>
        <v>M</v>
      </c>
      <c r="J54" s="53">
        <f>+VLOOKUP(F54,Participants!$A$1:$F$799,3,FALSE)</f>
        <v>7</v>
      </c>
      <c r="K54" s="61" t="str">
        <f>+VLOOKUP(F54,Participants!$A$1:$G$799,7,FALSE)</f>
        <v>VARSITY BOYS</v>
      </c>
      <c r="L54" s="109">
        <f t="shared" si="2"/>
        <v>11</v>
      </c>
      <c r="M54" s="53"/>
      <c r="N54" s="54">
        <v>17</v>
      </c>
      <c r="O54" s="54">
        <v>9.25</v>
      </c>
    </row>
    <row r="55" spans="1:15" ht="14.25" customHeight="1">
      <c r="A55" s="106"/>
      <c r="B55" s="107"/>
      <c r="C55" s="107"/>
      <c r="D55" s="108"/>
      <c r="E55" s="108"/>
      <c r="F55" s="113">
        <v>1170</v>
      </c>
      <c r="G55" s="53" t="str">
        <f>+VLOOKUP(F55,Participants!$A$1:$F$799,2,FALSE)</f>
        <v xml:space="preserve">Henry Glevicky </v>
      </c>
      <c r="H55" s="53" t="str">
        <f>+VLOOKUP(F55,Participants!$A$1:$F$799,4,FALSE)</f>
        <v>JAM</v>
      </c>
      <c r="I55" s="53" t="str">
        <f>+VLOOKUP(F55,Participants!$A$1:$F$799,5,FALSE)</f>
        <v>M</v>
      </c>
      <c r="J55" s="53">
        <f>+VLOOKUP(F55,Participants!$A$1:$F$799,3,FALSE)</f>
        <v>7</v>
      </c>
      <c r="K55" s="61" t="str">
        <f>+VLOOKUP(F55,Participants!$A$1:$G$799,7,FALSE)</f>
        <v>VARSITY BOYS</v>
      </c>
      <c r="L55" s="109">
        <f t="shared" si="2"/>
        <v>12</v>
      </c>
      <c r="M55" s="53"/>
      <c r="N55" s="54">
        <v>16</v>
      </c>
      <c r="O55" s="54">
        <v>5</v>
      </c>
    </row>
    <row r="56" spans="1:15" ht="14.25" customHeight="1">
      <c r="A56" s="106"/>
      <c r="B56" s="107"/>
      <c r="C56" s="107"/>
      <c r="D56" s="108"/>
      <c r="E56" s="108"/>
      <c r="F56" s="113"/>
      <c r="G56" s="53"/>
      <c r="H56" s="53"/>
      <c r="I56" s="53"/>
      <c r="J56" s="53"/>
      <c r="K56" s="61"/>
      <c r="L56" s="109"/>
      <c r="M56" s="53"/>
      <c r="N56" s="54"/>
      <c r="O56" s="54"/>
    </row>
    <row r="57" spans="1:15" ht="14.25" customHeight="1">
      <c r="A57" s="106"/>
      <c r="B57" s="107"/>
      <c r="C57" s="107"/>
      <c r="D57" s="108"/>
      <c r="E57" s="108"/>
      <c r="F57" s="113"/>
      <c r="G57" s="53"/>
      <c r="H57" s="53"/>
      <c r="I57" s="53"/>
      <c r="J57" s="53"/>
      <c r="K57" s="61"/>
      <c r="L57" s="109"/>
      <c r="M57" s="53"/>
      <c r="N57" s="54"/>
      <c r="O57" s="54"/>
    </row>
    <row r="58" spans="1:15" ht="14.25" customHeight="1">
      <c r="A58" s="111"/>
      <c r="B58" s="112"/>
      <c r="C58" s="112"/>
      <c r="D58" s="113"/>
      <c r="E58" s="113"/>
      <c r="F58" s="113">
        <v>800</v>
      </c>
      <c r="G58" s="53" t="str">
        <f>+VLOOKUP(F58,Participants!$A$1:$F$799,2,FALSE)</f>
        <v>Keverline Elliot</v>
      </c>
      <c r="H58" s="53" t="str">
        <f>+VLOOKUP(F58,Participants!$A$1:$F$799,4,FALSE)</f>
        <v>AAC</v>
      </c>
      <c r="I58" s="53" t="str">
        <f>+VLOOKUP(F58,Participants!$A$1:$F$799,5,FALSE)</f>
        <v>F</v>
      </c>
      <c r="J58" s="53">
        <f>+VLOOKUP(F58,Participants!$A$1:$F$799,3,FALSE)</f>
        <v>8</v>
      </c>
      <c r="K58" s="61" t="str">
        <f>+VLOOKUP(F58,Participants!$A$1:$G$799,7,FALSE)</f>
        <v>VARSITY GIRLS</v>
      </c>
      <c r="L58" s="114">
        <v>1</v>
      </c>
      <c r="M58" s="53">
        <v>10</v>
      </c>
      <c r="N58" s="54">
        <v>28</v>
      </c>
      <c r="O58" s="54">
        <v>6</v>
      </c>
    </row>
    <row r="59" spans="1:15" ht="14.25" customHeight="1">
      <c r="A59" s="106"/>
      <c r="B59" s="107"/>
      <c r="C59" s="107"/>
      <c r="D59" s="108"/>
      <c r="E59" s="108"/>
      <c r="F59" s="113">
        <v>605</v>
      </c>
      <c r="G59" s="53" t="str">
        <f>+VLOOKUP(F59,Participants!$A$1:$F$799,2,FALSE)</f>
        <v>Anna Lazzara</v>
      </c>
      <c r="H59" s="53" t="str">
        <f>+VLOOKUP(F59,Participants!$A$1:$F$799,4,FALSE)</f>
        <v>BFS</v>
      </c>
      <c r="I59" s="53" t="str">
        <f>+VLOOKUP(F59,Participants!$A$1:$F$799,5,FALSE)</f>
        <v>F</v>
      </c>
      <c r="J59" s="53">
        <f>+VLOOKUP(F59,Participants!$A$1:$F$799,3,FALSE)</f>
        <v>7</v>
      </c>
      <c r="K59" s="61" t="str">
        <f>+VLOOKUP(F59,Participants!$A$1:$G$799,7,FALSE)</f>
        <v>VARSITY GIRLS</v>
      </c>
      <c r="L59" s="156">
        <v>2</v>
      </c>
      <c r="M59" s="53">
        <v>8</v>
      </c>
      <c r="N59" s="54">
        <v>28</v>
      </c>
      <c r="O59" s="54">
        <v>4.5</v>
      </c>
    </row>
    <row r="60" spans="1:15" ht="14.25" customHeight="1">
      <c r="A60" s="111"/>
      <c r="B60" s="112"/>
      <c r="C60" s="112"/>
      <c r="D60" s="113"/>
      <c r="E60" s="113"/>
      <c r="F60" s="113">
        <v>601</v>
      </c>
      <c r="G60" s="53" t="str">
        <f>+VLOOKUP(F60,Participants!$A$1:$F$799,2,FALSE)</f>
        <v>Lillian Best</v>
      </c>
      <c r="H60" s="53" t="str">
        <f>+VLOOKUP(F60,Participants!$A$1:$F$799,4,FALSE)</f>
        <v>BFS</v>
      </c>
      <c r="I60" s="53" t="str">
        <f>+VLOOKUP(F60,Participants!$A$1:$F$799,5,FALSE)</f>
        <v>F</v>
      </c>
      <c r="J60" s="53">
        <f>+VLOOKUP(F60,Participants!$A$1:$F$799,3,FALSE)</f>
        <v>8</v>
      </c>
      <c r="K60" s="61" t="str">
        <f>+VLOOKUP(F60,Participants!$A$1:$G$799,7,FALSE)</f>
        <v>VARSITY GIRLS</v>
      </c>
      <c r="L60" s="114">
        <v>3</v>
      </c>
      <c r="M60" s="53">
        <v>6</v>
      </c>
      <c r="N60" s="54">
        <v>27</v>
      </c>
      <c r="O60" s="54">
        <v>9</v>
      </c>
    </row>
    <row r="61" spans="1:15" ht="14.25" customHeight="1">
      <c r="A61" s="106"/>
      <c r="B61" s="107"/>
      <c r="C61" s="107"/>
      <c r="D61" s="108"/>
      <c r="E61" s="108"/>
      <c r="F61" s="54">
        <v>1165</v>
      </c>
      <c r="G61" s="53" t="str">
        <f>+VLOOKUP(F61,Participants!$A$1:$F$799,2,FALSE)</f>
        <v>Charlotte Gauntner</v>
      </c>
      <c r="H61" s="53" t="str">
        <f>+VLOOKUP(F61,Participants!$A$1:$F$799,4,FALSE)</f>
        <v>JAM</v>
      </c>
      <c r="I61" s="53" t="str">
        <f>+VLOOKUP(F61,Participants!$A$1:$F$799,5,FALSE)</f>
        <v xml:space="preserve">F </v>
      </c>
      <c r="J61" s="53">
        <f>+VLOOKUP(F61,Participants!$A$1:$F$799,3,FALSE)</f>
        <v>8</v>
      </c>
      <c r="K61" s="61" t="str">
        <f>+VLOOKUP(F61,Participants!$A$1:$G$799,7,FALSE)</f>
        <v>VARSITY GIRLS</v>
      </c>
      <c r="L61" s="156">
        <v>4</v>
      </c>
      <c r="M61" s="53">
        <v>5</v>
      </c>
      <c r="N61" s="54">
        <v>27</v>
      </c>
      <c r="O61" s="54">
        <v>3</v>
      </c>
    </row>
    <row r="62" spans="1:15" ht="14.25" customHeight="1">
      <c r="A62" s="111"/>
      <c r="B62" s="112"/>
      <c r="C62" s="112"/>
      <c r="D62" s="113"/>
      <c r="E62" s="113"/>
      <c r="F62" s="113">
        <v>608</v>
      </c>
      <c r="G62" s="53" t="str">
        <f>+VLOOKUP(F62,Participants!$A$1:$F$799,2,FALSE)</f>
        <v>Jocelyn roofner</v>
      </c>
      <c r="H62" s="53" t="str">
        <f>+VLOOKUP(F62,Participants!$A$1:$F$799,4,FALSE)</f>
        <v>BFS</v>
      </c>
      <c r="I62" s="53" t="str">
        <f>+VLOOKUP(F62,Participants!$A$1:$F$799,5,FALSE)</f>
        <v>F</v>
      </c>
      <c r="J62" s="53">
        <f>+VLOOKUP(F62,Participants!$A$1:$F$799,3,FALSE)</f>
        <v>7</v>
      </c>
      <c r="K62" s="61" t="str">
        <f>+VLOOKUP(F62,Participants!$A$1:$G$799,7,FALSE)</f>
        <v>VARSITY GIRLS</v>
      </c>
      <c r="L62" s="114">
        <v>5</v>
      </c>
      <c r="M62" s="53">
        <v>4</v>
      </c>
      <c r="N62" s="54">
        <v>26</v>
      </c>
      <c r="O62" s="54">
        <v>9.5</v>
      </c>
    </row>
    <row r="63" spans="1:15" ht="14.25" customHeight="1">
      <c r="A63" s="106"/>
      <c r="B63" s="107"/>
      <c r="C63" s="107"/>
      <c r="D63" s="108"/>
      <c r="E63" s="108"/>
      <c r="F63" s="108">
        <v>1058</v>
      </c>
      <c r="G63" s="60" t="str">
        <f>+VLOOKUP(F63,Participants!$A$1:$F$799,2,FALSE)</f>
        <v>Alexa Stoltz</v>
      </c>
      <c r="H63" s="60" t="str">
        <f>+VLOOKUP(F63,Participants!$A$1:$F$799,4,FALSE)</f>
        <v>KIL</v>
      </c>
      <c r="I63" s="60" t="str">
        <f>+VLOOKUP(F63,Participants!$A$1:$F$799,5,FALSE)</f>
        <v xml:space="preserve">F </v>
      </c>
      <c r="J63" s="60">
        <f>+VLOOKUP(F63,Participants!$A$1:$F$799,3,FALSE)</f>
        <v>7</v>
      </c>
      <c r="K63" s="61" t="str">
        <f>+VLOOKUP(F63,Participants!$A$1:$G$799,7,FALSE)</f>
        <v>VARSITY GIRLS</v>
      </c>
      <c r="L63" s="109">
        <v>6</v>
      </c>
      <c r="M63" s="60">
        <v>3</v>
      </c>
      <c r="N63" s="110">
        <v>24</v>
      </c>
      <c r="O63" s="110">
        <v>11.75</v>
      </c>
    </row>
    <row r="64" spans="1:15" ht="14.25" customHeight="1">
      <c r="A64" s="111"/>
      <c r="B64" s="112"/>
      <c r="C64" s="112"/>
      <c r="D64" s="113"/>
      <c r="E64" s="113"/>
      <c r="F64" s="108">
        <v>1059</v>
      </c>
      <c r="G64" s="60" t="str">
        <f>+VLOOKUP(F64,Participants!$A$1:$F$799,2,FALSE)</f>
        <v>Anna Pohl</v>
      </c>
      <c r="H64" s="60" t="str">
        <f>+VLOOKUP(F64,Participants!$A$1:$F$799,4,FALSE)</f>
        <v>KIL</v>
      </c>
      <c r="I64" s="60" t="str">
        <f>+VLOOKUP(F64,Participants!$A$1:$F$799,5,FALSE)</f>
        <v xml:space="preserve">F </v>
      </c>
      <c r="J64" s="60">
        <f>+VLOOKUP(F64,Participants!$A$1:$F$799,3,FALSE)</f>
        <v>7</v>
      </c>
      <c r="K64" s="61" t="str">
        <f>+VLOOKUP(F64,Participants!$A$1:$G$799,7,FALSE)</f>
        <v>VARSITY GIRLS</v>
      </c>
      <c r="L64" s="157">
        <v>7</v>
      </c>
      <c r="M64" s="60">
        <v>2</v>
      </c>
      <c r="N64" s="110">
        <v>24</v>
      </c>
      <c r="O64" s="110">
        <v>11</v>
      </c>
    </row>
    <row r="65" spans="1:24" ht="14.25" customHeight="1">
      <c r="A65" s="106"/>
      <c r="B65" s="107"/>
      <c r="C65" s="107"/>
      <c r="D65" s="108"/>
      <c r="E65" s="108"/>
      <c r="F65" s="113">
        <v>607</v>
      </c>
      <c r="G65" s="53" t="str">
        <f>+VLOOKUP(F65,Participants!$A$1:$F$799,2,FALSE)</f>
        <v>Alexa Risdon</v>
      </c>
      <c r="H65" s="53" t="str">
        <f>+VLOOKUP(F65,Participants!$A$1:$F$799,4,FALSE)</f>
        <v>BFS</v>
      </c>
      <c r="I65" s="53" t="str">
        <f>+VLOOKUP(F65,Participants!$A$1:$F$799,5,FALSE)</f>
        <v>F</v>
      </c>
      <c r="J65" s="53">
        <f>+VLOOKUP(F65,Participants!$A$1:$F$799,3,FALSE)</f>
        <v>8</v>
      </c>
      <c r="K65" s="61" t="str">
        <f>+VLOOKUP(F65,Participants!$A$1:$G$799,7,FALSE)</f>
        <v>VARSITY GIRLS</v>
      </c>
      <c r="L65" s="156">
        <v>8</v>
      </c>
      <c r="M65" s="53">
        <v>1</v>
      </c>
      <c r="N65" s="54">
        <v>24</v>
      </c>
      <c r="O65" s="54">
        <v>10</v>
      </c>
    </row>
    <row r="66" spans="1:24" ht="14.25" customHeight="1">
      <c r="A66" s="111"/>
      <c r="B66" s="112"/>
      <c r="C66" s="112"/>
      <c r="D66" s="113"/>
      <c r="E66" s="113"/>
      <c r="F66" s="113">
        <v>1276</v>
      </c>
      <c r="G66" s="53" t="str">
        <f>+VLOOKUP(F66,Participants!$A$1:$F$799,2,FALSE)</f>
        <v>Leah Parker</v>
      </c>
      <c r="H66" s="53" t="str">
        <f>+VLOOKUP(F66,Participants!$A$1:$F$799,4,FALSE)</f>
        <v>AGS</v>
      </c>
      <c r="I66" s="53" t="str">
        <f>+VLOOKUP(F66,Participants!$A$1:$F$799,5,FALSE)</f>
        <v>F</v>
      </c>
      <c r="J66" s="53">
        <f>+VLOOKUP(F66,Participants!$A$1:$F$799,3,FALSE)</f>
        <v>8</v>
      </c>
      <c r="K66" s="61" t="str">
        <f>+VLOOKUP(F66,Participants!$A$1:$G$799,7,FALSE)</f>
        <v>VARSITY GIRLS</v>
      </c>
      <c r="L66" s="114">
        <f>L65+1</f>
        <v>9</v>
      </c>
      <c r="M66" s="53"/>
      <c r="N66" s="54">
        <v>22</v>
      </c>
      <c r="O66" s="54">
        <v>0.25</v>
      </c>
    </row>
    <row r="67" spans="1:24" ht="14.25" customHeight="1">
      <c r="A67" s="106"/>
      <c r="B67" s="107"/>
      <c r="C67" s="107"/>
      <c r="D67" s="108"/>
      <c r="E67" s="108"/>
      <c r="F67" s="108">
        <v>1163</v>
      </c>
      <c r="G67" s="60" t="str">
        <f>+VLOOKUP(F67,Participants!$A$1:$F$799,2,FALSE)</f>
        <v>Allyson Fabian</v>
      </c>
      <c r="H67" s="60" t="str">
        <f>+VLOOKUP(F67,Participants!$A$1:$F$799,4,FALSE)</f>
        <v>JAM</v>
      </c>
      <c r="I67" s="60" t="str">
        <f>+VLOOKUP(F67,Participants!$A$1:$F$799,5,FALSE)</f>
        <v xml:space="preserve">F </v>
      </c>
      <c r="J67" s="60">
        <f>+VLOOKUP(F67,Participants!$A$1:$F$799,3,FALSE)</f>
        <v>8</v>
      </c>
      <c r="K67" s="61" t="str">
        <f>+VLOOKUP(F67,Participants!$A$1:$G$799,7,FALSE)</f>
        <v>VARSITY GIRLS</v>
      </c>
      <c r="L67" s="114">
        <f t="shared" ref="L67:L75" si="3">L66+1</f>
        <v>10</v>
      </c>
      <c r="M67" s="60"/>
      <c r="N67" s="110">
        <v>20</v>
      </c>
      <c r="O67" s="110">
        <v>4</v>
      </c>
    </row>
    <row r="68" spans="1:24" ht="14.25" customHeight="1">
      <c r="A68" s="111"/>
      <c r="B68" s="112"/>
      <c r="C68" s="112"/>
      <c r="D68" s="113"/>
      <c r="E68" s="113"/>
      <c r="F68" s="108">
        <v>1268</v>
      </c>
      <c r="G68" s="60" t="str">
        <f>+VLOOKUP(F68,Participants!$A$1:$F$799,2,FALSE)</f>
        <v>Eve Amendola</v>
      </c>
      <c r="H68" s="60" t="str">
        <f>+VLOOKUP(F68,Participants!$A$1:$F$799,4,FALSE)</f>
        <v>AGS</v>
      </c>
      <c r="I68" s="60" t="str">
        <f>+VLOOKUP(F68,Participants!$A$1:$F$799,5,FALSE)</f>
        <v>F</v>
      </c>
      <c r="J68" s="60">
        <f>+VLOOKUP(F68,Participants!$A$1:$F$799,3,FALSE)</f>
        <v>8</v>
      </c>
      <c r="K68" s="61" t="str">
        <f>+VLOOKUP(F68,Participants!$A$1:$G$799,7,FALSE)</f>
        <v>VARSITY GIRLS</v>
      </c>
      <c r="L68" s="114">
        <f t="shared" si="3"/>
        <v>11</v>
      </c>
      <c r="M68" s="60"/>
      <c r="N68" s="110">
        <v>20</v>
      </c>
      <c r="O68" s="110">
        <v>0</v>
      </c>
    </row>
    <row r="69" spans="1:24" ht="14.25" customHeight="1">
      <c r="A69" s="106"/>
      <c r="B69" s="107"/>
      <c r="C69" s="107"/>
      <c r="D69" s="108"/>
      <c r="E69" s="108"/>
      <c r="F69" s="113">
        <v>1167</v>
      </c>
      <c r="G69" s="53" t="str">
        <f>+VLOOKUP(F69,Participants!$A$1:$F$799,2,FALSE)</f>
        <v>Lily Hunter</v>
      </c>
      <c r="H69" s="53" t="str">
        <f>+VLOOKUP(F69,Participants!$A$1:$F$799,4,FALSE)</f>
        <v>JAM</v>
      </c>
      <c r="I69" s="53" t="str">
        <f>+VLOOKUP(F69,Participants!$A$1:$F$799,5,FALSE)</f>
        <v xml:space="preserve">F </v>
      </c>
      <c r="J69" s="53">
        <f>+VLOOKUP(F69,Participants!$A$1:$F$799,3,FALSE)</f>
        <v>8</v>
      </c>
      <c r="K69" s="61" t="str">
        <f>+VLOOKUP(F69,Participants!$A$1:$G$799,7,FALSE)</f>
        <v>VARSITY GIRLS</v>
      </c>
      <c r="L69" s="114">
        <f t="shared" si="3"/>
        <v>12</v>
      </c>
      <c r="M69" s="53"/>
      <c r="N69" s="54">
        <v>19</v>
      </c>
      <c r="O69" s="54">
        <v>11</v>
      </c>
    </row>
    <row r="70" spans="1:24" ht="14.25" customHeight="1">
      <c r="A70" s="111"/>
      <c r="B70" s="112"/>
      <c r="C70" s="112"/>
      <c r="D70" s="113"/>
      <c r="E70" s="113"/>
      <c r="F70" s="108">
        <v>1065</v>
      </c>
      <c r="G70" s="60" t="str">
        <f>+VLOOKUP(F70,Participants!$A$1:$F$799,2,FALSE)</f>
        <v>Natalie Morris</v>
      </c>
      <c r="H70" s="60" t="str">
        <f>+VLOOKUP(F70,Participants!$A$1:$F$799,4,FALSE)</f>
        <v>KIL</v>
      </c>
      <c r="I70" s="60" t="str">
        <f>+VLOOKUP(F70,Participants!$A$1:$F$799,5,FALSE)</f>
        <v xml:space="preserve">F </v>
      </c>
      <c r="J70" s="60">
        <f>+VLOOKUP(F70,Participants!$A$1:$F$799,3,FALSE)</f>
        <v>7</v>
      </c>
      <c r="K70" s="61" t="str">
        <f>+VLOOKUP(F70,Participants!$A$1:$G$799,7,FALSE)</f>
        <v>VARSITY GIRLS</v>
      </c>
      <c r="L70" s="114">
        <f t="shared" si="3"/>
        <v>13</v>
      </c>
      <c r="M70" s="60"/>
      <c r="N70" s="110">
        <v>19</v>
      </c>
      <c r="O70" s="110">
        <v>5</v>
      </c>
    </row>
    <row r="71" spans="1:24" ht="14.25" customHeight="1">
      <c r="A71" s="106"/>
      <c r="B71" s="107"/>
      <c r="C71" s="107"/>
      <c r="D71" s="108"/>
      <c r="E71" s="108"/>
      <c r="F71" s="108">
        <v>1164</v>
      </c>
      <c r="G71" s="60" t="str">
        <f>+VLOOKUP(F71,Participants!$A$1:$F$799,2,FALSE)</f>
        <v>Elizabeth Fabian</v>
      </c>
      <c r="H71" s="60" t="str">
        <f>+VLOOKUP(F71,Participants!$A$1:$F$799,4,FALSE)</f>
        <v>JAM</v>
      </c>
      <c r="I71" s="60" t="str">
        <f>+VLOOKUP(F71,Participants!$A$1:$F$799,5,FALSE)</f>
        <v xml:space="preserve">F </v>
      </c>
      <c r="J71" s="60">
        <f>+VLOOKUP(F71,Participants!$A$1:$F$799,3,FALSE)</f>
        <v>8</v>
      </c>
      <c r="K71" s="61" t="str">
        <f>+VLOOKUP(F71,Participants!$A$1:$G$799,7,FALSE)</f>
        <v>VARSITY GIRLS</v>
      </c>
      <c r="L71" s="114">
        <f t="shared" si="3"/>
        <v>14</v>
      </c>
      <c r="M71" s="60"/>
      <c r="N71" s="110">
        <v>19</v>
      </c>
      <c r="O71" s="110">
        <v>4.25</v>
      </c>
    </row>
    <row r="72" spans="1:24" ht="14.25" customHeight="1">
      <c r="A72" s="111"/>
      <c r="B72" s="112"/>
      <c r="C72" s="112"/>
      <c r="D72" s="113"/>
      <c r="E72" s="113"/>
      <c r="F72" s="108">
        <v>1057</v>
      </c>
      <c r="G72" s="60" t="str">
        <f>+VLOOKUP(F72,Participants!$A$1:$F$799,2,FALSE)</f>
        <v>Claire Elliott</v>
      </c>
      <c r="H72" s="60" t="str">
        <f>+VLOOKUP(F72,Participants!$A$1:$F$799,4,FALSE)</f>
        <v>KIL</v>
      </c>
      <c r="I72" s="60" t="str">
        <f>+VLOOKUP(F72,Participants!$A$1:$F$799,5,FALSE)</f>
        <v xml:space="preserve">F </v>
      </c>
      <c r="J72" s="60">
        <f>+VLOOKUP(F72,Participants!$A$1:$F$799,3,FALSE)</f>
        <v>7</v>
      </c>
      <c r="K72" s="61" t="str">
        <f>+VLOOKUP(F72,Participants!$A$1:$G$799,7,FALSE)</f>
        <v>VARSITY GIRLS</v>
      </c>
      <c r="L72" s="114">
        <f t="shared" si="3"/>
        <v>15</v>
      </c>
      <c r="M72" s="60"/>
      <c r="N72" s="110">
        <v>18</v>
      </c>
      <c r="O72" s="110">
        <v>11.5</v>
      </c>
    </row>
    <row r="73" spans="1:24" ht="14.25" customHeight="1">
      <c r="A73" s="106"/>
      <c r="B73" s="107"/>
      <c r="C73" s="107"/>
      <c r="D73" s="108"/>
      <c r="E73" s="108"/>
      <c r="F73" s="113">
        <v>1169</v>
      </c>
      <c r="G73" s="53" t="str">
        <f>+VLOOKUP(F73,Participants!$A$1:$F$799,2,FALSE)</f>
        <v>Phoebe Vilcheck</v>
      </c>
      <c r="H73" s="53" t="str">
        <f>+VLOOKUP(F73,Participants!$A$1:$F$799,4,FALSE)</f>
        <v>JAM</v>
      </c>
      <c r="I73" s="53" t="str">
        <f>+VLOOKUP(F73,Participants!$A$1:$F$799,5,FALSE)</f>
        <v xml:space="preserve">F </v>
      </c>
      <c r="J73" s="53">
        <f>+VLOOKUP(F73,Participants!$A$1:$F$799,3,FALSE)</f>
        <v>8</v>
      </c>
      <c r="K73" s="61" t="str">
        <f>+VLOOKUP(F73,Participants!$A$1:$G$799,7,FALSE)</f>
        <v>VARSITY GIRLS</v>
      </c>
      <c r="L73" s="114">
        <f t="shared" si="3"/>
        <v>16</v>
      </c>
      <c r="M73" s="53"/>
      <c r="N73" s="54">
        <v>17</v>
      </c>
      <c r="O73" s="54">
        <v>4.75</v>
      </c>
    </row>
    <row r="74" spans="1:24" ht="14.25" customHeight="1">
      <c r="A74" s="111"/>
      <c r="B74" s="112"/>
      <c r="C74" s="112"/>
      <c r="D74" s="113"/>
      <c r="E74" s="113"/>
      <c r="F74" s="113">
        <v>1279</v>
      </c>
      <c r="G74" s="53" t="str">
        <f>+VLOOKUP(F74,Participants!$A$1:$F$799,2,FALSE)</f>
        <v>Maddy Wolsko</v>
      </c>
      <c r="H74" s="53" t="str">
        <f>+VLOOKUP(F74,Participants!$A$1:$F$799,4,FALSE)</f>
        <v>AGS</v>
      </c>
      <c r="I74" s="53" t="str">
        <f>+VLOOKUP(F74,Participants!$A$1:$F$799,5,FALSE)</f>
        <v>F</v>
      </c>
      <c r="J74" s="53">
        <f>+VLOOKUP(F74,Participants!$A$1:$F$799,3,FALSE)</f>
        <v>7</v>
      </c>
      <c r="K74" s="61" t="str">
        <f>+VLOOKUP(F74,Participants!$A$1:$G$799,7,FALSE)</f>
        <v>VARSITY GIRLS</v>
      </c>
      <c r="L74" s="114">
        <f t="shared" si="3"/>
        <v>17</v>
      </c>
      <c r="M74" s="53"/>
      <c r="N74" s="54">
        <v>17</v>
      </c>
      <c r="O74" s="54">
        <v>0.25</v>
      </c>
    </row>
    <row r="75" spans="1:24" ht="14.25" customHeight="1">
      <c r="A75" s="106"/>
      <c r="B75" s="107"/>
      <c r="C75" s="107"/>
      <c r="D75" s="108"/>
      <c r="E75" s="108"/>
      <c r="F75" s="108">
        <v>1166</v>
      </c>
      <c r="G75" s="60" t="str">
        <f>+VLOOKUP(F75,Participants!$A$1:$F$799,2,FALSE)</f>
        <v xml:space="preserve">Gabriella Glevicky </v>
      </c>
      <c r="H75" s="60" t="str">
        <f>+VLOOKUP(F75,Participants!$A$1:$F$799,4,FALSE)</f>
        <v>JAM</v>
      </c>
      <c r="I75" s="60" t="str">
        <f>+VLOOKUP(F75,Participants!$A$1:$F$799,5,FALSE)</f>
        <v xml:space="preserve">F </v>
      </c>
      <c r="J75" s="60">
        <f>+VLOOKUP(F75,Participants!$A$1:$F$799,3,FALSE)</f>
        <v>8</v>
      </c>
      <c r="K75" s="61" t="str">
        <f>+VLOOKUP(F75,Participants!$A$1:$G$799,7,FALSE)</f>
        <v>VARSITY GIRLS</v>
      </c>
      <c r="L75" s="114">
        <f t="shared" si="3"/>
        <v>18</v>
      </c>
      <c r="M75" s="60"/>
      <c r="N75" s="110">
        <v>15</v>
      </c>
      <c r="O75" s="110">
        <v>10.75</v>
      </c>
    </row>
    <row r="76" spans="1:24" ht="14.25" customHeight="1">
      <c r="L76" s="66"/>
      <c r="M76" s="66"/>
    </row>
    <row r="77" spans="1:24" ht="14.25" customHeight="1">
      <c r="B77" s="67" t="s">
        <v>8</v>
      </c>
      <c r="C77" s="67" t="s">
        <v>16</v>
      </c>
      <c r="D77" s="67" t="s">
        <v>19</v>
      </c>
      <c r="E77" s="68" t="s">
        <v>25</v>
      </c>
      <c r="F77" s="67" t="s">
        <v>29</v>
      </c>
      <c r="G77" s="67" t="s">
        <v>33</v>
      </c>
      <c r="H77" s="67" t="s">
        <v>36</v>
      </c>
      <c r="I77" s="67" t="s">
        <v>39</v>
      </c>
      <c r="J77" s="67" t="s">
        <v>45</v>
      </c>
      <c r="K77" s="67" t="s">
        <v>48</v>
      </c>
      <c r="L77" s="67" t="s">
        <v>51</v>
      </c>
      <c r="M77" s="67" t="s">
        <v>54</v>
      </c>
      <c r="N77" s="67" t="s">
        <v>57</v>
      </c>
      <c r="O77" s="67" t="s">
        <v>60</v>
      </c>
      <c r="P77" s="67" t="s">
        <v>66</v>
      </c>
      <c r="Q77" s="67" t="s">
        <v>69</v>
      </c>
      <c r="R77" s="67" t="s">
        <v>11</v>
      </c>
      <c r="S77" s="67" t="s">
        <v>77</v>
      </c>
      <c r="T77" s="67" t="s">
        <v>81</v>
      </c>
      <c r="U77" s="67" t="s">
        <v>84</v>
      </c>
      <c r="V77" s="67" t="s">
        <v>87</v>
      </c>
      <c r="W77" s="67" t="s">
        <v>90</v>
      </c>
      <c r="X77" s="67" t="s">
        <v>752</v>
      </c>
    </row>
    <row r="78" spans="1:24" ht="14.25" customHeight="1"/>
    <row r="79" spans="1:24" ht="14.25" customHeight="1"/>
    <row r="80" spans="1:24" ht="14.25" customHeight="1">
      <c r="A80" s="58" t="s">
        <v>31</v>
      </c>
      <c r="B80" s="58">
        <f t="shared" ref="B80:K83" si="4">+SUMIFS($M$2:$M$75,$K$2:$K$75,$A80,$H$2:$H$75,B$77)</f>
        <v>10</v>
      </c>
      <c r="C80" s="58">
        <f t="shared" si="4"/>
        <v>0</v>
      </c>
      <c r="D80" s="58">
        <f t="shared" si="4"/>
        <v>0</v>
      </c>
      <c r="E80" s="58">
        <f t="shared" si="4"/>
        <v>0</v>
      </c>
      <c r="F80" s="58">
        <f t="shared" si="4"/>
        <v>4</v>
      </c>
      <c r="G80" s="58">
        <f t="shared" si="4"/>
        <v>19</v>
      </c>
      <c r="H80" s="58">
        <f t="shared" si="4"/>
        <v>0</v>
      </c>
      <c r="I80" s="58">
        <f t="shared" si="4"/>
        <v>5</v>
      </c>
      <c r="J80" s="58">
        <f t="shared" si="4"/>
        <v>0</v>
      </c>
      <c r="K80" s="58">
        <f t="shared" si="4"/>
        <v>0</v>
      </c>
      <c r="L80" s="58">
        <f t="shared" ref="L80:W83" si="5">+SUMIFS($M$2:$M$75,$K$2:$K$75,$A80,$H$2:$H$75,L$77)</f>
        <v>0</v>
      </c>
      <c r="M80" s="58">
        <f t="shared" si="5"/>
        <v>0</v>
      </c>
      <c r="N80" s="58">
        <f t="shared" si="5"/>
        <v>0</v>
      </c>
      <c r="O80" s="58">
        <f t="shared" si="5"/>
        <v>0</v>
      </c>
      <c r="P80" s="58">
        <f t="shared" si="5"/>
        <v>0</v>
      </c>
      <c r="Q80" s="58">
        <f t="shared" si="5"/>
        <v>0</v>
      </c>
      <c r="R80" s="58">
        <f t="shared" si="5"/>
        <v>0</v>
      </c>
      <c r="S80" s="58">
        <f t="shared" si="5"/>
        <v>0</v>
      </c>
      <c r="T80" s="58">
        <f t="shared" si="5"/>
        <v>0</v>
      </c>
      <c r="U80" s="58">
        <f t="shared" si="5"/>
        <v>0</v>
      </c>
      <c r="V80" s="58">
        <f t="shared" si="5"/>
        <v>0</v>
      </c>
      <c r="W80" s="58">
        <f t="shared" si="5"/>
        <v>1</v>
      </c>
      <c r="X80" s="58">
        <f t="shared" ref="X80:X83" si="6">SUM(B80:W80)</f>
        <v>39</v>
      </c>
    </row>
    <row r="81" spans="1:24" ht="14.25" customHeight="1">
      <c r="A81" s="58" t="s">
        <v>23</v>
      </c>
      <c r="B81" s="58">
        <f t="shared" si="4"/>
        <v>0</v>
      </c>
      <c r="C81" s="58">
        <f t="shared" si="4"/>
        <v>0</v>
      </c>
      <c r="D81" s="58">
        <f t="shared" si="4"/>
        <v>0</v>
      </c>
      <c r="E81" s="58">
        <f t="shared" si="4"/>
        <v>0</v>
      </c>
      <c r="F81" s="58">
        <f t="shared" si="4"/>
        <v>2</v>
      </c>
      <c r="G81" s="58">
        <f t="shared" si="4"/>
        <v>4</v>
      </c>
      <c r="H81" s="58">
        <f t="shared" si="4"/>
        <v>0</v>
      </c>
      <c r="I81" s="58">
        <f t="shared" si="4"/>
        <v>14</v>
      </c>
      <c r="J81" s="58">
        <f t="shared" si="4"/>
        <v>0</v>
      </c>
      <c r="K81" s="58">
        <f t="shared" si="4"/>
        <v>0</v>
      </c>
      <c r="L81" s="58">
        <f t="shared" si="5"/>
        <v>0</v>
      </c>
      <c r="M81" s="58">
        <f t="shared" si="5"/>
        <v>10</v>
      </c>
      <c r="N81" s="58">
        <f t="shared" si="5"/>
        <v>0</v>
      </c>
      <c r="O81" s="58">
        <f t="shared" si="5"/>
        <v>0</v>
      </c>
      <c r="P81" s="58">
        <f t="shared" si="5"/>
        <v>0</v>
      </c>
      <c r="Q81" s="58">
        <f t="shared" si="5"/>
        <v>0</v>
      </c>
      <c r="R81" s="58">
        <f t="shared" si="5"/>
        <v>0</v>
      </c>
      <c r="S81" s="58">
        <f t="shared" si="5"/>
        <v>0</v>
      </c>
      <c r="T81" s="58">
        <f t="shared" si="5"/>
        <v>0</v>
      </c>
      <c r="U81" s="58">
        <f t="shared" si="5"/>
        <v>0</v>
      </c>
      <c r="V81" s="58">
        <f t="shared" si="5"/>
        <v>0</v>
      </c>
      <c r="W81" s="58">
        <f t="shared" si="5"/>
        <v>9</v>
      </c>
      <c r="X81" s="58">
        <f t="shared" si="6"/>
        <v>39</v>
      </c>
    </row>
    <row r="82" spans="1:24" ht="14.25" customHeight="1">
      <c r="A82" s="58" t="s">
        <v>43</v>
      </c>
      <c r="B82" s="58">
        <f t="shared" si="4"/>
        <v>5</v>
      </c>
      <c r="C82" s="58">
        <f t="shared" si="4"/>
        <v>0</v>
      </c>
      <c r="D82" s="58">
        <f t="shared" si="4"/>
        <v>0</v>
      </c>
      <c r="E82" s="58">
        <f t="shared" si="4"/>
        <v>0</v>
      </c>
      <c r="F82" s="58">
        <f t="shared" si="4"/>
        <v>0</v>
      </c>
      <c r="G82" s="58">
        <f t="shared" si="4"/>
        <v>19</v>
      </c>
      <c r="H82" s="58">
        <f t="shared" si="4"/>
        <v>0</v>
      </c>
      <c r="I82" s="58">
        <f t="shared" si="4"/>
        <v>5</v>
      </c>
      <c r="J82" s="58">
        <f t="shared" si="4"/>
        <v>0</v>
      </c>
      <c r="K82" s="58">
        <f t="shared" si="4"/>
        <v>0</v>
      </c>
      <c r="L82" s="58">
        <f t="shared" si="5"/>
        <v>0</v>
      </c>
      <c r="M82" s="58">
        <f t="shared" si="5"/>
        <v>10</v>
      </c>
      <c r="N82" s="58">
        <f t="shared" si="5"/>
        <v>0</v>
      </c>
      <c r="O82" s="58">
        <f t="shared" si="5"/>
        <v>0</v>
      </c>
      <c r="P82" s="58">
        <f t="shared" si="5"/>
        <v>0</v>
      </c>
      <c r="Q82" s="58">
        <f t="shared" si="5"/>
        <v>0</v>
      </c>
      <c r="R82" s="58">
        <f t="shared" si="5"/>
        <v>0</v>
      </c>
      <c r="S82" s="58">
        <f t="shared" si="5"/>
        <v>0</v>
      </c>
      <c r="T82" s="58">
        <f t="shared" si="5"/>
        <v>0</v>
      </c>
      <c r="U82" s="58">
        <f t="shared" si="5"/>
        <v>0</v>
      </c>
      <c r="V82" s="58">
        <f t="shared" si="5"/>
        <v>0</v>
      </c>
      <c r="W82" s="58">
        <f t="shared" si="5"/>
        <v>0</v>
      </c>
      <c r="X82" s="58">
        <f t="shared" si="6"/>
        <v>39</v>
      </c>
    </row>
    <row r="83" spans="1:24" ht="14.25" customHeight="1">
      <c r="A83" s="58" t="s">
        <v>79</v>
      </c>
      <c r="B83" s="58">
        <f t="shared" si="4"/>
        <v>12</v>
      </c>
      <c r="C83" s="58">
        <f t="shared" si="4"/>
        <v>0</v>
      </c>
      <c r="D83" s="58">
        <f t="shared" si="4"/>
        <v>0</v>
      </c>
      <c r="E83" s="58">
        <f t="shared" si="4"/>
        <v>0</v>
      </c>
      <c r="F83" s="58">
        <f t="shared" si="4"/>
        <v>10</v>
      </c>
      <c r="G83" s="58">
        <f t="shared" si="4"/>
        <v>14</v>
      </c>
      <c r="H83" s="58">
        <f t="shared" si="4"/>
        <v>0</v>
      </c>
      <c r="I83" s="58">
        <f t="shared" si="4"/>
        <v>3</v>
      </c>
      <c r="J83" s="58">
        <f t="shared" si="4"/>
        <v>0</v>
      </c>
      <c r="K83" s="58">
        <f t="shared" si="4"/>
        <v>0</v>
      </c>
      <c r="L83" s="58">
        <f t="shared" si="5"/>
        <v>0</v>
      </c>
      <c r="M83" s="58">
        <f t="shared" si="5"/>
        <v>0</v>
      </c>
      <c r="N83" s="58">
        <f t="shared" si="5"/>
        <v>0</v>
      </c>
      <c r="O83" s="58">
        <f t="shared" si="5"/>
        <v>0</v>
      </c>
      <c r="P83" s="58">
        <f t="shared" si="5"/>
        <v>0</v>
      </c>
      <c r="Q83" s="58">
        <f t="shared" si="5"/>
        <v>0</v>
      </c>
      <c r="R83" s="58">
        <f t="shared" si="5"/>
        <v>0</v>
      </c>
      <c r="S83" s="58">
        <f t="shared" si="5"/>
        <v>0</v>
      </c>
      <c r="T83" s="58">
        <f t="shared" si="5"/>
        <v>0</v>
      </c>
      <c r="U83" s="58">
        <f t="shared" si="5"/>
        <v>0</v>
      </c>
      <c r="V83" s="58">
        <f t="shared" si="5"/>
        <v>0</v>
      </c>
      <c r="W83" s="58">
        <f t="shared" si="5"/>
        <v>0</v>
      </c>
      <c r="X83" s="58">
        <f t="shared" si="6"/>
        <v>39</v>
      </c>
    </row>
    <row r="84" spans="1:24" ht="14.25" customHeight="1">
      <c r="L84" s="66"/>
      <c r="M84" s="66"/>
    </row>
    <row r="85" spans="1:24" ht="14.25" customHeight="1">
      <c r="L85" s="66"/>
      <c r="M85" s="66"/>
    </row>
    <row r="86" spans="1:24" ht="14.25" customHeight="1">
      <c r="L86" s="66"/>
      <c r="M86" s="66"/>
    </row>
    <row r="87" spans="1:24" ht="14.25" customHeight="1">
      <c r="L87" s="66"/>
      <c r="M87" s="66"/>
    </row>
    <row r="88" spans="1:24" ht="14.25" customHeight="1">
      <c r="L88" s="66"/>
      <c r="M88" s="66"/>
    </row>
    <row r="89" spans="1:24" ht="14.25" customHeight="1">
      <c r="L89" s="66"/>
      <c r="M89" s="66"/>
    </row>
    <row r="90" spans="1:24" ht="14.25" customHeight="1">
      <c r="L90" s="66"/>
      <c r="M90" s="66"/>
    </row>
    <row r="91" spans="1:24" ht="14.25" customHeight="1">
      <c r="L91" s="66"/>
      <c r="M91" s="66"/>
    </row>
    <row r="92" spans="1:24" ht="14.25" customHeight="1">
      <c r="L92" s="66"/>
      <c r="M92" s="66"/>
    </row>
    <row r="93" spans="1:24" ht="14.25" customHeight="1">
      <c r="L93" s="66"/>
      <c r="M93" s="66"/>
    </row>
    <row r="94" spans="1:24" ht="14.25" customHeight="1">
      <c r="L94" s="66"/>
      <c r="M94" s="66"/>
    </row>
    <row r="95" spans="1:24" ht="14.25" customHeight="1">
      <c r="L95" s="66"/>
      <c r="M95" s="66"/>
    </row>
    <row r="96" spans="1:24" ht="14.25" customHeight="1">
      <c r="L96" s="66"/>
      <c r="M96" s="66"/>
    </row>
    <row r="97" spans="12:13" ht="14.25" customHeight="1">
      <c r="L97" s="66"/>
      <c r="M97" s="66"/>
    </row>
    <row r="98" spans="12:13" ht="14.25" customHeight="1">
      <c r="L98" s="66"/>
      <c r="M98" s="66"/>
    </row>
    <row r="99" spans="12:13" ht="14.25" customHeight="1">
      <c r="L99" s="66"/>
      <c r="M99" s="66"/>
    </row>
    <row r="100" spans="12:13" ht="14.25" customHeight="1">
      <c r="L100" s="66"/>
      <c r="M100" s="66"/>
    </row>
    <row r="101" spans="12:13" ht="14.25" customHeight="1">
      <c r="L101" s="66"/>
      <c r="M101" s="66"/>
    </row>
    <row r="102" spans="12:13" ht="14.25" customHeight="1">
      <c r="L102" s="66"/>
      <c r="M102" s="66"/>
    </row>
    <row r="103" spans="12:13" ht="14.25" customHeight="1">
      <c r="L103" s="66"/>
      <c r="M103" s="66"/>
    </row>
    <row r="104" spans="12:13" ht="14.25" customHeight="1">
      <c r="L104" s="66"/>
      <c r="M104" s="66"/>
    </row>
    <row r="105" spans="12:13" ht="14.25" customHeight="1">
      <c r="L105" s="66"/>
      <c r="M105" s="66"/>
    </row>
    <row r="106" spans="12:13" ht="14.25" customHeight="1">
      <c r="L106" s="66"/>
      <c r="M106" s="66"/>
    </row>
    <row r="107" spans="12:13" ht="14.25" customHeight="1">
      <c r="L107" s="66"/>
      <c r="M107" s="66"/>
    </row>
    <row r="108" spans="12:13" ht="14.25" customHeight="1">
      <c r="L108" s="66"/>
      <c r="M108" s="66"/>
    </row>
    <row r="109" spans="12:13" ht="14.25" customHeight="1">
      <c r="L109" s="66"/>
      <c r="M109" s="66"/>
    </row>
    <row r="110" spans="12:13" ht="14.25" customHeight="1">
      <c r="L110" s="66"/>
      <c r="M110" s="66"/>
    </row>
    <row r="111" spans="12:13" ht="14.25" customHeight="1">
      <c r="L111" s="66"/>
      <c r="M111" s="66"/>
    </row>
    <row r="112" spans="12:13" ht="14.25" customHeight="1">
      <c r="L112" s="66"/>
      <c r="M112" s="66"/>
    </row>
    <row r="113" spans="12:13" ht="14.25" customHeight="1">
      <c r="L113" s="66"/>
      <c r="M113" s="66"/>
    </row>
    <row r="114" spans="12:13" ht="14.25" customHeight="1">
      <c r="L114" s="66"/>
      <c r="M114" s="66"/>
    </row>
    <row r="115" spans="12:13" ht="14.25" customHeight="1">
      <c r="L115" s="66"/>
      <c r="M115" s="66"/>
    </row>
    <row r="116" spans="12:13" ht="14.25" customHeight="1">
      <c r="L116" s="66"/>
      <c r="M116" s="66"/>
    </row>
    <row r="117" spans="12:13" ht="14.25" customHeight="1">
      <c r="L117" s="66"/>
      <c r="M117" s="66"/>
    </row>
    <row r="118" spans="12:13" ht="14.25" customHeight="1">
      <c r="L118" s="66"/>
      <c r="M118" s="66"/>
    </row>
    <row r="119" spans="12:13" ht="14.25" customHeight="1">
      <c r="L119" s="66"/>
      <c r="M119" s="66"/>
    </row>
    <row r="120" spans="12:13" ht="14.25" customHeight="1">
      <c r="L120" s="66"/>
      <c r="M120" s="66"/>
    </row>
    <row r="121" spans="12:13" ht="14.25" customHeight="1">
      <c r="L121" s="66"/>
      <c r="M121" s="66"/>
    </row>
    <row r="122" spans="12:13" ht="14.25" customHeight="1">
      <c r="L122" s="66"/>
      <c r="M122" s="66"/>
    </row>
    <row r="123" spans="12:13" ht="14.25" customHeight="1">
      <c r="L123" s="66"/>
      <c r="M123" s="66"/>
    </row>
    <row r="124" spans="12:13" ht="14.25" customHeight="1">
      <c r="L124" s="66"/>
      <c r="M124" s="66"/>
    </row>
    <row r="125" spans="12:13" ht="14.25" customHeight="1">
      <c r="L125" s="66"/>
      <c r="M125" s="66"/>
    </row>
    <row r="126" spans="12:13" ht="14.25" customHeight="1">
      <c r="L126" s="66"/>
      <c r="M126" s="66"/>
    </row>
    <row r="127" spans="12:13" ht="14.25" customHeight="1">
      <c r="L127" s="66"/>
      <c r="M127" s="66"/>
    </row>
    <row r="128" spans="12:13" ht="14.25" customHeight="1">
      <c r="L128" s="66"/>
      <c r="M128" s="66"/>
    </row>
    <row r="129" spans="12:13" ht="14.25" customHeight="1">
      <c r="L129" s="66"/>
      <c r="M129" s="66"/>
    </row>
    <row r="130" spans="12:13" ht="14.25" customHeight="1">
      <c r="L130" s="66"/>
      <c r="M130" s="66"/>
    </row>
    <row r="131" spans="12:13" ht="14.25" customHeight="1">
      <c r="L131" s="66"/>
      <c r="M131" s="66"/>
    </row>
    <row r="132" spans="12:13" ht="14.25" customHeight="1">
      <c r="L132" s="66"/>
      <c r="M132" s="66"/>
    </row>
    <row r="133" spans="12:13" ht="14.25" customHeight="1">
      <c r="L133" s="66"/>
      <c r="M133" s="66"/>
    </row>
    <row r="134" spans="12:13" ht="14.25" customHeight="1">
      <c r="L134" s="66"/>
      <c r="M134" s="66"/>
    </row>
    <row r="135" spans="12:13" ht="14.25" customHeight="1">
      <c r="L135" s="66"/>
      <c r="M135" s="66"/>
    </row>
    <row r="136" spans="12:13" ht="14.25" customHeight="1">
      <c r="L136" s="66"/>
      <c r="M136" s="66"/>
    </row>
    <row r="137" spans="12:13" ht="14.25" customHeight="1">
      <c r="L137" s="66"/>
      <c r="M137" s="66"/>
    </row>
    <row r="138" spans="12:13" ht="14.25" customHeight="1">
      <c r="L138" s="66"/>
      <c r="M138" s="66"/>
    </row>
    <row r="139" spans="12:13" ht="14.25" customHeight="1">
      <c r="L139" s="66"/>
      <c r="M139" s="66"/>
    </row>
    <row r="140" spans="12:13" ht="14.25" customHeight="1">
      <c r="L140" s="66"/>
      <c r="M140" s="66"/>
    </row>
    <row r="141" spans="12:13" ht="14.25" customHeight="1">
      <c r="L141" s="66"/>
      <c r="M141" s="66"/>
    </row>
    <row r="142" spans="12:13" ht="14.25" customHeight="1">
      <c r="L142" s="66"/>
      <c r="M142" s="66"/>
    </row>
    <row r="143" spans="12:13" ht="14.25" customHeight="1">
      <c r="L143" s="66"/>
      <c r="M143" s="66"/>
    </row>
    <row r="144" spans="12:13" ht="14.25" customHeight="1">
      <c r="L144" s="66"/>
      <c r="M144" s="66"/>
    </row>
    <row r="145" spans="12:13" ht="14.25" customHeight="1">
      <c r="L145" s="66"/>
      <c r="M145" s="66"/>
    </row>
    <row r="146" spans="12:13" ht="14.25" customHeight="1">
      <c r="L146" s="66"/>
      <c r="M146" s="66"/>
    </row>
    <row r="147" spans="12:13" ht="14.25" customHeight="1">
      <c r="L147" s="66"/>
      <c r="M147" s="66"/>
    </row>
    <row r="148" spans="12:13" ht="14.25" customHeight="1">
      <c r="L148" s="66"/>
      <c r="M148" s="66"/>
    </row>
    <row r="149" spans="12:13" ht="14.25" customHeight="1">
      <c r="L149" s="66"/>
      <c r="M149" s="66"/>
    </row>
    <row r="150" spans="12:13" ht="14.25" customHeight="1">
      <c r="L150" s="66"/>
      <c r="M150" s="66"/>
    </row>
    <row r="151" spans="12:13" ht="14.25" customHeight="1">
      <c r="L151" s="66"/>
      <c r="M151" s="66"/>
    </row>
    <row r="152" spans="12:13" ht="14.25" customHeight="1">
      <c r="L152" s="66"/>
      <c r="M152" s="66"/>
    </row>
    <row r="153" spans="12:13" ht="14.25" customHeight="1">
      <c r="L153" s="66"/>
      <c r="M153" s="66"/>
    </row>
    <row r="154" spans="12:13" ht="14.25" customHeight="1">
      <c r="L154" s="66"/>
      <c r="M154" s="66"/>
    </row>
    <row r="155" spans="12:13" ht="14.25" customHeight="1">
      <c r="L155" s="66"/>
      <c r="M155" s="66"/>
    </row>
    <row r="156" spans="12:13" ht="14.25" customHeight="1">
      <c r="L156" s="66"/>
      <c r="M156" s="66"/>
    </row>
    <row r="157" spans="12:13" ht="14.25" customHeight="1">
      <c r="L157" s="66"/>
      <c r="M157" s="66"/>
    </row>
    <row r="158" spans="12:13" ht="14.25" customHeight="1">
      <c r="L158" s="66"/>
      <c r="M158" s="66"/>
    </row>
    <row r="159" spans="12:13" ht="14.25" customHeight="1">
      <c r="L159" s="66"/>
      <c r="M159" s="66"/>
    </row>
    <row r="160" spans="12:13" ht="14.25" customHeight="1">
      <c r="L160" s="66"/>
      <c r="M160" s="66"/>
    </row>
    <row r="161" spans="12:13" ht="14.25" customHeight="1">
      <c r="L161" s="66"/>
      <c r="M161" s="66"/>
    </row>
    <row r="162" spans="12:13" ht="14.25" customHeight="1">
      <c r="L162" s="66"/>
      <c r="M162" s="66"/>
    </row>
    <row r="163" spans="12:13" ht="14.25" customHeight="1">
      <c r="L163" s="66"/>
      <c r="M163" s="66"/>
    </row>
    <row r="164" spans="12:13" ht="14.25" customHeight="1">
      <c r="L164" s="66"/>
      <c r="M164" s="66"/>
    </row>
    <row r="165" spans="12:13" ht="14.25" customHeight="1">
      <c r="L165" s="66"/>
      <c r="M165" s="66"/>
    </row>
    <row r="166" spans="12:13" ht="14.25" customHeight="1">
      <c r="L166" s="66"/>
      <c r="M166" s="66"/>
    </row>
    <row r="167" spans="12:13" ht="14.25" customHeight="1">
      <c r="L167" s="66"/>
      <c r="M167" s="66"/>
    </row>
    <row r="168" spans="12:13" ht="14.25" customHeight="1">
      <c r="L168" s="66"/>
      <c r="M168" s="66"/>
    </row>
    <row r="169" spans="12:13" ht="14.25" customHeight="1">
      <c r="L169" s="66"/>
      <c r="M169" s="66"/>
    </row>
    <row r="170" spans="12:13" ht="14.25" customHeight="1">
      <c r="L170" s="66"/>
      <c r="M170" s="66"/>
    </row>
    <row r="171" spans="12:13" ht="14.25" customHeight="1">
      <c r="L171" s="66"/>
      <c r="M171" s="66"/>
    </row>
    <row r="172" spans="12:13" ht="14.25" customHeight="1">
      <c r="L172" s="66"/>
      <c r="M172" s="66"/>
    </row>
    <row r="173" spans="12:13" ht="14.25" customHeight="1">
      <c r="L173" s="66"/>
      <c r="M173" s="66"/>
    </row>
    <row r="174" spans="12:13" ht="14.25" customHeight="1">
      <c r="L174" s="66"/>
      <c r="M174" s="66"/>
    </row>
    <row r="175" spans="12:13" ht="14.25" customHeight="1">
      <c r="L175" s="66"/>
      <c r="M175" s="66"/>
    </row>
    <row r="176" spans="12:13" ht="14.25" customHeight="1">
      <c r="L176" s="66"/>
      <c r="M176" s="66"/>
    </row>
    <row r="177" spans="12:13" ht="14.25" customHeight="1">
      <c r="L177" s="66"/>
      <c r="M177" s="66"/>
    </row>
    <row r="178" spans="12:13" ht="14.25" customHeight="1">
      <c r="L178" s="66"/>
      <c r="M178" s="66"/>
    </row>
    <row r="179" spans="12:13" ht="14.25" customHeight="1">
      <c r="L179" s="66"/>
      <c r="M179" s="66"/>
    </row>
    <row r="180" spans="12:13" ht="14.25" customHeight="1">
      <c r="L180" s="66"/>
      <c r="M180" s="66"/>
    </row>
    <row r="181" spans="12:13" ht="14.25" customHeight="1">
      <c r="L181" s="66"/>
      <c r="M181" s="66"/>
    </row>
    <row r="182" spans="12:13" ht="14.25" customHeight="1">
      <c r="L182" s="66"/>
      <c r="M182" s="66"/>
    </row>
    <row r="183" spans="12:13" ht="14.25" customHeight="1">
      <c r="L183" s="66"/>
      <c r="M183" s="66"/>
    </row>
    <row r="184" spans="12:13" ht="14.25" customHeight="1">
      <c r="L184" s="66"/>
      <c r="M184" s="66"/>
    </row>
    <row r="185" spans="12:13" ht="14.25" customHeight="1">
      <c r="L185" s="66"/>
      <c r="M185" s="66"/>
    </row>
    <row r="186" spans="12:13" ht="14.25" customHeight="1">
      <c r="L186" s="66"/>
      <c r="M186" s="66"/>
    </row>
    <row r="187" spans="12:13" ht="14.25" customHeight="1">
      <c r="L187" s="66"/>
      <c r="M187" s="66"/>
    </row>
    <row r="188" spans="12:13" ht="14.25" customHeight="1">
      <c r="L188" s="66"/>
      <c r="M188" s="66"/>
    </row>
    <row r="189" spans="12:13" ht="14.25" customHeight="1">
      <c r="L189" s="66"/>
      <c r="M189" s="66"/>
    </row>
    <row r="190" spans="12:13" ht="14.25" customHeight="1">
      <c r="L190" s="66"/>
      <c r="M190" s="66"/>
    </row>
    <row r="191" spans="12:13" ht="14.25" customHeight="1">
      <c r="L191" s="66"/>
      <c r="M191" s="66"/>
    </row>
    <row r="192" spans="12:13" ht="14.25" customHeight="1">
      <c r="L192" s="66"/>
      <c r="M192" s="66"/>
    </row>
    <row r="193" spans="12:13" ht="14.25" customHeight="1">
      <c r="L193" s="66"/>
      <c r="M193" s="66"/>
    </row>
    <row r="194" spans="12:13" ht="14.25" customHeight="1">
      <c r="L194" s="66"/>
      <c r="M194" s="66"/>
    </row>
    <row r="195" spans="12:13" ht="14.25" customHeight="1">
      <c r="L195" s="66"/>
      <c r="M195" s="66"/>
    </row>
    <row r="196" spans="12:13" ht="14.25" customHeight="1">
      <c r="L196" s="66"/>
      <c r="M196" s="66"/>
    </row>
    <row r="197" spans="12:13" ht="14.25" customHeight="1">
      <c r="L197" s="66"/>
      <c r="M197" s="66"/>
    </row>
    <row r="198" spans="12:13" ht="14.25" customHeight="1">
      <c r="L198" s="66"/>
      <c r="M198" s="66"/>
    </row>
    <row r="199" spans="12:13" ht="14.25" customHeight="1">
      <c r="L199" s="66"/>
      <c r="M199" s="66"/>
    </row>
    <row r="200" spans="12:13" ht="14.25" customHeight="1">
      <c r="L200" s="66"/>
      <c r="M200" s="66"/>
    </row>
    <row r="201" spans="12:13" ht="14.25" customHeight="1">
      <c r="L201" s="66"/>
      <c r="M201" s="66"/>
    </row>
    <row r="202" spans="12:13" ht="14.25" customHeight="1">
      <c r="L202" s="66"/>
      <c r="M202" s="66"/>
    </row>
    <row r="203" spans="12:13" ht="14.25" customHeight="1">
      <c r="L203" s="66"/>
      <c r="M203" s="66"/>
    </row>
    <row r="204" spans="12:13" ht="14.25" customHeight="1">
      <c r="L204" s="66"/>
      <c r="M204" s="66"/>
    </row>
    <row r="205" spans="12:13" ht="14.25" customHeight="1">
      <c r="L205" s="66"/>
      <c r="M205" s="66"/>
    </row>
    <row r="206" spans="12:13" ht="14.25" customHeight="1">
      <c r="L206" s="66"/>
      <c r="M206" s="66"/>
    </row>
    <row r="207" spans="12:13" ht="14.25" customHeight="1">
      <c r="L207" s="66"/>
      <c r="M207" s="66"/>
    </row>
    <row r="208" spans="12:13" ht="14.25" customHeight="1">
      <c r="L208" s="66"/>
      <c r="M208" s="66"/>
    </row>
    <row r="209" spans="12:13" ht="14.25" customHeight="1">
      <c r="L209" s="66"/>
      <c r="M209" s="66"/>
    </row>
    <row r="210" spans="12:13" ht="14.25" customHeight="1">
      <c r="L210" s="66"/>
      <c r="M210" s="66"/>
    </row>
    <row r="211" spans="12:13" ht="14.25" customHeight="1">
      <c r="L211" s="66"/>
      <c r="M211" s="66"/>
    </row>
    <row r="212" spans="12:13" ht="14.25" customHeight="1">
      <c r="L212" s="66"/>
      <c r="M212" s="66"/>
    </row>
    <row r="213" spans="12:13" ht="14.25" customHeight="1">
      <c r="L213" s="66"/>
      <c r="M213" s="66"/>
    </row>
    <row r="214" spans="12:13" ht="14.25" customHeight="1">
      <c r="L214" s="66"/>
      <c r="M214" s="66"/>
    </row>
    <row r="215" spans="12:13" ht="14.25" customHeight="1">
      <c r="L215" s="66"/>
      <c r="M215" s="66"/>
    </row>
    <row r="216" spans="12:13" ht="14.25" customHeight="1">
      <c r="L216" s="66"/>
      <c r="M216" s="66"/>
    </row>
    <row r="217" spans="12:13" ht="14.25" customHeight="1">
      <c r="L217" s="66"/>
      <c r="M217" s="66"/>
    </row>
    <row r="218" spans="12:13" ht="14.25" customHeight="1">
      <c r="L218" s="66"/>
      <c r="M218" s="66"/>
    </row>
    <row r="219" spans="12:13" ht="14.25" customHeight="1">
      <c r="L219" s="66"/>
      <c r="M219" s="66"/>
    </row>
    <row r="220" spans="12:13" ht="14.25" customHeight="1">
      <c r="L220" s="66"/>
      <c r="M220" s="66"/>
    </row>
    <row r="221" spans="12:13" ht="14.25" customHeight="1">
      <c r="L221" s="66"/>
      <c r="M221" s="66"/>
    </row>
    <row r="222" spans="12:13" ht="14.25" customHeight="1">
      <c r="L222" s="66"/>
      <c r="M222" s="66"/>
    </row>
    <row r="223" spans="12:13" ht="14.25" customHeight="1">
      <c r="L223" s="66"/>
      <c r="M223" s="66"/>
    </row>
    <row r="224" spans="12:13" ht="14.25" customHeight="1">
      <c r="L224" s="66"/>
      <c r="M224" s="66"/>
    </row>
    <row r="225" spans="1:23" ht="14.25" customHeight="1">
      <c r="L225" s="66"/>
      <c r="M225" s="66"/>
    </row>
    <row r="226" spans="1:23" ht="14.25" customHeight="1">
      <c r="L226" s="66"/>
      <c r="M226" s="66"/>
    </row>
    <row r="227" spans="1:23" ht="14.25" customHeight="1">
      <c r="L227" s="66"/>
      <c r="M227" s="66"/>
    </row>
    <row r="228" spans="1:23" ht="14.25" customHeight="1">
      <c r="L228" s="66"/>
      <c r="M228" s="66"/>
    </row>
    <row r="229" spans="1:23" ht="14.25" customHeight="1">
      <c r="L229" s="66"/>
      <c r="M229" s="66"/>
    </row>
    <row r="230" spans="1:23" ht="14.25" customHeight="1">
      <c r="L230" s="66"/>
      <c r="M230" s="66"/>
    </row>
    <row r="231" spans="1:23" ht="14.25" customHeight="1">
      <c r="L231" s="66"/>
      <c r="M231" s="66"/>
    </row>
    <row r="232" spans="1:23" ht="14.25" customHeight="1">
      <c r="L232" s="66"/>
      <c r="M232" s="66"/>
    </row>
    <row r="233" spans="1:23" ht="14.25" customHeight="1">
      <c r="L233" s="66"/>
      <c r="M233" s="66"/>
    </row>
    <row r="234" spans="1:23" ht="14.25" customHeight="1">
      <c r="L234" s="66"/>
      <c r="M234" s="66"/>
    </row>
    <row r="235" spans="1:23" ht="14.25" customHeight="1">
      <c r="B235" s="67" t="s">
        <v>54</v>
      </c>
      <c r="C235" s="67" t="s">
        <v>757</v>
      </c>
      <c r="D235" s="67" t="s">
        <v>45</v>
      </c>
      <c r="E235" s="68" t="s">
        <v>48</v>
      </c>
      <c r="F235" s="67" t="s">
        <v>758</v>
      </c>
      <c r="G235" s="67" t="s">
        <v>759</v>
      </c>
      <c r="H235" s="67" t="s">
        <v>760</v>
      </c>
      <c r="I235" s="67" t="s">
        <v>761</v>
      </c>
      <c r="J235" s="67" t="s">
        <v>762</v>
      </c>
      <c r="K235" s="67" t="s">
        <v>763</v>
      </c>
      <c r="L235" s="67" t="s">
        <v>764</v>
      </c>
      <c r="M235" s="67" t="s">
        <v>765</v>
      </c>
      <c r="N235" s="67" t="s">
        <v>766</v>
      </c>
      <c r="O235" s="67" t="s">
        <v>81</v>
      </c>
      <c r="P235" s="67" t="s">
        <v>8</v>
      </c>
      <c r="Q235" s="67" t="s">
        <v>39</v>
      </c>
      <c r="R235" s="67" t="s">
        <v>77</v>
      </c>
      <c r="S235" s="67" t="s">
        <v>767</v>
      </c>
      <c r="T235" s="67" t="s">
        <v>768</v>
      </c>
      <c r="U235" s="67" t="s">
        <v>769</v>
      </c>
      <c r="V235" s="67" t="s">
        <v>770</v>
      </c>
      <c r="W235" s="67" t="s">
        <v>771</v>
      </c>
    </row>
    <row r="236" spans="1:23" ht="14.25" customHeight="1">
      <c r="A236" s="58" t="s">
        <v>117</v>
      </c>
      <c r="B236" s="58" t="e">
        <f t="shared" ref="B236:W236" si="7">+SUMIF(#REF!,B$235,#REF!)</f>
        <v>#REF!</v>
      </c>
      <c r="C236" s="58" t="e">
        <f t="shared" si="7"/>
        <v>#REF!</v>
      </c>
      <c r="D236" s="58" t="e">
        <f t="shared" si="7"/>
        <v>#REF!</v>
      </c>
      <c r="E236" s="58" t="e">
        <f t="shared" si="7"/>
        <v>#REF!</v>
      </c>
      <c r="F236" s="58" t="e">
        <f t="shared" si="7"/>
        <v>#REF!</v>
      </c>
      <c r="G236" s="58" t="e">
        <f t="shared" si="7"/>
        <v>#REF!</v>
      </c>
      <c r="H236" s="58" t="e">
        <f t="shared" si="7"/>
        <v>#REF!</v>
      </c>
      <c r="I236" s="58" t="e">
        <f t="shared" si="7"/>
        <v>#REF!</v>
      </c>
      <c r="J236" s="58" t="e">
        <f t="shared" si="7"/>
        <v>#REF!</v>
      </c>
      <c r="K236" s="58" t="e">
        <f t="shared" si="7"/>
        <v>#REF!</v>
      </c>
      <c r="L236" s="58" t="e">
        <f t="shared" si="7"/>
        <v>#REF!</v>
      </c>
      <c r="M236" s="58" t="e">
        <f t="shared" si="7"/>
        <v>#REF!</v>
      </c>
      <c r="N236" s="58" t="e">
        <f t="shared" si="7"/>
        <v>#REF!</v>
      </c>
      <c r="O236" s="58" t="e">
        <f t="shared" si="7"/>
        <v>#REF!</v>
      </c>
      <c r="P236" s="58" t="e">
        <f t="shared" si="7"/>
        <v>#REF!</v>
      </c>
      <c r="Q236" s="58" t="e">
        <f t="shared" si="7"/>
        <v>#REF!</v>
      </c>
      <c r="R236" s="58" t="e">
        <f t="shared" si="7"/>
        <v>#REF!</v>
      </c>
      <c r="S236" s="58" t="e">
        <f t="shared" si="7"/>
        <v>#REF!</v>
      </c>
      <c r="T236" s="58" t="e">
        <f t="shared" si="7"/>
        <v>#REF!</v>
      </c>
      <c r="U236" s="58" t="e">
        <f t="shared" si="7"/>
        <v>#REF!</v>
      </c>
      <c r="V236" s="58" t="e">
        <f t="shared" si="7"/>
        <v>#REF!</v>
      </c>
      <c r="W236" s="58" t="e">
        <f t="shared" si="7"/>
        <v>#REF!</v>
      </c>
    </row>
    <row r="237" spans="1:23" ht="14.25" customHeight="1">
      <c r="A237" s="58" t="s">
        <v>121</v>
      </c>
      <c r="B237" s="58">
        <f t="shared" ref="B237:W237" si="8">+SUMIF($H$3:$H$8,B$235,$M$3:$M$8)</f>
        <v>10</v>
      </c>
      <c r="C237" s="58">
        <f t="shared" si="8"/>
        <v>0</v>
      </c>
      <c r="D237" s="58">
        <f t="shared" si="8"/>
        <v>0</v>
      </c>
      <c r="E237" s="58">
        <f t="shared" si="8"/>
        <v>0</v>
      </c>
      <c r="F237" s="58">
        <f t="shared" si="8"/>
        <v>0</v>
      </c>
      <c r="G237" s="58">
        <f t="shared" si="8"/>
        <v>0</v>
      </c>
      <c r="H237" s="58">
        <f t="shared" si="8"/>
        <v>0</v>
      </c>
      <c r="I237" s="58">
        <f t="shared" si="8"/>
        <v>0</v>
      </c>
      <c r="J237" s="58">
        <f t="shared" si="8"/>
        <v>0</v>
      </c>
      <c r="K237" s="58">
        <f t="shared" si="8"/>
        <v>0</v>
      </c>
      <c r="L237" s="58">
        <f t="shared" si="8"/>
        <v>0</v>
      </c>
      <c r="M237" s="58">
        <f t="shared" si="8"/>
        <v>0</v>
      </c>
      <c r="N237" s="58">
        <f t="shared" si="8"/>
        <v>0</v>
      </c>
      <c r="O237" s="58">
        <f t="shared" si="8"/>
        <v>0</v>
      </c>
      <c r="P237" s="58">
        <f t="shared" si="8"/>
        <v>0</v>
      </c>
      <c r="Q237" s="58">
        <f t="shared" si="8"/>
        <v>14</v>
      </c>
      <c r="R237" s="58">
        <f t="shared" si="8"/>
        <v>0</v>
      </c>
      <c r="S237" s="58">
        <f t="shared" si="8"/>
        <v>0</v>
      </c>
      <c r="T237" s="58">
        <f t="shared" si="8"/>
        <v>0</v>
      </c>
      <c r="U237" s="58">
        <f t="shared" si="8"/>
        <v>0</v>
      </c>
      <c r="V237" s="58">
        <f t="shared" si="8"/>
        <v>0</v>
      </c>
      <c r="W237" s="58">
        <f t="shared" si="8"/>
        <v>0</v>
      </c>
    </row>
    <row r="238" spans="1:23" ht="14.25" customHeight="1">
      <c r="A238" s="58" t="s">
        <v>115</v>
      </c>
      <c r="B238" s="58" t="e">
        <f t="shared" ref="B238:W238" si="9">+SUMIF(#REF!,B$235,#REF!)</f>
        <v>#REF!</v>
      </c>
      <c r="C238" s="58" t="e">
        <f t="shared" si="9"/>
        <v>#REF!</v>
      </c>
      <c r="D238" s="58" t="e">
        <f t="shared" si="9"/>
        <v>#REF!</v>
      </c>
      <c r="E238" s="58" t="e">
        <f t="shared" si="9"/>
        <v>#REF!</v>
      </c>
      <c r="F238" s="58" t="e">
        <f t="shared" si="9"/>
        <v>#REF!</v>
      </c>
      <c r="G238" s="58" t="e">
        <f t="shared" si="9"/>
        <v>#REF!</v>
      </c>
      <c r="H238" s="58" t="e">
        <f t="shared" si="9"/>
        <v>#REF!</v>
      </c>
      <c r="I238" s="58" t="e">
        <f t="shared" si="9"/>
        <v>#REF!</v>
      </c>
      <c r="J238" s="58" t="e">
        <f t="shared" si="9"/>
        <v>#REF!</v>
      </c>
      <c r="K238" s="58" t="e">
        <f t="shared" si="9"/>
        <v>#REF!</v>
      </c>
      <c r="L238" s="58" t="e">
        <f t="shared" si="9"/>
        <v>#REF!</v>
      </c>
      <c r="M238" s="58" t="e">
        <f t="shared" si="9"/>
        <v>#REF!</v>
      </c>
      <c r="N238" s="58" t="e">
        <f t="shared" si="9"/>
        <v>#REF!</v>
      </c>
      <c r="O238" s="58" t="e">
        <f t="shared" si="9"/>
        <v>#REF!</v>
      </c>
      <c r="P238" s="58" t="e">
        <f t="shared" si="9"/>
        <v>#REF!</v>
      </c>
      <c r="Q238" s="58" t="e">
        <f t="shared" si="9"/>
        <v>#REF!</v>
      </c>
      <c r="R238" s="58" t="e">
        <f t="shared" si="9"/>
        <v>#REF!</v>
      </c>
      <c r="S238" s="58" t="e">
        <f t="shared" si="9"/>
        <v>#REF!</v>
      </c>
      <c r="T238" s="58" t="e">
        <f t="shared" si="9"/>
        <v>#REF!</v>
      </c>
      <c r="U238" s="58" t="e">
        <f t="shared" si="9"/>
        <v>#REF!</v>
      </c>
      <c r="V238" s="58" t="e">
        <f t="shared" si="9"/>
        <v>#REF!</v>
      </c>
      <c r="W238" s="58" t="e">
        <f t="shared" si="9"/>
        <v>#REF!</v>
      </c>
    </row>
    <row r="239" spans="1:23" ht="14.25" customHeight="1">
      <c r="A239" s="58" t="s">
        <v>119</v>
      </c>
      <c r="B239" s="58">
        <f t="shared" ref="B239:W239" si="10">+SUMIF($H$9:$H$75,B$235,$M$9:$M$75)</f>
        <v>10</v>
      </c>
      <c r="C239" s="58">
        <f t="shared" si="10"/>
        <v>0</v>
      </c>
      <c r="D239" s="58">
        <f t="shared" si="10"/>
        <v>0</v>
      </c>
      <c r="E239" s="58">
        <f t="shared" si="10"/>
        <v>0</v>
      </c>
      <c r="F239" s="58">
        <f t="shared" si="10"/>
        <v>0</v>
      </c>
      <c r="G239" s="58">
        <f t="shared" si="10"/>
        <v>0</v>
      </c>
      <c r="H239" s="58">
        <f t="shared" si="10"/>
        <v>0</v>
      </c>
      <c r="I239" s="58">
        <f t="shared" si="10"/>
        <v>0</v>
      </c>
      <c r="J239" s="58">
        <f t="shared" si="10"/>
        <v>0</v>
      </c>
      <c r="K239" s="58">
        <f t="shared" si="10"/>
        <v>0</v>
      </c>
      <c r="L239" s="58">
        <f t="shared" si="10"/>
        <v>0</v>
      </c>
      <c r="M239" s="58">
        <f t="shared" si="10"/>
        <v>0</v>
      </c>
      <c r="N239" s="58">
        <f t="shared" si="10"/>
        <v>0</v>
      </c>
      <c r="O239" s="58">
        <f t="shared" si="10"/>
        <v>0</v>
      </c>
      <c r="P239" s="58">
        <f t="shared" si="10"/>
        <v>27</v>
      </c>
      <c r="Q239" s="58">
        <f t="shared" si="10"/>
        <v>13</v>
      </c>
      <c r="R239" s="58">
        <f t="shared" si="10"/>
        <v>0</v>
      </c>
      <c r="S239" s="58">
        <f t="shared" si="10"/>
        <v>0</v>
      </c>
      <c r="T239" s="58">
        <f t="shared" si="10"/>
        <v>0</v>
      </c>
      <c r="U239" s="58">
        <f t="shared" si="10"/>
        <v>0</v>
      </c>
      <c r="V239" s="58">
        <f t="shared" si="10"/>
        <v>0</v>
      </c>
      <c r="W239" s="58">
        <f t="shared" si="10"/>
        <v>0</v>
      </c>
    </row>
    <row r="240" spans="1:23" ht="14.25" customHeight="1">
      <c r="A240" s="58" t="s">
        <v>752</v>
      </c>
      <c r="B240" s="58" t="e">
        <f t="shared" ref="B240:W240" si="11">SUM(B236:B239)</f>
        <v>#REF!</v>
      </c>
      <c r="C240" s="58" t="e">
        <f t="shared" si="11"/>
        <v>#REF!</v>
      </c>
      <c r="D240" s="58" t="e">
        <f t="shared" si="11"/>
        <v>#REF!</v>
      </c>
      <c r="E240" s="58" t="e">
        <f t="shared" si="11"/>
        <v>#REF!</v>
      </c>
      <c r="F240" s="58" t="e">
        <f t="shared" si="11"/>
        <v>#REF!</v>
      </c>
      <c r="G240" s="58" t="e">
        <f t="shared" si="11"/>
        <v>#REF!</v>
      </c>
      <c r="H240" s="58" t="e">
        <f t="shared" si="11"/>
        <v>#REF!</v>
      </c>
      <c r="I240" s="58" t="e">
        <f t="shared" si="11"/>
        <v>#REF!</v>
      </c>
      <c r="J240" s="58" t="e">
        <f t="shared" si="11"/>
        <v>#REF!</v>
      </c>
      <c r="K240" s="58" t="e">
        <f t="shared" si="11"/>
        <v>#REF!</v>
      </c>
      <c r="L240" s="58" t="e">
        <f t="shared" si="11"/>
        <v>#REF!</v>
      </c>
      <c r="M240" s="58" t="e">
        <f t="shared" si="11"/>
        <v>#REF!</v>
      </c>
      <c r="N240" s="58" t="e">
        <f t="shared" si="11"/>
        <v>#REF!</v>
      </c>
      <c r="O240" s="58" t="e">
        <f t="shared" si="11"/>
        <v>#REF!</v>
      </c>
      <c r="P240" s="58" t="e">
        <f t="shared" si="11"/>
        <v>#REF!</v>
      </c>
      <c r="Q240" s="58" t="e">
        <f t="shared" si="11"/>
        <v>#REF!</v>
      </c>
      <c r="R240" s="58" t="e">
        <f t="shared" si="11"/>
        <v>#REF!</v>
      </c>
      <c r="S240" s="58" t="e">
        <f t="shared" si="11"/>
        <v>#REF!</v>
      </c>
      <c r="T240" s="58" t="e">
        <f t="shared" si="11"/>
        <v>#REF!</v>
      </c>
      <c r="U240" s="58" t="e">
        <f t="shared" si="11"/>
        <v>#REF!</v>
      </c>
      <c r="V240" s="58" t="e">
        <f t="shared" si="11"/>
        <v>#REF!</v>
      </c>
      <c r="W240" s="58" t="e">
        <f t="shared" si="11"/>
        <v>#REF!</v>
      </c>
    </row>
    <row r="241" spans="12:13" ht="14.25" customHeight="1">
      <c r="L241" s="66"/>
      <c r="M241" s="66"/>
    </row>
    <row r="242" spans="12:13" ht="14.25" customHeight="1">
      <c r="L242" s="66"/>
      <c r="M242" s="66"/>
    </row>
    <row r="243" spans="12:13" ht="14.25" customHeight="1">
      <c r="L243" s="66"/>
      <c r="M243" s="66"/>
    </row>
    <row r="244" spans="12:13" ht="14.25" customHeight="1">
      <c r="L244" s="66"/>
      <c r="M244" s="66"/>
    </row>
    <row r="245" spans="12:13" ht="14.25" customHeight="1">
      <c r="L245" s="66"/>
      <c r="M245" s="66"/>
    </row>
    <row r="246" spans="12:13" ht="14.25" customHeight="1">
      <c r="L246" s="66"/>
      <c r="M246" s="66"/>
    </row>
    <row r="247" spans="12:13" ht="14.25" customHeight="1">
      <c r="L247" s="66"/>
      <c r="M247" s="66"/>
    </row>
    <row r="248" spans="12:13" ht="14.25" customHeight="1">
      <c r="L248" s="66"/>
      <c r="M248" s="66"/>
    </row>
    <row r="249" spans="12:13" ht="14.25" customHeight="1">
      <c r="L249" s="66"/>
      <c r="M249" s="66"/>
    </row>
    <row r="250" spans="12:13" ht="14.25" customHeight="1">
      <c r="L250" s="66"/>
      <c r="M250" s="66"/>
    </row>
    <row r="251" spans="12:13" ht="14.25" customHeight="1">
      <c r="L251" s="66"/>
      <c r="M251" s="66"/>
    </row>
    <row r="252" spans="12:13" ht="14.25" customHeight="1">
      <c r="L252" s="66"/>
      <c r="M252" s="66"/>
    </row>
    <row r="253" spans="12:13" ht="14.25" customHeight="1">
      <c r="L253" s="66"/>
      <c r="M253" s="66"/>
    </row>
    <row r="254" spans="12:13" ht="14.25" customHeight="1">
      <c r="L254" s="66"/>
      <c r="M254" s="66"/>
    </row>
    <row r="255" spans="12:13" ht="14.25" customHeight="1">
      <c r="L255" s="66"/>
      <c r="M255" s="66"/>
    </row>
    <row r="256" spans="12:13" ht="14.25" customHeight="1">
      <c r="L256" s="66"/>
      <c r="M256" s="66"/>
    </row>
    <row r="257" spans="12:13" ht="14.25" customHeight="1">
      <c r="L257" s="66"/>
      <c r="M257" s="66"/>
    </row>
    <row r="258" spans="12:13" ht="14.25" customHeight="1">
      <c r="L258" s="66"/>
      <c r="M258" s="66"/>
    </row>
    <row r="259" spans="12:13" ht="14.25" customHeight="1">
      <c r="L259" s="66"/>
      <c r="M259" s="66"/>
    </row>
    <row r="260" spans="12:13" ht="14.25" customHeight="1">
      <c r="L260" s="66"/>
      <c r="M260" s="66"/>
    </row>
    <row r="261" spans="12:13" ht="14.25" customHeight="1">
      <c r="L261" s="66"/>
      <c r="M261" s="66"/>
    </row>
    <row r="262" spans="12:13" ht="14.25" customHeight="1">
      <c r="L262" s="66"/>
      <c r="M262" s="66"/>
    </row>
    <row r="263" spans="12:13" ht="14.25" customHeight="1">
      <c r="L263" s="66"/>
      <c r="M263" s="66"/>
    </row>
    <row r="264" spans="12:13" ht="14.25" customHeight="1">
      <c r="L264" s="66"/>
      <c r="M264" s="66"/>
    </row>
    <row r="265" spans="12:13" ht="14.25" customHeight="1">
      <c r="L265" s="66"/>
      <c r="M265" s="66"/>
    </row>
    <row r="266" spans="12:13" ht="14.25" customHeight="1">
      <c r="L266" s="66"/>
      <c r="M266" s="66"/>
    </row>
    <row r="267" spans="12:13" ht="14.25" customHeight="1">
      <c r="L267" s="66"/>
      <c r="M267" s="66"/>
    </row>
    <row r="268" spans="12:13" ht="14.25" customHeight="1">
      <c r="L268" s="66"/>
      <c r="M268" s="66"/>
    </row>
    <row r="269" spans="12:13" ht="14.25" customHeight="1">
      <c r="L269" s="66"/>
      <c r="M269" s="66"/>
    </row>
    <row r="270" spans="12:13" ht="14.25" customHeight="1">
      <c r="L270" s="66"/>
      <c r="M270" s="66"/>
    </row>
    <row r="271" spans="12:13" ht="14.25" customHeight="1">
      <c r="L271" s="66"/>
      <c r="M271" s="66"/>
    </row>
    <row r="272" spans="12:13" ht="14.25" customHeight="1">
      <c r="L272" s="66"/>
      <c r="M272" s="66"/>
    </row>
    <row r="273" spans="12:13" ht="14.25" customHeight="1">
      <c r="L273" s="66"/>
      <c r="M273" s="66"/>
    </row>
    <row r="274" spans="12:13" ht="14.25" customHeight="1">
      <c r="L274" s="66"/>
      <c r="M274" s="66"/>
    </row>
    <row r="275" spans="12:13" ht="14.25" customHeight="1">
      <c r="L275" s="66"/>
      <c r="M275" s="66"/>
    </row>
    <row r="276" spans="12:13" ht="14.25" customHeight="1">
      <c r="L276" s="66"/>
      <c r="M276" s="66"/>
    </row>
    <row r="277" spans="12:13" ht="14.25" customHeight="1">
      <c r="L277" s="66"/>
      <c r="M277" s="66"/>
    </row>
    <row r="278" spans="12:13" ht="14.25" customHeight="1">
      <c r="L278" s="66"/>
      <c r="M278" s="66"/>
    </row>
    <row r="279" spans="12:13" ht="14.25" customHeight="1">
      <c r="L279" s="66"/>
      <c r="M279" s="66"/>
    </row>
    <row r="280" spans="12:13" ht="14.25" customHeight="1">
      <c r="L280" s="66"/>
      <c r="M280" s="66"/>
    </row>
    <row r="281" spans="12:13" ht="14.25" customHeight="1">
      <c r="L281" s="66"/>
      <c r="M281" s="66"/>
    </row>
    <row r="282" spans="12:13" ht="14.25" customHeight="1">
      <c r="L282" s="66"/>
      <c r="M282" s="66"/>
    </row>
    <row r="283" spans="12:13" ht="14.25" customHeight="1">
      <c r="L283" s="66"/>
      <c r="M283" s="66"/>
    </row>
    <row r="284" spans="12:13" ht="14.25" customHeight="1">
      <c r="L284" s="66"/>
      <c r="M284" s="66"/>
    </row>
    <row r="285" spans="12:13" ht="14.25" customHeight="1">
      <c r="L285" s="66"/>
      <c r="M285" s="66"/>
    </row>
    <row r="286" spans="12:13" ht="14.25" customHeight="1">
      <c r="L286" s="66"/>
      <c r="M286" s="66"/>
    </row>
    <row r="287" spans="12:13" ht="14.25" customHeight="1">
      <c r="L287" s="66"/>
      <c r="M287" s="66"/>
    </row>
    <row r="288" spans="12:13" ht="14.25" customHeight="1">
      <c r="L288" s="66"/>
      <c r="M288" s="66"/>
    </row>
    <row r="289" spans="12:13" ht="14.25" customHeight="1">
      <c r="L289" s="66"/>
      <c r="M289" s="66"/>
    </row>
    <row r="290" spans="12:13" ht="14.25" customHeight="1">
      <c r="L290" s="66"/>
      <c r="M290" s="66"/>
    </row>
    <row r="291" spans="12:13" ht="14.25" customHeight="1">
      <c r="L291" s="66"/>
      <c r="M291" s="66"/>
    </row>
    <row r="292" spans="12:13" ht="14.25" customHeight="1">
      <c r="L292" s="66"/>
      <c r="M292" s="66"/>
    </row>
    <row r="293" spans="12:13" ht="14.25" customHeight="1">
      <c r="L293" s="66"/>
      <c r="M293" s="66"/>
    </row>
    <row r="294" spans="12:13" ht="14.25" customHeight="1">
      <c r="L294" s="66"/>
      <c r="M294" s="66"/>
    </row>
    <row r="295" spans="12:13" ht="14.25" customHeight="1">
      <c r="L295" s="66"/>
      <c r="M295" s="66"/>
    </row>
    <row r="296" spans="12:13" ht="14.25" customHeight="1">
      <c r="L296" s="66"/>
      <c r="M296" s="66"/>
    </row>
    <row r="297" spans="12:13" ht="14.25" customHeight="1">
      <c r="L297" s="66"/>
      <c r="M297" s="66"/>
    </row>
    <row r="298" spans="12:13" ht="14.25" customHeight="1">
      <c r="L298" s="66"/>
      <c r="M298" s="66"/>
    </row>
    <row r="299" spans="12:13" ht="14.25" customHeight="1">
      <c r="L299" s="66"/>
      <c r="M299" s="66"/>
    </row>
    <row r="300" spans="12:13" ht="14.25" customHeight="1">
      <c r="L300" s="66"/>
      <c r="M300" s="66"/>
    </row>
    <row r="301" spans="12:13" ht="14.25" customHeight="1">
      <c r="L301" s="66"/>
      <c r="M301" s="66"/>
    </row>
    <row r="302" spans="12:13" ht="14.25" customHeight="1">
      <c r="L302" s="66"/>
      <c r="M302" s="66"/>
    </row>
    <row r="303" spans="12:13" ht="14.25" customHeight="1">
      <c r="L303" s="66"/>
      <c r="M303" s="66"/>
    </row>
    <row r="304" spans="12:13" ht="14.25" customHeight="1">
      <c r="L304" s="66"/>
      <c r="M304" s="66"/>
    </row>
    <row r="305" spans="12:13" ht="14.25" customHeight="1">
      <c r="L305" s="66"/>
      <c r="M305" s="66"/>
    </row>
    <row r="306" spans="12:13" ht="14.25" customHeight="1">
      <c r="L306" s="66"/>
      <c r="M306" s="66"/>
    </row>
    <row r="307" spans="12:13" ht="14.25" customHeight="1">
      <c r="L307" s="66"/>
      <c r="M307" s="66"/>
    </row>
    <row r="308" spans="12:13" ht="14.25" customHeight="1">
      <c r="L308" s="66"/>
      <c r="M308" s="66"/>
    </row>
    <row r="309" spans="12:13" ht="14.25" customHeight="1">
      <c r="L309" s="66"/>
      <c r="M309" s="66"/>
    </row>
    <row r="310" spans="12:13" ht="14.25" customHeight="1">
      <c r="L310" s="66"/>
      <c r="M310" s="66"/>
    </row>
    <row r="311" spans="12:13" ht="14.25" customHeight="1">
      <c r="L311" s="66"/>
      <c r="M311" s="66"/>
    </row>
    <row r="312" spans="12:13" ht="14.25" customHeight="1">
      <c r="L312" s="66"/>
      <c r="M312" s="66"/>
    </row>
    <row r="313" spans="12:13" ht="14.25" customHeight="1">
      <c r="L313" s="66"/>
      <c r="M313" s="66"/>
    </row>
    <row r="314" spans="12:13" ht="14.25" customHeight="1">
      <c r="L314" s="66"/>
      <c r="M314" s="66"/>
    </row>
    <row r="315" spans="12:13" ht="14.25" customHeight="1">
      <c r="L315" s="66"/>
      <c r="M315" s="66"/>
    </row>
    <row r="316" spans="12:13" ht="14.25" customHeight="1">
      <c r="L316" s="66"/>
      <c r="M316" s="66"/>
    </row>
    <row r="317" spans="12:13" ht="14.25" customHeight="1">
      <c r="L317" s="66"/>
      <c r="M317" s="66"/>
    </row>
    <row r="318" spans="12:13" ht="14.25" customHeight="1">
      <c r="L318" s="66"/>
      <c r="M318" s="66"/>
    </row>
    <row r="319" spans="12:13" ht="14.25" customHeight="1">
      <c r="L319" s="66"/>
      <c r="M319" s="66"/>
    </row>
    <row r="320" spans="12:13" ht="14.25" customHeight="1">
      <c r="L320" s="66"/>
      <c r="M320" s="66"/>
    </row>
    <row r="321" spans="12:13" ht="14.25" customHeight="1">
      <c r="L321" s="66"/>
      <c r="M321" s="66"/>
    </row>
    <row r="322" spans="12:13" ht="14.25" customHeight="1">
      <c r="L322" s="66"/>
      <c r="M322" s="66"/>
    </row>
    <row r="323" spans="12:13" ht="14.25" customHeight="1">
      <c r="L323" s="66"/>
      <c r="M323" s="66"/>
    </row>
    <row r="324" spans="12:13" ht="14.25" customHeight="1">
      <c r="L324" s="66"/>
      <c r="M324" s="66"/>
    </row>
    <row r="325" spans="12:13" ht="14.25" customHeight="1">
      <c r="L325" s="66"/>
      <c r="M325" s="66"/>
    </row>
    <row r="326" spans="12:13" ht="14.25" customHeight="1">
      <c r="L326" s="66"/>
      <c r="M326" s="66"/>
    </row>
    <row r="327" spans="12:13" ht="14.25" customHeight="1">
      <c r="L327" s="66"/>
      <c r="M327" s="66"/>
    </row>
    <row r="328" spans="12:13" ht="14.25" customHeight="1">
      <c r="L328" s="66"/>
      <c r="M328" s="66"/>
    </row>
    <row r="329" spans="12:13" ht="14.25" customHeight="1">
      <c r="L329" s="66"/>
      <c r="M329" s="66"/>
    </row>
    <row r="330" spans="12:13" ht="14.25" customHeight="1">
      <c r="L330" s="66"/>
      <c r="M330" s="66"/>
    </row>
    <row r="331" spans="12:13" ht="14.25" customHeight="1">
      <c r="L331" s="66"/>
      <c r="M331" s="66"/>
    </row>
    <row r="332" spans="12:13" ht="14.25" customHeight="1">
      <c r="L332" s="66"/>
      <c r="M332" s="66"/>
    </row>
    <row r="333" spans="12:13" ht="14.25" customHeight="1">
      <c r="L333" s="66"/>
      <c r="M333" s="66"/>
    </row>
    <row r="334" spans="12:13" ht="14.25" customHeight="1">
      <c r="L334" s="66"/>
      <c r="M334" s="66"/>
    </row>
    <row r="335" spans="12:13" ht="14.25" customHeight="1">
      <c r="L335" s="66"/>
      <c r="M335" s="66"/>
    </row>
    <row r="336" spans="12:13" ht="14.25" customHeight="1">
      <c r="L336" s="66"/>
      <c r="M336" s="66"/>
    </row>
    <row r="337" spans="12:13" ht="14.25" customHeight="1">
      <c r="L337" s="66"/>
      <c r="M337" s="66"/>
    </row>
    <row r="338" spans="12:13" ht="14.25" customHeight="1">
      <c r="L338" s="66"/>
      <c r="M338" s="66"/>
    </row>
    <row r="339" spans="12:13" ht="14.25" customHeight="1">
      <c r="L339" s="66"/>
      <c r="M339" s="66"/>
    </row>
    <row r="340" spans="12:13" ht="14.25" customHeight="1">
      <c r="L340" s="66"/>
      <c r="M340" s="66"/>
    </row>
    <row r="341" spans="12:13" ht="14.25" customHeight="1">
      <c r="L341" s="66"/>
      <c r="M341" s="66"/>
    </row>
    <row r="342" spans="12:13" ht="14.25" customHeight="1">
      <c r="L342" s="66"/>
      <c r="M342" s="66"/>
    </row>
    <row r="343" spans="12:13" ht="14.25" customHeight="1">
      <c r="L343" s="66"/>
      <c r="M343" s="66"/>
    </row>
    <row r="344" spans="12:13" ht="14.25" customHeight="1">
      <c r="L344" s="66"/>
      <c r="M344" s="66"/>
    </row>
    <row r="345" spans="12:13" ht="14.25" customHeight="1">
      <c r="L345" s="66"/>
      <c r="M345" s="66"/>
    </row>
    <row r="346" spans="12:13" ht="14.25" customHeight="1">
      <c r="L346" s="66"/>
      <c r="M346" s="66"/>
    </row>
    <row r="347" spans="12:13" ht="14.25" customHeight="1">
      <c r="L347" s="66"/>
      <c r="M347" s="66"/>
    </row>
    <row r="348" spans="12:13" ht="14.25" customHeight="1">
      <c r="L348" s="66"/>
      <c r="M348" s="66"/>
    </row>
    <row r="349" spans="12:13" ht="14.25" customHeight="1">
      <c r="L349" s="66"/>
      <c r="M349" s="66"/>
    </row>
    <row r="350" spans="12:13" ht="14.25" customHeight="1">
      <c r="L350" s="66"/>
      <c r="M350" s="66"/>
    </row>
    <row r="351" spans="12:13" ht="14.25" customHeight="1">
      <c r="L351" s="66"/>
      <c r="M351" s="66"/>
    </row>
    <row r="352" spans="12:13" ht="14.25" customHeight="1">
      <c r="L352" s="66"/>
      <c r="M352" s="66"/>
    </row>
    <row r="353" spans="12:13" ht="14.25" customHeight="1">
      <c r="L353" s="66"/>
      <c r="M353" s="66"/>
    </row>
    <row r="354" spans="12:13" ht="14.25" customHeight="1">
      <c r="L354" s="66"/>
      <c r="M354" s="66"/>
    </row>
    <row r="355" spans="12:13" ht="14.25" customHeight="1">
      <c r="L355" s="66"/>
      <c r="M355" s="66"/>
    </row>
    <row r="356" spans="12:13" ht="14.25" customHeight="1">
      <c r="L356" s="66"/>
      <c r="M356" s="66"/>
    </row>
    <row r="357" spans="12:13" ht="14.25" customHeight="1">
      <c r="L357" s="66"/>
      <c r="M357" s="66"/>
    </row>
    <row r="358" spans="12:13" ht="14.25" customHeight="1">
      <c r="L358" s="66"/>
      <c r="M358" s="66"/>
    </row>
    <row r="359" spans="12:13" ht="14.25" customHeight="1">
      <c r="L359" s="66"/>
      <c r="M359" s="66"/>
    </row>
    <row r="360" spans="12:13" ht="14.25" customHeight="1">
      <c r="L360" s="66"/>
      <c r="M360" s="66"/>
    </row>
    <row r="361" spans="12:13" ht="14.25" customHeight="1">
      <c r="L361" s="66"/>
      <c r="M361" s="66"/>
    </row>
    <row r="362" spans="12:13" ht="14.25" customHeight="1">
      <c r="L362" s="66"/>
      <c r="M362" s="66"/>
    </row>
    <row r="363" spans="12:13" ht="14.25" customHeight="1">
      <c r="L363" s="66"/>
      <c r="M363" s="66"/>
    </row>
    <row r="364" spans="12:13" ht="14.25" customHeight="1">
      <c r="L364" s="66"/>
      <c r="M364" s="66"/>
    </row>
    <row r="365" spans="12:13" ht="14.25" customHeight="1">
      <c r="L365" s="66"/>
      <c r="M365" s="66"/>
    </row>
    <row r="366" spans="12:13" ht="14.25" customHeight="1">
      <c r="L366" s="66"/>
      <c r="M366" s="66"/>
    </row>
    <row r="367" spans="12:13" ht="14.25" customHeight="1">
      <c r="L367" s="66"/>
      <c r="M367" s="66"/>
    </row>
    <row r="368" spans="12:13" ht="14.25" customHeight="1">
      <c r="L368" s="66"/>
      <c r="M368" s="66"/>
    </row>
    <row r="369" spans="12:13" ht="14.25" customHeight="1">
      <c r="L369" s="66"/>
      <c r="M369" s="66"/>
    </row>
    <row r="370" spans="12:13" ht="14.25" customHeight="1">
      <c r="L370" s="66"/>
      <c r="M370" s="66"/>
    </row>
    <row r="371" spans="12:13" ht="14.25" customHeight="1">
      <c r="L371" s="66"/>
      <c r="M371" s="66"/>
    </row>
    <row r="372" spans="12:13" ht="14.25" customHeight="1">
      <c r="L372" s="66"/>
      <c r="M372" s="66"/>
    </row>
    <row r="373" spans="12:13" ht="14.25" customHeight="1">
      <c r="L373" s="66"/>
      <c r="M373" s="66"/>
    </row>
    <row r="374" spans="12:13" ht="14.25" customHeight="1">
      <c r="L374" s="66"/>
      <c r="M374" s="66"/>
    </row>
    <row r="375" spans="12:13" ht="14.25" customHeight="1">
      <c r="L375" s="66"/>
      <c r="M375" s="66"/>
    </row>
    <row r="376" spans="12:13" ht="14.25" customHeight="1">
      <c r="L376" s="66"/>
      <c r="M376" s="66"/>
    </row>
    <row r="377" spans="12:13" ht="14.25" customHeight="1">
      <c r="L377" s="66"/>
      <c r="M377" s="66"/>
    </row>
    <row r="378" spans="12:13" ht="14.25" customHeight="1">
      <c r="L378" s="66"/>
      <c r="M378" s="66"/>
    </row>
    <row r="379" spans="12:13" ht="14.25" customHeight="1">
      <c r="L379" s="66"/>
      <c r="M379" s="66"/>
    </row>
    <row r="380" spans="12:13" ht="14.25" customHeight="1">
      <c r="L380" s="66"/>
      <c r="M380" s="66"/>
    </row>
    <row r="381" spans="12:13" ht="14.25" customHeight="1">
      <c r="L381" s="66"/>
      <c r="M381" s="66"/>
    </row>
    <row r="382" spans="12:13" ht="14.25" customHeight="1">
      <c r="L382" s="66"/>
      <c r="M382" s="66"/>
    </row>
    <row r="383" spans="12:13" ht="14.25" customHeight="1">
      <c r="L383" s="66"/>
      <c r="M383" s="66"/>
    </row>
    <row r="384" spans="12:13" ht="14.25" customHeight="1">
      <c r="L384" s="66"/>
      <c r="M384" s="66"/>
    </row>
    <row r="385" spans="12:13" ht="14.25" customHeight="1">
      <c r="L385" s="66"/>
      <c r="M385" s="66"/>
    </row>
    <row r="386" spans="12:13" ht="14.25" customHeight="1">
      <c r="L386" s="66"/>
      <c r="M386" s="66"/>
    </row>
    <row r="387" spans="12:13" ht="14.25" customHeight="1">
      <c r="L387" s="66"/>
      <c r="M387" s="66"/>
    </row>
    <row r="388" spans="12:13" ht="14.25" customHeight="1">
      <c r="L388" s="66"/>
      <c r="M388" s="66"/>
    </row>
    <row r="389" spans="12:13" ht="14.25" customHeight="1">
      <c r="L389" s="66"/>
      <c r="M389" s="66"/>
    </row>
    <row r="390" spans="12:13" ht="14.25" customHeight="1">
      <c r="L390" s="66"/>
      <c r="M390" s="66"/>
    </row>
    <row r="391" spans="12:13" ht="14.25" customHeight="1">
      <c r="L391" s="66"/>
      <c r="M391" s="66"/>
    </row>
    <row r="392" spans="12:13" ht="14.25" customHeight="1">
      <c r="L392" s="66"/>
      <c r="M392" s="66"/>
    </row>
    <row r="393" spans="12:13" ht="14.25" customHeight="1">
      <c r="L393" s="66"/>
      <c r="M393" s="66"/>
    </row>
    <row r="394" spans="12:13" ht="14.25" customHeight="1">
      <c r="L394" s="66"/>
      <c r="M394" s="66"/>
    </row>
    <row r="395" spans="12:13" ht="14.25" customHeight="1">
      <c r="L395" s="66"/>
      <c r="M395" s="66"/>
    </row>
    <row r="396" spans="12:13" ht="14.25" customHeight="1">
      <c r="L396" s="66"/>
      <c r="M396" s="66"/>
    </row>
    <row r="397" spans="12:13" ht="14.25" customHeight="1">
      <c r="L397" s="66"/>
      <c r="M397" s="66"/>
    </row>
    <row r="398" spans="12:13" ht="14.25" customHeight="1">
      <c r="L398" s="66"/>
      <c r="M398" s="66"/>
    </row>
    <row r="399" spans="12:13" ht="14.25" customHeight="1">
      <c r="L399" s="66"/>
      <c r="M399" s="66"/>
    </row>
    <row r="400" spans="12:13" ht="14.25" customHeight="1">
      <c r="L400" s="66"/>
      <c r="M400" s="66"/>
    </row>
    <row r="401" spans="12:13" ht="14.25" customHeight="1">
      <c r="L401" s="66"/>
      <c r="M401" s="66"/>
    </row>
    <row r="402" spans="12:13" ht="14.25" customHeight="1">
      <c r="L402" s="66"/>
      <c r="M402" s="66"/>
    </row>
    <row r="403" spans="12:13" ht="14.25" customHeight="1">
      <c r="L403" s="66"/>
      <c r="M403" s="66"/>
    </row>
    <row r="404" spans="12:13" ht="14.25" customHeight="1">
      <c r="L404" s="66"/>
      <c r="M404" s="66"/>
    </row>
    <row r="405" spans="12:13" ht="14.25" customHeight="1">
      <c r="L405" s="66"/>
      <c r="M405" s="66"/>
    </row>
    <row r="406" spans="12:13" ht="14.25" customHeight="1">
      <c r="L406" s="66"/>
      <c r="M406" s="66"/>
    </row>
    <row r="407" spans="12:13" ht="14.25" customHeight="1">
      <c r="L407" s="66"/>
      <c r="M407" s="66"/>
    </row>
    <row r="408" spans="12:13" ht="14.25" customHeight="1">
      <c r="L408" s="66"/>
      <c r="M408" s="66"/>
    </row>
    <row r="409" spans="12:13" ht="14.25" customHeight="1">
      <c r="L409" s="66"/>
      <c r="M409" s="66"/>
    </row>
    <row r="410" spans="12:13" ht="14.25" customHeight="1">
      <c r="L410" s="66"/>
      <c r="M410" s="66"/>
    </row>
    <row r="411" spans="12:13" ht="14.25" customHeight="1">
      <c r="L411" s="66"/>
      <c r="M411" s="66"/>
    </row>
    <row r="412" spans="12:13" ht="14.25" customHeight="1">
      <c r="L412" s="66"/>
      <c r="M412" s="66"/>
    </row>
    <row r="413" spans="12:13" ht="14.25" customHeight="1">
      <c r="L413" s="66"/>
      <c r="M413" s="66"/>
    </row>
    <row r="414" spans="12:13" ht="14.25" customHeight="1">
      <c r="L414" s="66"/>
      <c r="M414" s="66"/>
    </row>
    <row r="415" spans="12:13" ht="14.25" customHeight="1">
      <c r="L415" s="66"/>
      <c r="M415" s="66"/>
    </row>
    <row r="416" spans="12:13" ht="14.25" customHeight="1">
      <c r="L416" s="66"/>
      <c r="M416" s="66"/>
    </row>
    <row r="417" spans="12:13" ht="14.25" customHeight="1">
      <c r="L417" s="66"/>
      <c r="M417" s="66"/>
    </row>
    <row r="418" spans="12:13" ht="14.25" customHeight="1">
      <c r="L418" s="66"/>
      <c r="M418" s="66"/>
    </row>
    <row r="419" spans="12:13" ht="14.25" customHeight="1">
      <c r="L419" s="66"/>
      <c r="M419" s="66"/>
    </row>
    <row r="420" spans="12:13" ht="14.25" customHeight="1">
      <c r="L420" s="66"/>
      <c r="M420" s="66"/>
    </row>
    <row r="421" spans="12:13" ht="14.25" customHeight="1">
      <c r="L421" s="66"/>
      <c r="M421" s="66"/>
    </row>
    <row r="422" spans="12:13" ht="14.25" customHeight="1">
      <c r="L422" s="66"/>
      <c r="M422" s="66"/>
    </row>
    <row r="423" spans="12:13" ht="14.25" customHeight="1">
      <c r="L423" s="66"/>
      <c r="M423" s="66"/>
    </row>
    <row r="424" spans="12:13" ht="14.25" customHeight="1">
      <c r="L424" s="66"/>
      <c r="M424" s="66"/>
    </row>
    <row r="425" spans="12:13" ht="14.25" customHeight="1">
      <c r="L425" s="66"/>
      <c r="M425" s="66"/>
    </row>
    <row r="426" spans="12:13" ht="14.25" customHeight="1">
      <c r="L426" s="66"/>
      <c r="M426" s="66"/>
    </row>
    <row r="427" spans="12:13" ht="14.25" customHeight="1">
      <c r="L427" s="66"/>
      <c r="M427" s="66"/>
    </row>
    <row r="428" spans="12:13" ht="14.25" customHeight="1">
      <c r="L428" s="66"/>
      <c r="M428" s="66"/>
    </row>
    <row r="429" spans="12:13" ht="14.25" customHeight="1">
      <c r="L429" s="66"/>
      <c r="M429" s="66"/>
    </row>
    <row r="430" spans="12:13" ht="14.25" customHeight="1">
      <c r="L430" s="66"/>
      <c r="M430" s="66"/>
    </row>
    <row r="431" spans="12:13" ht="14.25" customHeight="1">
      <c r="L431" s="66"/>
      <c r="M431" s="66"/>
    </row>
    <row r="432" spans="12:13" ht="14.25" customHeight="1">
      <c r="L432" s="66"/>
      <c r="M432" s="66"/>
    </row>
    <row r="433" spans="12:13" ht="14.25" customHeight="1">
      <c r="L433" s="66"/>
      <c r="M433" s="66"/>
    </row>
    <row r="434" spans="12:13" ht="14.25" customHeight="1">
      <c r="L434" s="66"/>
      <c r="M434" s="66"/>
    </row>
    <row r="435" spans="12:13" ht="14.25" customHeight="1">
      <c r="L435" s="66"/>
      <c r="M435" s="66"/>
    </row>
    <row r="436" spans="12:13" ht="14.25" customHeight="1">
      <c r="L436" s="66"/>
      <c r="M436" s="66"/>
    </row>
    <row r="437" spans="12:13" ht="14.25" customHeight="1">
      <c r="L437" s="66"/>
      <c r="M437" s="66"/>
    </row>
    <row r="438" spans="12:13" ht="14.25" customHeight="1">
      <c r="L438" s="66"/>
      <c r="M438" s="66"/>
    </row>
    <row r="439" spans="12:13" ht="14.25" customHeight="1">
      <c r="L439" s="66"/>
      <c r="M439" s="66"/>
    </row>
    <row r="440" spans="12:13" ht="14.25" customHeight="1">
      <c r="L440" s="66"/>
      <c r="M440" s="66"/>
    </row>
    <row r="441" spans="12:13" ht="15.75" customHeight="1"/>
    <row r="442" spans="12:13" ht="15.75" customHeight="1"/>
    <row r="443" spans="12:13" ht="15.75" customHeight="1"/>
    <row r="444" spans="12:13" ht="15.75" customHeight="1"/>
    <row r="445" spans="12:13" ht="15.75" customHeight="1"/>
    <row r="446" spans="12:13" ht="15.75" customHeight="1"/>
    <row r="447" spans="12:13" ht="15.75" customHeight="1"/>
    <row r="448" spans="12:13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sortState xmlns:xlrd2="http://schemas.microsoft.com/office/spreadsheetml/2017/richdata2" ref="F3:O75">
    <sortCondition ref="K3:K75"/>
    <sortCondition descending="1" ref="N3:N75"/>
    <sortCondition descending="1" ref="O3:O75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17"/>
  <sheetViews>
    <sheetView topLeftCell="A21" workbookViewId="0">
      <selection activeCell="A29" sqref="A29:XFD40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24" t="s">
        <v>799</v>
      </c>
      <c r="B1" s="45"/>
      <c r="C1" s="45"/>
      <c r="D1" s="117"/>
      <c r="E1" s="118"/>
      <c r="F1" s="45"/>
      <c r="G1" s="45"/>
      <c r="H1" s="45"/>
      <c r="I1" s="45"/>
      <c r="J1" s="45"/>
      <c r="K1" s="45"/>
      <c r="L1" s="119"/>
      <c r="M1" s="119"/>
      <c r="N1" s="179" t="s">
        <v>793</v>
      </c>
      <c r="O1" s="180"/>
    </row>
    <row r="2" spans="1:26" ht="14.25" customHeight="1">
      <c r="A2" s="125" t="s">
        <v>800</v>
      </c>
      <c r="B2" s="120" t="s">
        <v>795</v>
      </c>
      <c r="C2" s="120" t="s">
        <v>796</v>
      </c>
      <c r="D2" s="121" t="s">
        <v>797</v>
      </c>
      <c r="E2" s="121"/>
      <c r="F2" s="122" t="s">
        <v>798</v>
      </c>
      <c r="G2" s="120" t="s">
        <v>1</v>
      </c>
      <c r="H2" s="120" t="s">
        <v>3</v>
      </c>
      <c r="I2" s="120" t="s">
        <v>742</v>
      </c>
      <c r="J2" s="120" t="s">
        <v>2</v>
      </c>
      <c r="K2" s="120" t="s">
        <v>5</v>
      </c>
      <c r="L2" s="121" t="s">
        <v>744</v>
      </c>
      <c r="M2" s="121" t="s">
        <v>745</v>
      </c>
      <c r="N2" s="123" t="s">
        <v>790</v>
      </c>
      <c r="O2" s="123" t="s">
        <v>791</v>
      </c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4.25" customHeight="1">
      <c r="A3" s="106"/>
      <c r="B3" s="107"/>
      <c r="C3" s="107"/>
      <c r="D3" s="108"/>
      <c r="E3" s="108"/>
      <c r="F3" s="54">
        <v>616</v>
      </c>
      <c r="G3" s="60" t="str">
        <f>+VLOOKUP(F3,Participants!$A$1:$F$799,2,FALSE)</f>
        <v>Christopher Ramaley</v>
      </c>
      <c r="H3" s="60" t="str">
        <f>+VLOOKUP(F3,Participants!$A$1:$F$799,4,FALSE)</f>
        <v>BFS</v>
      </c>
      <c r="I3" s="60" t="str">
        <f>+VLOOKUP(F3,Participants!$A$1:$F$799,5,FALSE)</f>
        <v>M</v>
      </c>
      <c r="J3" s="60">
        <f>+VLOOKUP(F3,Participants!$A$1:$F$799,3,FALSE)</f>
        <v>8</v>
      </c>
      <c r="K3" s="61" t="str">
        <f>+VLOOKUP(F3,Participants!$A$1:$G$799,7,FALSE)</f>
        <v>VARSITY BOYS</v>
      </c>
      <c r="L3" s="109">
        <v>1</v>
      </c>
      <c r="M3" s="60">
        <v>10</v>
      </c>
      <c r="N3" s="110">
        <v>74</v>
      </c>
      <c r="O3" s="126">
        <v>3</v>
      </c>
    </row>
    <row r="4" spans="1:26" ht="14.25" customHeight="1">
      <c r="A4" s="111"/>
      <c r="B4" s="112"/>
      <c r="C4" s="112"/>
      <c r="D4" s="113"/>
      <c r="E4" s="113"/>
      <c r="F4" s="54">
        <v>892</v>
      </c>
      <c r="G4" s="53" t="str">
        <f>+VLOOKUP(F4,Participants!$A$1:$F$799,2,FALSE)</f>
        <v>Nick Masterson</v>
      </c>
      <c r="H4" s="53" t="str">
        <f>+VLOOKUP(F4,Participants!$A$1:$F$799,4,FALSE)</f>
        <v>SSPP</v>
      </c>
      <c r="I4" s="53" t="str">
        <f>+VLOOKUP(F4,Participants!$A$1:$F$799,5,FALSE)</f>
        <v>M</v>
      </c>
      <c r="J4" s="53">
        <f>+VLOOKUP(F4,Participants!$A$1:$F$799,3,FALSE)</f>
        <v>8</v>
      </c>
      <c r="K4" s="61" t="str">
        <f>+VLOOKUP(F4,Participants!$A$1:$G$799,7,FALSE)</f>
        <v>VARSITY BOYS</v>
      </c>
      <c r="L4" s="114">
        <v>2</v>
      </c>
      <c r="M4" s="53">
        <v>8</v>
      </c>
      <c r="N4" s="54">
        <v>67</v>
      </c>
      <c r="O4" s="126">
        <v>6</v>
      </c>
    </row>
    <row r="5" spans="1:26" ht="14.25" customHeight="1">
      <c r="A5" s="106"/>
      <c r="B5" s="107"/>
      <c r="C5" s="107"/>
      <c r="D5" s="108"/>
      <c r="E5" s="108"/>
      <c r="F5" s="113">
        <v>1280</v>
      </c>
      <c r="G5" s="53" t="str">
        <f>+VLOOKUP(F5,Participants!$A$1:$F$799,2,FALSE)</f>
        <v>Marco Buzzard</v>
      </c>
      <c r="H5" s="53" t="str">
        <f>+VLOOKUP(F5,Participants!$A$1:$F$799,4,FALSE)</f>
        <v>AGS</v>
      </c>
      <c r="I5" s="53" t="str">
        <f>+VLOOKUP(F5,Participants!$A$1:$F$799,5,FALSE)</f>
        <v>M</v>
      </c>
      <c r="J5" s="53">
        <f>+VLOOKUP(F5,Participants!$A$1:$F$799,3,FALSE)</f>
        <v>7</v>
      </c>
      <c r="K5" s="61" t="str">
        <f>+VLOOKUP(F5,Participants!$A$1:$G$799,7,FALSE)</f>
        <v>VARSITY BOYS</v>
      </c>
      <c r="L5" s="156">
        <v>3</v>
      </c>
      <c r="M5" s="53">
        <v>6</v>
      </c>
      <c r="N5" s="54">
        <v>54</v>
      </c>
      <c r="O5" s="126">
        <v>7</v>
      </c>
    </row>
    <row r="6" spans="1:26" ht="14.25" customHeight="1">
      <c r="A6" s="111"/>
      <c r="B6" s="112"/>
      <c r="C6" s="112"/>
      <c r="D6" s="113"/>
      <c r="E6" s="113"/>
      <c r="F6" s="108">
        <v>879</v>
      </c>
      <c r="G6" s="60" t="str">
        <f>+VLOOKUP(F6,Participants!$A$1:$F$799,2,FALSE)</f>
        <v>Domenico Berarducci</v>
      </c>
      <c r="H6" s="60" t="str">
        <f>+VLOOKUP(F6,Participants!$A$1:$F$799,4,FALSE)</f>
        <v>SSPP</v>
      </c>
      <c r="I6" s="60" t="str">
        <f>+VLOOKUP(F6,Participants!$A$1:$F$799,5,FALSE)</f>
        <v>M</v>
      </c>
      <c r="J6" s="60">
        <f>+VLOOKUP(F6,Participants!$A$1:$F$799,3,FALSE)</f>
        <v>6</v>
      </c>
      <c r="K6" s="61" t="s">
        <v>79</v>
      </c>
      <c r="L6" s="157">
        <v>4</v>
      </c>
      <c r="M6" s="60">
        <v>5</v>
      </c>
      <c r="N6" s="110">
        <v>52</v>
      </c>
      <c r="O6" s="126">
        <v>9</v>
      </c>
    </row>
    <row r="7" spans="1:26" ht="14.25" customHeight="1">
      <c r="A7" s="106"/>
      <c r="B7" s="107"/>
      <c r="C7" s="107"/>
      <c r="D7" s="108"/>
      <c r="E7" s="108"/>
      <c r="F7" s="108">
        <v>1175</v>
      </c>
      <c r="G7" s="60" t="str">
        <f>+VLOOKUP(F7,Participants!$A$1:$F$799,2,FALSE)</f>
        <v>Isaac Tarbuk</v>
      </c>
      <c r="H7" s="60" t="str">
        <f>+VLOOKUP(F7,Participants!$A$1:$F$799,4,FALSE)</f>
        <v>JAM</v>
      </c>
      <c r="I7" s="60" t="str">
        <f>+VLOOKUP(F7,Participants!$A$1:$F$799,5,FALSE)</f>
        <v>M</v>
      </c>
      <c r="J7" s="60">
        <f>+VLOOKUP(F7,Participants!$A$1:$F$799,3,FALSE)</f>
        <v>7</v>
      </c>
      <c r="K7" s="61" t="str">
        <f>+VLOOKUP(F7,Participants!$A$1:$G$799,7,FALSE)</f>
        <v>VARSITY BOYS</v>
      </c>
      <c r="L7" s="109">
        <v>5</v>
      </c>
      <c r="M7" s="60">
        <v>4</v>
      </c>
      <c r="N7" s="110">
        <v>49</v>
      </c>
      <c r="O7" s="126">
        <v>7</v>
      </c>
    </row>
    <row r="8" spans="1:26" ht="14.25" customHeight="1">
      <c r="A8" s="111"/>
      <c r="B8" s="112"/>
      <c r="C8" s="112"/>
      <c r="D8" s="113"/>
      <c r="E8" s="113"/>
      <c r="F8" s="108">
        <v>1287</v>
      </c>
      <c r="G8" s="60" t="str">
        <f>+VLOOKUP(F8,Participants!$A$1:$F$799,2,FALSE)</f>
        <v>Isaac Jones</v>
      </c>
      <c r="H8" s="60" t="str">
        <f>+VLOOKUP(F8,Participants!$A$1:$F$799,4,FALSE)</f>
        <v>AGS</v>
      </c>
      <c r="I8" s="60" t="str">
        <f>+VLOOKUP(F8,Participants!$A$1:$F$799,5,FALSE)</f>
        <v>M</v>
      </c>
      <c r="J8" s="60">
        <f>+VLOOKUP(F8,Participants!$A$1:$F$799,3,FALSE)</f>
        <v>7</v>
      </c>
      <c r="K8" s="61" t="str">
        <f>+VLOOKUP(F8,Participants!$A$1:$G$799,7,FALSE)</f>
        <v>VARSITY BOYS</v>
      </c>
      <c r="L8" s="157">
        <v>6</v>
      </c>
      <c r="M8" s="60">
        <v>3</v>
      </c>
      <c r="N8" s="110">
        <v>49</v>
      </c>
      <c r="O8" s="126">
        <v>3</v>
      </c>
    </row>
    <row r="9" spans="1:26" ht="14.25" customHeight="1">
      <c r="A9" s="106"/>
      <c r="B9" s="107"/>
      <c r="C9" s="107"/>
      <c r="D9" s="108"/>
      <c r="E9" s="108"/>
      <c r="F9" s="108">
        <v>1072</v>
      </c>
      <c r="G9" s="60" t="str">
        <f>+VLOOKUP(F9,Participants!$A$1:$F$799,2,FALSE)</f>
        <v>Domenic Amoruso</v>
      </c>
      <c r="H9" s="60" t="str">
        <f>+VLOOKUP(F9,Participants!$A$1:$F$799,4,FALSE)</f>
        <v>KIL</v>
      </c>
      <c r="I9" s="60" t="str">
        <f>+VLOOKUP(F9,Participants!$A$1:$F$799,5,FALSE)</f>
        <v>M</v>
      </c>
      <c r="J9" s="60">
        <f>+VLOOKUP(F9,Participants!$A$1:$F$799,3,FALSE)</f>
        <v>7</v>
      </c>
      <c r="K9" s="61" t="str">
        <f>+VLOOKUP(F9,Participants!$A$1:$G$799,7,FALSE)</f>
        <v>VARSITY BOYS</v>
      </c>
      <c r="L9" s="109">
        <v>7</v>
      </c>
      <c r="M9" s="60">
        <v>2</v>
      </c>
      <c r="N9" s="110">
        <v>48</v>
      </c>
      <c r="O9" s="126">
        <v>2</v>
      </c>
    </row>
    <row r="10" spans="1:26" ht="14.25" customHeight="1">
      <c r="A10" s="111"/>
      <c r="B10" s="112"/>
      <c r="C10" s="112"/>
      <c r="D10" s="113"/>
      <c r="E10" s="113"/>
      <c r="F10" s="108">
        <v>1170</v>
      </c>
      <c r="G10" s="60" t="str">
        <f>+VLOOKUP(F10,Participants!$A$1:$F$799,2,FALSE)</f>
        <v xml:space="preserve">Henry Glevicky </v>
      </c>
      <c r="H10" s="60" t="str">
        <f>+VLOOKUP(F10,Participants!$A$1:$F$799,4,FALSE)</f>
        <v>JAM</v>
      </c>
      <c r="I10" s="60" t="str">
        <f>+VLOOKUP(F10,Participants!$A$1:$F$799,5,FALSE)</f>
        <v>M</v>
      </c>
      <c r="J10" s="60">
        <f>+VLOOKUP(F10,Participants!$A$1:$F$799,3,FALSE)</f>
        <v>7</v>
      </c>
      <c r="K10" s="61" t="str">
        <f>+VLOOKUP(F10,Participants!$A$1:$G$799,7,FALSE)</f>
        <v>VARSITY BOYS</v>
      </c>
      <c r="L10" s="157">
        <v>8</v>
      </c>
      <c r="M10" s="60">
        <v>1</v>
      </c>
      <c r="N10" s="110">
        <v>47</v>
      </c>
      <c r="O10" s="126">
        <v>10</v>
      </c>
    </row>
    <row r="11" spans="1:26" ht="14.25" customHeight="1">
      <c r="A11" s="106"/>
      <c r="B11" s="107"/>
      <c r="C11" s="107"/>
      <c r="D11" s="108"/>
      <c r="E11" s="108"/>
      <c r="F11" s="113">
        <v>882</v>
      </c>
      <c r="G11" s="53" t="str">
        <f>+VLOOKUP(F11,Participants!$A$1:$F$799,2,FALSE)</f>
        <v>Vito Bianco</v>
      </c>
      <c r="H11" s="53" t="str">
        <f>+VLOOKUP(F11,Participants!$A$1:$F$799,4,FALSE)</f>
        <v>SSPP</v>
      </c>
      <c r="I11" s="53" t="str">
        <f>+VLOOKUP(F11,Participants!$A$1:$F$799,5,FALSE)</f>
        <v>M</v>
      </c>
      <c r="J11" s="53">
        <f>+VLOOKUP(F11,Participants!$A$1:$F$799,3,FALSE)</f>
        <v>6</v>
      </c>
      <c r="K11" s="61" t="s">
        <v>79</v>
      </c>
      <c r="L11" s="156">
        <v>9</v>
      </c>
      <c r="M11" s="53"/>
      <c r="N11" s="54">
        <v>44</v>
      </c>
      <c r="O11" s="126">
        <v>7</v>
      </c>
    </row>
    <row r="12" spans="1:26" ht="14.25" customHeight="1">
      <c r="A12" s="111"/>
      <c r="B12" s="112"/>
      <c r="C12" s="112"/>
      <c r="D12" s="113"/>
      <c r="E12" s="113"/>
      <c r="F12" s="113">
        <v>1086</v>
      </c>
      <c r="G12" s="53" t="str">
        <f>+VLOOKUP(F12,Participants!$A$1:$F$799,2,FALSE)</f>
        <v>Owen McKernan</v>
      </c>
      <c r="H12" s="53" t="str">
        <f>+VLOOKUP(F12,Participants!$A$1:$F$799,4,FALSE)</f>
        <v>KIL</v>
      </c>
      <c r="I12" s="53" t="str">
        <f>+VLOOKUP(F12,Participants!$A$1:$F$799,5,FALSE)</f>
        <v>M</v>
      </c>
      <c r="J12" s="53">
        <f>+VLOOKUP(F12,Participants!$A$1:$F$799,3,FALSE)</f>
        <v>8</v>
      </c>
      <c r="K12" s="61" t="str">
        <f>+VLOOKUP(F12,Participants!$A$1:$G$799,7,FALSE)</f>
        <v>VARSITY BOYS</v>
      </c>
      <c r="L12" s="114">
        <v>10</v>
      </c>
      <c r="M12" s="53"/>
      <c r="N12" s="54">
        <v>44</v>
      </c>
      <c r="O12" s="126">
        <v>5</v>
      </c>
    </row>
    <row r="13" spans="1:26" ht="14.25" customHeight="1">
      <c r="A13" s="106"/>
      <c r="B13" s="107"/>
      <c r="C13" s="107"/>
      <c r="D13" s="108"/>
      <c r="E13" s="108"/>
      <c r="F13" s="54">
        <v>1178</v>
      </c>
      <c r="G13" s="60" t="str">
        <f>+VLOOKUP(F13,Participants!$A$1:$F$799,2,FALSE)</f>
        <v>Alex Wolf</v>
      </c>
      <c r="H13" s="60" t="str">
        <f>+VLOOKUP(F13,Participants!$A$1:$F$799,4,FALSE)</f>
        <v>JAM</v>
      </c>
      <c r="I13" s="60" t="str">
        <f>+VLOOKUP(F13,Participants!$A$1:$F$799,5,FALSE)</f>
        <v>M</v>
      </c>
      <c r="J13" s="60">
        <f>+VLOOKUP(F13,Participants!$A$1:$F$799,3,FALSE)</f>
        <v>8</v>
      </c>
      <c r="K13" s="61" t="str">
        <f>+VLOOKUP(F13,Participants!$A$1:$G$799,7,FALSE)</f>
        <v>VARSITY BOYS</v>
      </c>
      <c r="L13" s="109">
        <v>11</v>
      </c>
      <c r="M13" s="60"/>
      <c r="N13" s="110">
        <v>39</v>
      </c>
      <c r="O13" s="126"/>
    </row>
    <row r="14" spans="1:26" ht="14.25" customHeight="1">
      <c r="A14" s="111"/>
      <c r="B14" s="112"/>
      <c r="C14" s="112"/>
      <c r="D14" s="113"/>
      <c r="E14" s="113"/>
      <c r="F14" s="108">
        <v>1176</v>
      </c>
      <c r="G14" s="60" t="str">
        <f>+VLOOKUP(F14,Participants!$A$1:$F$799,2,FALSE)</f>
        <v>Henrik Wright</v>
      </c>
      <c r="H14" s="60" t="str">
        <f>+VLOOKUP(F14,Participants!$A$1:$F$799,4,FALSE)</f>
        <v>JAM</v>
      </c>
      <c r="I14" s="60" t="str">
        <f>+VLOOKUP(F14,Participants!$A$1:$F$799,5,FALSE)</f>
        <v>M</v>
      </c>
      <c r="J14" s="60">
        <f>+VLOOKUP(F14,Participants!$A$1:$F$799,3,FALSE)</f>
        <v>7</v>
      </c>
      <c r="K14" s="61" t="str">
        <f>+VLOOKUP(F14,Participants!$A$1:$G$799,7,FALSE)</f>
        <v>VARSITY BOYS</v>
      </c>
      <c r="L14" s="157">
        <v>12</v>
      </c>
      <c r="M14" s="60"/>
      <c r="N14" s="110">
        <v>37</v>
      </c>
      <c r="O14" s="126">
        <v>9</v>
      </c>
    </row>
    <row r="15" spans="1:26" ht="14.25" customHeight="1">
      <c r="A15" s="111"/>
      <c r="B15" s="112"/>
      <c r="C15" s="112"/>
      <c r="D15" s="113"/>
      <c r="E15" s="113"/>
      <c r="F15" s="108"/>
      <c r="G15" s="60"/>
      <c r="H15" s="60"/>
      <c r="I15" s="60"/>
      <c r="J15" s="60"/>
      <c r="K15" s="61"/>
      <c r="L15" s="109"/>
      <c r="M15" s="60"/>
      <c r="N15" s="110"/>
      <c r="O15" s="126"/>
    </row>
    <row r="16" spans="1:26" ht="14.25" customHeight="1">
      <c r="A16" s="106"/>
      <c r="B16" s="107"/>
      <c r="C16" s="107"/>
      <c r="D16" s="108"/>
      <c r="E16" s="108"/>
      <c r="F16" s="108">
        <v>601</v>
      </c>
      <c r="G16" s="60" t="str">
        <f>+VLOOKUP(F16,Participants!$A$1:$F$799,2,FALSE)</f>
        <v>Lillian Best</v>
      </c>
      <c r="H16" s="60" t="str">
        <f>+VLOOKUP(F16,Participants!$A$1:$F$799,4,FALSE)</f>
        <v>BFS</v>
      </c>
      <c r="I16" s="60" t="str">
        <f>+VLOOKUP(F16,Participants!$A$1:$F$799,5,FALSE)</f>
        <v>F</v>
      </c>
      <c r="J16" s="60">
        <f>+VLOOKUP(F16,Participants!$A$1:$F$799,3,FALSE)</f>
        <v>8</v>
      </c>
      <c r="K16" s="61" t="str">
        <f>+VLOOKUP(F16,Participants!$A$1:$G$799,7,FALSE)</f>
        <v>VARSITY GIRLS</v>
      </c>
      <c r="L16" s="109">
        <v>1</v>
      </c>
      <c r="M16" s="60">
        <v>10</v>
      </c>
      <c r="N16" s="110">
        <v>70</v>
      </c>
      <c r="O16" s="126">
        <v>8</v>
      </c>
    </row>
    <row r="17" spans="1:24" ht="14.25" customHeight="1">
      <c r="A17" s="111"/>
      <c r="B17" s="112"/>
      <c r="C17" s="112"/>
      <c r="D17" s="113"/>
      <c r="E17" s="113"/>
      <c r="F17" s="54">
        <v>607</v>
      </c>
      <c r="G17" s="53" t="str">
        <f>+VLOOKUP(F17,Participants!$A$1:$F$799,2,FALSE)</f>
        <v>Alexa Risdon</v>
      </c>
      <c r="H17" s="53" t="str">
        <f>+VLOOKUP(F17,Participants!$A$1:$F$799,4,FALSE)</f>
        <v>BFS</v>
      </c>
      <c r="I17" s="53" t="str">
        <f>+VLOOKUP(F17,Participants!$A$1:$F$799,5,FALSE)</f>
        <v>F</v>
      </c>
      <c r="J17" s="53">
        <f>+VLOOKUP(F17,Participants!$A$1:$F$799,3,FALSE)</f>
        <v>8</v>
      </c>
      <c r="K17" s="61" t="str">
        <f>+VLOOKUP(F17,Participants!$A$1:$G$799,7,FALSE)</f>
        <v>VARSITY GIRLS</v>
      </c>
      <c r="L17" s="114">
        <v>2</v>
      </c>
      <c r="M17" s="53">
        <v>8</v>
      </c>
      <c r="N17" s="54">
        <v>68</v>
      </c>
      <c r="O17" s="126">
        <v>0</v>
      </c>
    </row>
    <row r="18" spans="1:24" ht="14.25" customHeight="1">
      <c r="A18" s="106"/>
      <c r="B18" s="107"/>
      <c r="C18" s="107"/>
      <c r="D18" s="108"/>
      <c r="E18" s="108"/>
      <c r="F18" s="113">
        <v>1268</v>
      </c>
      <c r="G18" s="53" t="str">
        <f>+VLOOKUP(F18,Participants!$A$1:$F$799,2,FALSE)</f>
        <v>Eve Amendola</v>
      </c>
      <c r="H18" s="53" t="str">
        <f>+VLOOKUP(F18,Participants!$A$1:$F$799,4,FALSE)</f>
        <v>AGS</v>
      </c>
      <c r="I18" s="53" t="str">
        <f>+VLOOKUP(F18,Participants!$A$1:$F$799,5,FALSE)</f>
        <v>F</v>
      </c>
      <c r="J18" s="53">
        <f>+VLOOKUP(F18,Participants!$A$1:$F$799,3,FALSE)</f>
        <v>8</v>
      </c>
      <c r="K18" s="61" t="str">
        <f>+VLOOKUP(F18,Participants!$A$1:$G$799,7,FALSE)</f>
        <v>VARSITY GIRLS</v>
      </c>
      <c r="L18" s="156">
        <f>L17+1</f>
        <v>3</v>
      </c>
      <c r="M18" s="53">
        <v>6</v>
      </c>
      <c r="N18" s="54">
        <v>42</v>
      </c>
      <c r="O18" s="126">
        <v>1</v>
      </c>
    </row>
    <row r="19" spans="1:24" ht="14.25" customHeight="1">
      <c r="A19" s="111"/>
      <c r="B19" s="112"/>
      <c r="C19" s="112"/>
      <c r="D19" s="113"/>
      <c r="E19" s="113"/>
      <c r="F19" s="113">
        <v>1167</v>
      </c>
      <c r="G19" s="53" t="str">
        <f>+VLOOKUP(F19,Participants!$A$1:$F$799,2,FALSE)</f>
        <v>Lily Hunter</v>
      </c>
      <c r="H19" s="53" t="str">
        <f>+VLOOKUP(F19,Participants!$A$1:$F$799,4,FALSE)</f>
        <v>JAM</v>
      </c>
      <c r="I19" s="53" t="str">
        <f>+VLOOKUP(F19,Participants!$A$1:$F$799,5,FALSE)</f>
        <v xml:space="preserve">F </v>
      </c>
      <c r="J19" s="53">
        <f>+VLOOKUP(F19,Participants!$A$1:$F$799,3,FALSE)</f>
        <v>8</v>
      </c>
      <c r="K19" s="61" t="str">
        <f>+VLOOKUP(F19,Participants!$A$1:$G$799,7,FALSE)</f>
        <v>VARSITY GIRLS</v>
      </c>
      <c r="L19" s="156">
        <f t="shared" ref="L19:L28" si="0">L18+1</f>
        <v>4</v>
      </c>
      <c r="M19" s="53">
        <v>5</v>
      </c>
      <c r="N19" s="54">
        <v>41</v>
      </c>
      <c r="O19" s="126">
        <v>2</v>
      </c>
    </row>
    <row r="20" spans="1:24" ht="14.25" customHeight="1">
      <c r="A20" s="106"/>
      <c r="B20" s="107"/>
      <c r="C20" s="107"/>
      <c r="D20" s="108"/>
      <c r="E20" s="108"/>
      <c r="F20" s="108">
        <v>1059</v>
      </c>
      <c r="G20" s="60" t="str">
        <f>+VLOOKUP(F20,Participants!$A$1:$F$799,2,FALSE)</f>
        <v>Anna Pohl</v>
      </c>
      <c r="H20" s="60" t="str">
        <f>+VLOOKUP(F20,Participants!$A$1:$F$799,4,FALSE)</f>
        <v>KIL</v>
      </c>
      <c r="I20" s="60" t="str">
        <f>+VLOOKUP(F20,Participants!$A$1:$F$799,5,FALSE)</f>
        <v xml:space="preserve">F </v>
      </c>
      <c r="J20" s="60">
        <f>+VLOOKUP(F20,Participants!$A$1:$F$799,3,FALSE)</f>
        <v>7</v>
      </c>
      <c r="K20" s="61" t="str">
        <f>+VLOOKUP(F20,Participants!$A$1:$G$799,7,FALSE)</f>
        <v>VARSITY GIRLS</v>
      </c>
      <c r="L20" s="156">
        <f t="shared" si="0"/>
        <v>5</v>
      </c>
      <c r="M20" s="60">
        <v>4</v>
      </c>
      <c r="N20" s="110">
        <v>40</v>
      </c>
      <c r="O20" s="126">
        <v>7</v>
      </c>
    </row>
    <row r="21" spans="1:24" ht="14.25" customHeight="1">
      <c r="A21" s="111"/>
      <c r="B21" s="112"/>
      <c r="C21" s="112"/>
      <c r="D21" s="113"/>
      <c r="E21" s="113"/>
      <c r="F21" s="108">
        <v>1169</v>
      </c>
      <c r="G21" s="60" t="str">
        <f>+VLOOKUP(F21,Participants!$A$1:$F$799,2,FALSE)</f>
        <v>Phoebe Vilcheck</v>
      </c>
      <c r="H21" s="60" t="str">
        <f>+VLOOKUP(F21,Participants!$A$1:$F$799,4,FALSE)</f>
        <v>JAM</v>
      </c>
      <c r="I21" s="60" t="str">
        <f>+VLOOKUP(F21,Participants!$A$1:$F$799,5,FALSE)</f>
        <v xml:space="preserve">F </v>
      </c>
      <c r="J21" s="60">
        <f>+VLOOKUP(F21,Participants!$A$1:$F$799,3,FALSE)</f>
        <v>8</v>
      </c>
      <c r="K21" s="61" t="str">
        <f>+VLOOKUP(F21,Participants!$A$1:$G$799,7,FALSE)</f>
        <v>VARSITY GIRLS</v>
      </c>
      <c r="L21" s="156">
        <f t="shared" si="0"/>
        <v>6</v>
      </c>
      <c r="M21" s="60">
        <v>3</v>
      </c>
      <c r="N21" s="110">
        <v>37</v>
      </c>
      <c r="O21" s="126">
        <v>8</v>
      </c>
    </row>
    <row r="22" spans="1:24" ht="14.25" customHeight="1">
      <c r="A22" s="106"/>
      <c r="B22" s="107"/>
      <c r="C22" s="107"/>
      <c r="D22" s="108"/>
      <c r="E22" s="108"/>
      <c r="F22" s="108">
        <v>1278</v>
      </c>
      <c r="G22" s="60" t="str">
        <f>+VLOOKUP(F22,Participants!$A$1:$F$799,2,FALSE)</f>
        <v>Olivia Schmitt</v>
      </c>
      <c r="H22" s="60" t="str">
        <f>+VLOOKUP(F22,Participants!$A$1:$F$799,4,FALSE)</f>
        <v>AGS</v>
      </c>
      <c r="I22" s="60" t="str">
        <f>+VLOOKUP(F22,Participants!$A$1:$F$799,5,FALSE)</f>
        <v>F</v>
      </c>
      <c r="J22" s="60">
        <f>+VLOOKUP(F22,Participants!$A$1:$F$799,3,FALSE)</f>
        <v>7</v>
      </c>
      <c r="K22" s="61" t="str">
        <f>+VLOOKUP(F22,Participants!$A$1:$G$799,7,FALSE)</f>
        <v>VARSITY GIRLS</v>
      </c>
      <c r="L22" s="156">
        <f t="shared" si="0"/>
        <v>7</v>
      </c>
      <c r="M22" s="60">
        <v>2</v>
      </c>
      <c r="N22" s="110">
        <v>35</v>
      </c>
      <c r="O22" s="126">
        <v>5</v>
      </c>
    </row>
    <row r="23" spans="1:24" ht="14.25" customHeight="1">
      <c r="A23" s="111"/>
      <c r="B23" s="112"/>
      <c r="C23" s="112"/>
      <c r="D23" s="113"/>
      <c r="E23" s="113"/>
      <c r="F23" s="113">
        <v>1279</v>
      </c>
      <c r="G23" s="53" t="str">
        <f>+VLOOKUP(F23,Participants!$A$1:$F$799,2,FALSE)</f>
        <v>Maddy Wolsko</v>
      </c>
      <c r="H23" s="53" t="str">
        <f>+VLOOKUP(F23,Participants!$A$1:$F$799,4,FALSE)</f>
        <v>AGS</v>
      </c>
      <c r="I23" s="53" t="str">
        <f>+VLOOKUP(F23,Participants!$A$1:$F$799,5,FALSE)</f>
        <v>F</v>
      </c>
      <c r="J23" s="53">
        <f>+VLOOKUP(F23,Participants!$A$1:$F$799,3,FALSE)</f>
        <v>7</v>
      </c>
      <c r="K23" s="61" t="str">
        <f>+VLOOKUP(F23,Participants!$A$1:$G$799,7,FALSE)</f>
        <v>VARSITY GIRLS</v>
      </c>
      <c r="L23" s="156">
        <f t="shared" si="0"/>
        <v>8</v>
      </c>
      <c r="M23" s="53">
        <v>1</v>
      </c>
      <c r="N23" s="54">
        <v>34</v>
      </c>
      <c r="O23" s="126">
        <v>2</v>
      </c>
    </row>
    <row r="24" spans="1:24" ht="14.25" customHeight="1">
      <c r="A24" s="106"/>
      <c r="B24" s="107"/>
      <c r="C24" s="107"/>
      <c r="D24" s="108"/>
      <c r="E24" s="108"/>
      <c r="F24" s="113">
        <v>1166</v>
      </c>
      <c r="G24" s="53" t="str">
        <f>+VLOOKUP(F24,Participants!$A$1:$F$799,2,FALSE)</f>
        <v xml:space="preserve">Gabriella Glevicky </v>
      </c>
      <c r="H24" s="53" t="str">
        <f>+VLOOKUP(F24,Participants!$A$1:$F$799,4,FALSE)</f>
        <v>JAM</v>
      </c>
      <c r="I24" s="53" t="str">
        <f>+VLOOKUP(F24,Participants!$A$1:$F$799,5,FALSE)</f>
        <v xml:space="preserve">F </v>
      </c>
      <c r="J24" s="53">
        <f>+VLOOKUP(F24,Participants!$A$1:$F$799,3,FALSE)</f>
        <v>8</v>
      </c>
      <c r="K24" s="61" t="str">
        <f>+VLOOKUP(F24,Participants!$A$1:$G$799,7,FALSE)</f>
        <v>VARSITY GIRLS</v>
      </c>
      <c r="L24" s="156">
        <f t="shared" si="0"/>
        <v>9</v>
      </c>
      <c r="M24" s="53"/>
      <c r="N24" s="54">
        <v>33</v>
      </c>
      <c r="O24" s="126">
        <v>6</v>
      </c>
    </row>
    <row r="25" spans="1:24" ht="14.25" customHeight="1">
      <c r="A25" s="111"/>
      <c r="B25" s="112"/>
      <c r="C25" s="112"/>
      <c r="D25" s="113"/>
      <c r="E25" s="113"/>
      <c r="F25" s="108">
        <v>600</v>
      </c>
      <c r="G25" s="60" t="str">
        <f>+VLOOKUP(F25,Participants!$A$1:$F$799,2,FALSE)</f>
        <v>Lauren Becker</v>
      </c>
      <c r="H25" s="60" t="str">
        <f>+VLOOKUP(F25,Participants!$A$1:$F$799,4,FALSE)</f>
        <v>BFS</v>
      </c>
      <c r="I25" s="60" t="str">
        <f>+VLOOKUP(F25,Participants!$A$1:$F$799,5,FALSE)</f>
        <v>F</v>
      </c>
      <c r="J25" s="60">
        <f>+VLOOKUP(F25,Participants!$A$1:$F$799,3,FALSE)</f>
        <v>8</v>
      </c>
      <c r="K25" s="61" t="str">
        <f>+VLOOKUP(F25,Participants!$A$1:$G$799,7,FALSE)</f>
        <v>VARSITY GIRLS</v>
      </c>
      <c r="L25" s="156">
        <f t="shared" si="0"/>
        <v>10</v>
      </c>
      <c r="M25" s="60"/>
      <c r="N25" s="110">
        <v>29</v>
      </c>
      <c r="O25" s="126">
        <v>9</v>
      </c>
    </row>
    <row r="26" spans="1:24" ht="14.25" customHeight="1">
      <c r="A26" s="106"/>
      <c r="B26" s="107"/>
      <c r="C26" s="107"/>
      <c r="D26" s="108"/>
      <c r="E26" s="108"/>
      <c r="F26" s="113">
        <v>1065</v>
      </c>
      <c r="G26" s="53" t="str">
        <f>+VLOOKUP(F26,Participants!$A$1:$F$799,2,FALSE)</f>
        <v>Natalie Morris</v>
      </c>
      <c r="H26" s="53" t="str">
        <f>+VLOOKUP(F26,Participants!$A$1:$F$799,4,FALSE)</f>
        <v>KIL</v>
      </c>
      <c r="I26" s="53" t="str">
        <f>+VLOOKUP(F26,Participants!$A$1:$F$799,5,FALSE)</f>
        <v xml:space="preserve">F </v>
      </c>
      <c r="J26" s="53">
        <f>+VLOOKUP(F26,Participants!$A$1:$F$799,3,FALSE)</f>
        <v>7</v>
      </c>
      <c r="K26" s="61" t="str">
        <f>+VLOOKUP(F26,Participants!$A$1:$G$799,7,FALSE)</f>
        <v>VARSITY GIRLS</v>
      </c>
      <c r="L26" s="156">
        <f t="shared" si="0"/>
        <v>11</v>
      </c>
      <c r="M26" s="53"/>
      <c r="N26" s="54">
        <v>28</v>
      </c>
      <c r="O26" s="126">
        <v>8</v>
      </c>
    </row>
    <row r="27" spans="1:24" ht="14.25" customHeight="1">
      <c r="A27" s="111"/>
      <c r="B27" s="112"/>
      <c r="C27" s="112"/>
      <c r="D27" s="113"/>
      <c r="E27" s="113"/>
      <c r="F27" s="113">
        <v>1057</v>
      </c>
      <c r="G27" s="53" t="str">
        <f>+VLOOKUP(F27,Participants!$A$1:$F$799,2,FALSE)</f>
        <v>Claire Elliott</v>
      </c>
      <c r="H27" s="53" t="str">
        <f>+VLOOKUP(F27,Participants!$A$1:$F$799,4,FALSE)</f>
        <v>KIL</v>
      </c>
      <c r="I27" s="53" t="str">
        <f>+VLOOKUP(F27,Participants!$A$1:$F$799,5,FALSE)</f>
        <v xml:space="preserve">F </v>
      </c>
      <c r="J27" s="53">
        <f>+VLOOKUP(F27,Participants!$A$1:$F$799,3,FALSE)</f>
        <v>7</v>
      </c>
      <c r="K27" s="61" t="str">
        <f>+VLOOKUP(F27,Participants!$A$1:$G$799,7,FALSE)</f>
        <v>VARSITY GIRLS</v>
      </c>
      <c r="L27" s="156">
        <f t="shared" si="0"/>
        <v>12</v>
      </c>
      <c r="M27" s="53"/>
      <c r="N27" s="54">
        <v>27</v>
      </c>
      <c r="O27" s="126">
        <v>0</v>
      </c>
    </row>
    <row r="28" spans="1:24" ht="14.25" customHeight="1">
      <c r="A28" s="106"/>
      <c r="B28" s="107"/>
      <c r="C28" s="107"/>
      <c r="D28" s="108"/>
      <c r="E28" s="108"/>
      <c r="F28" s="113">
        <v>1162</v>
      </c>
      <c r="G28" s="53" t="str">
        <f>+VLOOKUP(F28,Participants!$A$1:$F$799,2,FALSE)</f>
        <v>Faith  Williamson</v>
      </c>
      <c r="H28" s="53" t="str">
        <f>+VLOOKUP(F28,Participants!$A$1:$F$799,4,FALSE)</f>
        <v>JAM</v>
      </c>
      <c r="I28" s="53" t="str">
        <f>+VLOOKUP(F28,Participants!$A$1:$F$799,5,FALSE)</f>
        <v xml:space="preserve">F </v>
      </c>
      <c r="J28" s="53">
        <f>+VLOOKUP(F28,Participants!$A$1:$F$799,3,FALSE)</f>
        <v>7</v>
      </c>
      <c r="K28" s="61" t="str">
        <f>+VLOOKUP(F28,Participants!$A$1:$G$799,7,FALSE)</f>
        <v>VARSITY GIRLS</v>
      </c>
      <c r="L28" s="156">
        <f t="shared" si="0"/>
        <v>13</v>
      </c>
      <c r="M28" s="53"/>
      <c r="N28" s="54">
        <v>24</v>
      </c>
      <c r="O28" s="126">
        <v>0</v>
      </c>
    </row>
    <row r="29" spans="1:24" ht="14.25" customHeight="1">
      <c r="L29" s="66"/>
      <c r="M29" s="66"/>
    </row>
    <row r="30" spans="1:24" ht="14.25" customHeight="1">
      <c r="B30" s="67" t="s">
        <v>8</v>
      </c>
      <c r="C30" s="67" t="s">
        <v>16</v>
      </c>
      <c r="D30" s="67" t="s">
        <v>19</v>
      </c>
      <c r="E30" s="68" t="s">
        <v>25</v>
      </c>
      <c r="F30" s="67" t="s">
        <v>29</v>
      </c>
      <c r="G30" s="67" t="s">
        <v>33</v>
      </c>
      <c r="H30" s="67" t="s">
        <v>36</v>
      </c>
      <c r="I30" s="67" t="s">
        <v>39</v>
      </c>
      <c r="J30" s="67" t="s">
        <v>45</v>
      </c>
      <c r="K30" s="67" t="s">
        <v>48</v>
      </c>
      <c r="L30" s="67" t="s">
        <v>51</v>
      </c>
      <c r="M30" s="67" t="s">
        <v>54</v>
      </c>
      <c r="N30" s="67" t="s">
        <v>57</v>
      </c>
      <c r="O30" s="67" t="s">
        <v>60</v>
      </c>
      <c r="P30" s="67" t="s">
        <v>66</v>
      </c>
      <c r="Q30" s="67" t="s">
        <v>69</v>
      </c>
      <c r="R30" s="67" t="s">
        <v>11</v>
      </c>
      <c r="S30" s="67" t="s">
        <v>77</v>
      </c>
      <c r="T30" s="67" t="s">
        <v>81</v>
      </c>
      <c r="U30" s="67" t="s">
        <v>84</v>
      </c>
      <c r="V30" s="67" t="s">
        <v>87</v>
      </c>
      <c r="W30" s="67" t="s">
        <v>90</v>
      </c>
      <c r="X30" s="67" t="s">
        <v>752</v>
      </c>
    </row>
    <row r="31" spans="1:24" ht="14.25" customHeight="1"/>
    <row r="32" spans="1:24" ht="14.25" customHeight="1"/>
    <row r="33" spans="1:24" ht="14.25" customHeight="1">
      <c r="A33" s="58" t="s">
        <v>43</v>
      </c>
      <c r="B33" s="58">
        <f t="shared" ref="B33:K34" si="1">+SUMIFS($M$2:$M$28,$K$2:$K$28,$A33,$H$2:$H$28,B$30)</f>
        <v>8</v>
      </c>
      <c r="C33" s="58">
        <f t="shared" si="1"/>
        <v>0</v>
      </c>
      <c r="D33" s="58">
        <f t="shared" si="1"/>
        <v>0</v>
      </c>
      <c r="E33" s="58">
        <f t="shared" si="1"/>
        <v>0</v>
      </c>
      <c r="F33" s="58">
        <f t="shared" si="1"/>
        <v>9</v>
      </c>
      <c r="G33" s="58">
        <f t="shared" si="1"/>
        <v>18</v>
      </c>
      <c r="H33" s="58">
        <f t="shared" si="1"/>
        <v>0</v>
      </c>
      <c r="I33" s="58">
        <f t="shared" si="1"/>
        <v>4</v>
      </c>
      <c r="J33" s="58">
        <f t="shared" si="1"/>
        <v>0</v>
      </c>
      <c r="K33" s="58">
        <f t="shared" si="1"/>
        <v>0</v>
      </c>
      <c r="L33" s="58">
        <f t="shared" ref="L33:W34" si="2">+SUMIFS($M$2:$M$28,$K$2:$K$28,$A33,$H$2:$H$28,L$30)</f>
        <v>0</v>
      </c>
      <c r="M33" s="58">
        <f t="shared" si="2"/>
        <v>0</v>
      </c>
      <c r="N33" s="58">
        <f t="shared" si="2"/>
        <v>0</v>
      </c>
      <c r="O33" s="58">
        <f t="shared" si="2"/>
        <v>0</v>
      </c>
      <c r="P33" s="58">
        <f t="shared" si="2"/>
        <v>0</v>
      </c>
      <c r="Q33" s="58">
        <f t="shared" si="2"/>
        <v>0</v>
      </c>
      <c r="R33" s="58">
        <f t="shared" si="2"/>
        <v>0</v>
      </c>
      <c r="S33" s="58">
        <f t="shared" si="2"/>
        <v>0</v>
      </c>
      <c r="T33" s="58">
        <f t="shared" si="2"/>
        <v>0</v>
      </c>
      <c r="U33" s="58">
        <f t="shared" si="2"/>
        <v>0</v>
      </c>
      <c r="V33" s="58">
        <f t="shared" si="2"/>
        <v>0</v>
      </c>
      <c r="W33" s="58">
        <f t="shared" si="2"/>
        <v>0</v>
      </c>
      <c r="X33" s="58">
        <f t="shared" ref="X33:X34" si="3">SUM(B33:W33)</f>
        <v>39</v>
      </c>
    </row>
    <row r="34" spans="1:24" ht="14.25" customHeight="1">
      <c r="A34" s="58" t="s">
        <v>79</v>
      </c>
      <c r="B34" s="58">
        <f t="shared" si="1"/>
        <v>5</v>
      </c>
      <c r="C34" s="58">
        <f t="shared" si="1"/>
        <v>0</v>
      </c>
      <c r="D34" s="58">
        <f t="shared" si="1"/>
        <v>0</v>
      </c>
      <c r="E34" s="58">
        <f t="shared" si="1"/>
        <v>0</v>
      </c>
      <c r="F34" s="58">
        <f t="shared" si="1"/>
        <v>9</v>
      </c>
      <c r="G34" s="58">
        <f t="shared" si="1"/>
        <v>10</v>
      </c>
      <c r="H34" s="58">
        <f t="shared" si="1"/>
        <v>0</v>
      </c>
      <c r="I34" s="58">
        <f t="shared" si="1"/>
        <v>2</v>
      </c>
      <c r="J34" s="58">
        <f t="shared" si="1"/>
        <v>0</v>
      </c>
      <c r="K34" s="58">
        <f t="shared" si="1"/>
        <v>0</v>
      </c>
      <c r="L34" s="58">
        <f t="shared" si="2"/>
        <v>0</v>
      </c>
      <c r="M34" s="58">
        <f t="shared" si="2"/>
        <v>0</v>
      </c>
      <c r="N34" s="58">
        <f t="shared" si="2"/>
        <v>0</v>
      </c>
      <c r="O34" s="58">
        <f t="shared" si="2"/>
        <v>0</v>
      </c>
      <c r="P34" s="58">
        <f t="shared" si="2"/>
        <v>0</v>
      </c>
      <c r="Q34" s="58">
        <f t="shared" si="2"/>
        <v>0</v>
      </c>
      <c r="R34" s="58">
        <f t="shared" si="2"/>
        <v>0</v>
      </c>
      <c r="S34" s="58">
        <f t="shared" si="2"/>
        <v>0</v>
      </c>
      <c r="T34" s="58">
        <f t="shared" si="2"/>
        <v>0</v>
      </c>
      <c r="U34" s="58">
        <f t="shared" si="2"/>
        <v>0</v>
      </c>
      <c r="V34" s="58">
        <f t="shared" si="2"/>
        <v>0</v>
      </c>
      <c r="W34" s="58">
        <f t="shared" si="2"/>
        <v>13</v>
      </c>
      <c r="X34" s="58">
        <f t="shared" si="3"/>
        <v>39</v>
      </c>
    </row>
    <row r="35" spans="1:24" ht="14.25" customHeight="1">
      <c r="L35" s="66"/>
      <c r="M35" s="66"/>
    </row>
    <row r="36" spans="1:24" ht="14.25" customHeight="1">
      <c r="L36" s="66"/>
      <c r="M36" s="66"/>
    </row>
    <row r="37" spans="1:24" ht="14.25" customHeight="1">
      <c r="L37" s="66"/>
      <c r="M37" s="66"/>
    </row>
    <row r="38" spans="1:24" ht="14.25" customHeight="1">
      <c r="L38" s="66"/>
      <c r="M38" s="66"/>
    </row>
    <row r="39" spans="1:24" ht="14.25" customHeight="1">
      <c r="L39" s="66"/>
      <c r="M39" s="66"/>
    </row>
    <row r="40" spans="1:24" ht="14.25" customHeight="1">
      <c r="L40" s="66"/>
      <c r="M40" s="66"/>
    </row>
    <row r="41" spans="1:24" ht="14.25" customHeight="1">
      <c r="L41" s="66"/>
      <c r="M41" s="66"/>
    </row>
    <row r="42" spans="1:24" ht="14.25" customHeight="1">
      <c r="L42" s="66"/>
      <c r="M42" s="66"/>
    </row>
    <row r="43" spans="1:24" ht="14.25" customHeight="1">
      <c r="L43" s="66"/>
      <c r="M43" s="66"/>
    </row>
    <row r="44" spans="1:24" ht="14.25" customHeight="1">
      <c r="L44" s="66"/>
      <c r="M44" s="66"/>
    </row>
    <row r="45" spans="1:24" ht="14.25" customHeight="1">
      <c r="L45" s="66"/>
      <c r="M45" s="66"/>
    </row>
    <row r="46" spans="1:24" ht="14.25" customHeight="1">
      <c r="L46" s="66"/>
      <c r="M46" s="66"/>
    </row>
    <row r="47" spans="1:24" ht="14.25" customHeight="1">
      <c r="L47" s="66"/>
      <c r="M47" s="66"/>
    </row>
    <row r="48" spans="1:24" ht="14.25" customHeight="1">
      <c r="L48" s="66"/>
      <c r="M48" s="66"/>
    </row>
    <row r="49" spans="12:13" ht="14.25" customHeight="1">
      <c r="L49" s="66"/>
      <c r="M49" s="66"/>
    </row>
    <row r="50" spans="12:13" ht="14.25" customHeight="1">
      <c r="L50" s="66"/>
      <c r="M50" s="66"/>
    </row>
    <row r="51" spans="12:13" ht="14.25" customHeight="1">
      <c r="L51" s="66"/>
      <c r="M51" s="66"/>
    </row>
    <row r="52" spans="12:13" ht="14.25" customHeight="1">
      <c r="L52" s="66"/>
      <c r="M52" s="66"/>
    </row>
    <row r="53" spans="12:13" ht="14.25" customHeight="1">
      <c r="L53" s="66"/>
      <c r="M53" s="66"/>
    </row>
    <row r="54" spans="12:13" ht="14.25" customHeight="1">
      <c r="L54" s="66"/>
      <c r="M54" s="66"/>
    </row>
    <row r="55" spans="12:13" ht="14.25" customHeight="1">
      <c r="L55" s="66"/>
      <c r="M55" s="66"/>
    </row>
    <row r="56" spans="12:13" ht="14.25" customHeight="1">
      <c r="L56" s="66"/>
      <c r="M56" s="66"/>
    </row>
    <row r="57" spans="12:13" ht="14.25" customHeight="1">
      <c r="L57" s="66"/>
      <c r="M57" s="66"/>
    </row>
    <row r="58" spans="12:13" ht="14.25" customHeight="1">
      <c r="L58" s="66"/>
      <c r="M58" s="66"/>
    </row>
    <row r="59" spans="12:13" ht="14.25" customHeight="1">
      <c r="L59" s="66"/>
      <c r="M59" s="66"/>
    </row>
    <row r="60" spans="12:13" ht="14.25" customHeight="1">
      <c r="L60" s="66"/>
      <c r="M60" s="66"/>
    </row>
    <row r="61" spans="12:13" ht="14.25" customHeight="1">
      <c r="L61" s="66"/>
      <c r="M61" s="66"/>
    </row>
    <row r="62" spans="12:13" ht="14.25" customHeight="1">
      <c r="L62" s="66"/>
      <c r="M62" s="66"/>
    </row>
    <row r="63" spans="12:13" ht="14.25" customHeight="1">
      <c r="L63" s="66"/>
      <c r="M63" s="66"/>
    </row>
    <row r="64" spans="12:13" ht="14.25" customHeight="1">
      <c r="L64" s="66"/>
      <c r="M64" s="66"/>
    </row>
    <row r="65" spans="12:13" ht="14.25" customHeight="1">
      <c r="L65" s="66"/>
      <c r="M65" s="66"/>
    </row>
    <row r="66" spans="12:13" ht="14.25" customHeight="1">
      <c r="L66" s="66"/>
      <c r="M66" s="66"/>
    </row>
    <row r="67" spans="12:13" ht="14.25" customHeight="1">
      <c r="L67" s="66"/>
      <c r="M67" s="66"/>
    </row>
    <row r="68" spans="12:13" ht="14.25" customHeight="1">
      <c r="L68" s="66"/>
      <c r="M68" s="66"/>
    </row>
    <row r="69" spans="12:13" ht="14.25" customHeight="1">
      <c r="L69" s="66"/>
      <c r="M69" s="66"/>
    </row>
    <row r="70" spans="12:13" ht="14.25" customHeight="1">
      <c r="L70" s="66"/>
      <c r="M70" s="66"/>
    </row>
    <row r="71" spans="12:13" ht="14.25" customHeight="1">
      <c r="L71" s="66"/>
      <c r="M71" s="66"/>
    </row>
    <row r="72" spans="12:13" ht="14.25" customHeight="1">
      <c r="L72" s="66"/>
      <c r="M72" s="66"/>
    </row>
    <row r="73" spans="12:13" ht="14.25" customHeight="1">
      <c r="L73" s="66"/>
      <c r="M73" s="66"/>
    </row>
    <row r="74" spans="12:13" ht="14.25" customHeight="1">
      <c r="L74" s="66"/>
      <c r="M74" s="66"/>
    </row>
    <row r="75" spans="12:13" ht="14.25" customHeight="1">
      <c r="L75" s="66"/>
      <c r="M75" s="66"/>
    </row>
    <row r="76" spans="12:13" ht="14.25" customHeight="1">
      <c r="L76" s="66"/>
      <c r="M76" s="66"/>
    </row>
    <row r="77" spans="12:13" ht="14.25" customHeight="1">
      <c r="L77" s="66"/>
      <c r="M77" s="66"/>
    </row>
    <row r="78" spans="12:13" ht="14.25" customHeight="1">
      <c r="L78" s="66"/>
      <c r="M78" s="66"/>
    </row>
    <row r="79" spans="12:13" ht="14.25" customHeight="1">
      <c r="L79" s="66"/>
      <c r="M79" s="66"/>
    </row>
    <row r="80" spans="12:13" ht="14.25" customHeight="1">
      <c r="L80" s="66"/>
      <c r="M80" s="66"/>
    </row>
    <row r="81" spans="12:13" ht="14.25" customHeight="1">
      <c r="L81" s="66"/>
      <c r="M81" s="66"/>
    </row>
    <row r="82" spans="12:13" ht="14.25" customHeight="1">
      <c r="L82" s="66"/>
      <c r="M82" s="66"/>
    </row>
    <row r="83" spans="12:13" ht="14.25" customHeight="1">
      <c r="L83" s="66"/>
      <c r="M83" s="66"/>
    </row>
    <row r="84" spans="12:13" ht="14.25" customHeight="1">
      <c r="L84" s="66"/>
      <c r="M84" s="66"/>
    </row>
    <row r="85" spans="12:13" ht="14.25" customHeight="1">
      <c r="L85" s="66"/>
      <c r="M85" s="66"/>
    </row>
    <row r="86" spans="12:13" ht="14.25" customHeight="1">
      <c r="L86" s="66"/>
      <c r="M86" s="66"/>
    </row>
    <row r="87" spans="12:13" ht="14.25" customHeight="1">
      <c r="L87" s="66"/>
      <c r="M87" s="66"/>
    </row>
    <row r="88" spans="12:13" ht="14.25" customHeight="1">
      <c r="L88" s="66"/>
      <c r="M88" s="66"/>
    </row>
    <row r="89" spans="12:13" ht="14.25" customHeight="1">
      <c r="L89" s="66"/>
      <c r="M89" s="66"/>
    </row>
    <row r="90" spans="12:13" ht="14.25" customHeight="1">
      <c r="L90" s="66"/>
      <c r="M90" s="66"/>
    </row>
    <row r="91" spans="12:13" ht="14.25" customHeight="1">
      <c r="L91" s="66"/>
      <c r="M91" s="66"/>
    </row>
    <row r="92" spans="12:13" ht="14.25" customHeight="1">
      <c r="L92" s="66"/>
      <c r="M92" s="66"/>
    </row>
    <row r="93" spans="12:13" ht="14.25" customHeight="1">
      <c r="L93" s="66"/>
      <c r="M93" s="66"/>
    </row>
    <row r="94" spans="12:13" ht="14.25" customHeight="1">
      <c r="L94" s="66"/>
      <c r="M94" s="66"/>
    </row>
    <row r="95" spans="12:13" ht="14.25" customHeight="1">
      <c r="L95" s="66"/>
      <c r="M95" s="66"/>
    </row>
    <row r="96" spans="12:13" ht="14.25" customHeight="1">
      <c r="L96" s="66"/>
      <c r="M96" s="66"/>
    </row>
    <row r="97" spans="12:13" ht="14.25" customHeight="1">
      <c r="L97" s="66"/>
      <c r="M97" s="66"/>
    </row>
    <row r="98" spans="12:13" ht="14.25" customHeight="1">
      <c r="L98" s="66"/>
      <c r="M98" s="66"/>
    </row>
    <row r="99" spans="12:13" ht="14.25" customHeight="1">
      <c r="L99" s="66"/>
      <c r="M99" s="66"/>
    </row>
    <row r="100" spans="12:13" ht="14.25" customHeight="1">
      <c r="L100" s="66"/>
      <c r="M100" s="66"/>
    </row>
    <row r="101" spans="12:13" ht="14.25" customHeight="1">
      <c r="L101" s="66"/>
      <c r="M101" s="66"/>
    </row>
    <row r="102" spans="12:13" ht="14.25" customHeight="1">
      <c r="L102" s="66"/>
      <c r="M102" s="66"/>
    </row>
    <row r="103" spans="12:13" ht="14.25" customHeight="1">
      <c r="L103" s="66"/>
      <c r="M103" s="66"/>
    </row>
    <row r="104" spans="12:13" ht="14.25" customHeight="1">
      <c r="L104" s="66"/>
      <c r="M104" s="66"/>
    </row>
    <row r="105" spans="12:13" ht="14.25" customHeight="1">
      <c r="L105" s="66"/>
      <c r="M105" s="66"/>
    </row>
    <row r="106" spans="12:13" ht="14.25" customHeight="1">
      <c r="L106" s="66"/>
      <c r="M106" s="66"/>
    </row>
    <row r="107" spans="12:13" ht="14.25" customHeight="1">
      <c r="L107" s="66"/>
      <c r="M107" s="66"/>
    </row>
    <row r="108" spans="12:13" ht="14.25" customHeight="1">
      <c r="L108" s="66"/>
      <c r="M108" s="66"/>
    </row>
    <row r="109" spans="12:13" ht="14.25" customHeight="1">
      <c r="L109" s="66"/>
      <c r="M109" s="66"/>
    </row>
    <row r="110" spans="12:13" ht="14.25" customHeight="1">
      <c r="L110" s="66"/>
      <c r="M110" s="66"/>
    </row>
    <row r="111" spans="12:13" ht="14.25" customHeight="1">
      <c r="L111" s="66"/>
      <c r="M111" s="66"/>
    </row>
    <row r="112" spans="12:13" ht="14.25" customHeight="1">
      <c r="L112" s="66"/>
      <c r="M112" s="66"/>
    </row>
    <row r="113" spans="12:13" ht="14.25" customHeight="1">
      <c r="L113" s="66"/>
      <c r="M113" s="66"/>
    </row>
    <row r="114" spans="12:13" ht="14.25" customHeight="1">
      <c r="L114" s="66"/>
      <c r="M114" s="66"/>
    </row>
    <row r="115" spans="12:13" ht="14.25" customHeight="1">
      <c r="L115" s="66"/>
      <c r="M115" s="66"/>
    </row>
    <row r="116" spans="12:13" ht="14.25" customHeight="1">
      <c r="L116" s="66"/>
      <c r="M116" s="66"/>
    </row>
    <row r="117" spans="12:13" ht="14.25" customHeight="1">
      <c r="L117" s="66"/>
      <c r="M117" s="66"/>
    </row>
    <row r="118" spans="12:13" ht="14.25" customHeight="1">
      <c r="L118" s="66"/>
      <c r="M118" s="66"/>
    </row>
    <row r="119" spans="12:13" ht="14.25" customHeight="1">
      <c r="L119" s="66"/>
      <c r="M119" s="66"/>
    </row>
    <row r="120" spans="12:13" ht="14.25" customHeight="1">
      <c r="L120" s="66"/>
      <c r="M120" s="66"/>
    </row>
    <row r="121" spans="12:13" ht="14.25" customHeight="1">
      <c r="L121" s="66"/>
      <c r="M121" s="66"/>
    </row>
    <row r="122" spans="12:13" ht="14.25" customHeight="1">
      <c r="L122" s="66"/>
      <c r="M122" s="66"/>
    </row>
    <row r="123" spans="12:13" ht="14.25" customHeight="1">
      <c r="L123" s="66"/>
      <c r="M123" s="66"/>
    </row>
    <row r="124" spans="12:13" ht="14.25" customHeight="1">
      <c r="L124" s="66"/>
      <c r="M124" s="66"/>
    </row>
    <row r="125" spans="12:13" ht="14.25" customHeight="1">
      <c r="L125" s="66"/>
      <c r="M125" s="66"/>
    </row>
    <row r="126" spans="12:13" ht="14.25" customHeight="1">
      <c r="L126" s="66"/>
      <c r="M126" s="66"/>
    </row>
    <row r="127" spans="12:13" ht="14.25" customHeight="1">
      <c r="L127" s="66"/>
      <c r="M127" s="66"/>
    </row>
    <row r="128" spans="12:13" ht="14.25" customHeight="1">
      <c r="L128" s="66"/>
      <c r="M128" s="66"/>
    </row>
    <row r="129" spans="12:13" ht="14.25" customHeight="1">
      <c r="L129" s="66"/>
      <c r="M129" s="66"/>
    </row>
    <row r="130" spans="12:13" ht="14.25" customHeight="1">
      <c r="L130" s="66"/>
      <c r="M130" s="66"/>
    </row>
    <row r="131" spans="12:13" ht="14.25" customHeight="1">
      <c r="L131" s="66"/>
      <c r="M131" s="66"/>
    </row>
    <row r="132" spans="12:13" ht="14.25" customHeight="1">
      <c r="L132" s="66"/>
      <c r="M132" s="66"/>
    </row>
    <row r="133" spans="12:13" ht="14.25" customHeight="1">
      <c r="L133" s="66"/>
      <c r="M133" s="66"/>
    </row>
    <row r="134" spans="12:13" ht="14.25" customHeight="1">
      <c r="L134" s="66"/>
      <c r="M134" s="66"/>
    </row>
    <row r="135" spans="12:13" ht="14.25" customHeight="1">
      <c r="L135" s="66"/>
      <c r="M135" s="66"/>
    </row>
    <row r="136" spans="12:13" ht="14.25" customHeight="1">
      <c r="L136" s="66"/>
      <c r="M136" s="66"/>
    </row>
    <row r="137" spans="12:13" ht="14.25" customHeight="1">
      <c r="L137" s="66"/>
      <c r="M137" s="66"/>
    </row>
    <row r="138" spans="12:13" ht="14.25" customHeight="1">
      <c r="L138" s="66"/>
      <c r="M138" s="66"/>
    </row>
    <row r="139" spans="12:13" ht="14.25" customHeight="1">
      <c r="L139" s="66"/>
      <c r="M139" s="66"/>
    </row>
    <row r="140" spans="12:13" ht="14.25" customHeight="1">
      <c r="L140" s="66"/>
      <c r="M140" s="66"/>
    </row>
    <row r="141" spans="12:13" ht="14.25" customHeight="1">
      <c r="L141" s="66"/>
      <c r="M141" s="66"/>
    </row>
    <row r="142" spans="12:13" ht="14.25" customHeight="1">
      <c r="L142" s="66"/>
      <c r="M142" s="66"/>
    </row>
    <row r="143" spans="12:13" ht="14.25" customHeight="1">
      <c r="L143" s="66"/>
      <c r="M143" s="66"/>
    </row>
    <row r="144" spans="12:13" ht="14.25" customHeight="1">
      <c r="L144" s="66"/>
      <c r="M144" s="66"/>
    </row>
    <row r="145" spans="12:13" ht="14.25" customHeight="1">
      <c r="L145" s="66"/>
      <c r="M145" s="66"/>
    </row>
    <row r="146" spans="12:13" ht="14.25" customHeight="1">
      <c r="L146" s="66"/>
      <c r="M146" s="66"/>
    </row>
    <row r="147" spans="12:13" ht="14.25" customHeight="1">
      <c r="L147" s="66"/>
      <c r="M147" s="66"/>
    </row>
    <row r="148" spans="12:13" ht="14.25" customHeight="1">
      <c r="L148" s="66"/>
      <c r="M148" s="66"/>
    </row>
    <row r="149" spans="12:13" ht="14.25" customHeight="1">
      <c r="L149" s="66"/>
      <c r="M149" s="66"/>
    </row>
    <row r="150" spans="12:13" ht="14.25" customHeight="1">
      <c r="L150" s="66"/>
      <c r="M150" s="66"/>
    </row>
    <row r="151" spans="12:13" ht="14.25" customHeight="1">
      <c r="L151" s="66"/>
      <c r="M151" s="66"/>
    </row>
    <row r="152" spans="12:13" ht="14.25" customHeight="1">
      <c r="L152" s="66"/>
      <c r="M152" s="66"/>
    </row>
    <row r="153" spans="12:13" ht="14.25" customHeight="1">
      <c r="L153" s="66"/>
      <c r="M153" s="66"/>
    </row>
    <row r="154" spans="12:13" ht="14.25" customHeight="1">
      <c r="L154" s="66"/>
      <c r="M154" s="66"/>
    </row>
    <row r="155" spans="12:13" ht="14.25" customHeight="1">
      <c r="L155" s="66"/>
      <c r="M155" s="66"/>
    </row>
    <row r="156" spans="12:13" ht="14.25" customHeight="1">
      <c r="L156" s="66"/>
      <c r="M156" s="66"/>
    </row>
    <row r="157" spans="12:13" ht="14.25" customHeight="1">
      <c r="L157" s="66"/>
      <c r="M157" s="66"/>
    </row>
    <row r="158" spans="12:13" ht="14.25" customHeight="1">
      <c r="L158" s="66"/>
      <c r="M158" s="66"/>
    </row>
    <row r="159" spans="12:13" ht="14.25" customHeight="1">
      <c r="L159" s="66"/>
      <c r="M159" s="66"/>
    </row>
    <row r="160" spans="12:13" ht="14.25" customHeight="1">
      <c r="L160" s="66"/>
      <c r="M160" s="66"/>
    </row>
    <row r="161" spans="12:13" ht="14.25" customHeight="1">
      <c r="L161" s="66"/>
      <c r="M161" s="66"/>
    </row>
    <row r="162" spans="12:13" ht="14.25" customHeight="1">
      <c r="L162" s="66"/>
      <c r="M162" s="66"/>
    </row>
    <row r="163" spans="12:13" ht="14.25" customHeight="1">
      <c r="L163" s="66"/>
      <c r="M163" s="66"/>
    </row>
    <row r="164" spans="12:13" ht="14.25" customHeight="1">
      <c r="L164" s="66"/>
      <c r="M164" s="66"/>
    </row>
    <row r="165" spans="12:13" ht="14.25" customHeight="1">
      <c r="L165" s="66"/>
      <c r="M165" s="66"/>
    </row>
    <row r="166" spans="12:13" ht="14.25" customHeight="1">
      <c r="L166" s="66"/>
      <c r="M166" s="66"/>
    </row>
    <row r="167" spans="12:13" ht="14.25" customHeight="1">
      <c r="L167" s="66"/>
      <c r="M167" s="66"/>
    </row>
    <row r="168" spans="12:13" ht="14.25" customHeight="1">
      <c r="L168" s="66"/>
      <c r="M168" s="66"/>
    </row>
    <row r="169" spans="12:13" ht="14.25" customHeight="1">
      <c r="L169" s="66"/>
      <c r="M169" s="66"/>
    </row>
    <row r="170" spans="12:13" ht="14.25" customHeight="1">
      <c r="L170" s="66"/>
      <c r="M170" s="66"/>
    </row>
    <row r="171" spans="12:13" ht="14.25" customHeight="1">
      <c r="L171" s="66"/>
      <c r="M171" s="66"/>
    </row>
    <row r="172" spans="12:13" ht="14.25" customHeight="1">
      <c r="L172" s="66"/>
      <c r="M172" s="66"/>
    </row>
    <row r="173" spans="12:13" ht="14.25" customHeight="1">
      <c r="L173" s="66"/>
      <c r="M173" s="66"/>
    </row>
    <row r="174" spans="12:13" ht="14.25" customHeight="1">
      <c r="L174" s="66"/>
      <c r="M174" s="66"/>
    </row>
    <row r="175" spans="12:13" ht="14.25" customHeight="1">
      <c r="L175" s="66"/>
      <c r="M175" s="66"/>
    </row>
    <row r="176" spans="12:13" ht="14.25" customHeight="1">
      <c r="L176" s="66"/>
      <c r="M176" s="66"/>
    </row>
    <row r="177" spans="1:23" ht="14.25" customHeight="1">
      <c r="L177" s="66"/>
      <c r="M177" s="66"/>
    </row>
    <row r="178" spans="1:23" ht="14.25" customHeight="1">
      <c r="L178" s="66"/>
      <c r="M178" s="66"/>
    </row>
    <row r="179" spans="1:23" ht="14.25" customHeight="1">
      <c r="L179" s="66"/>
      <c r="M179" s="66"/>
    </row>
    <row r="180" spans="1:23" ht="14.25" customHeight="1">
      <c r="L180" s="66"/>
      <c r="M180" s="66"/>
    </row>
    <row r="181" spans="1:23" ht="14.25" customHeight="1">
      <c r="L181" s="66"/>
      <c r="M181" s="66"/>
    </row>
    <row r="182" spans="1:23" ht="14.25" customHeight="1">
      <c r="L182" s="66"/>
      <c r="M182" s="66"/>
    </row>
    <row r="183" spans="1:23" ht="14.25" customHeight="1">
      <c r="L183" s="66"/>
      <c r="M183" s="66"/>
    </row>
    <row r="184" spans="1:23" ht="14.25" customHeight="1">
      <c r="L184" s="66"/>
      <c r="M184" s="66"/>
    </row>
    <row r="185" spans="1:23" ht="14.25" customHeight="1">
      <c r="L185" s="66"/>
      <c r="M185" s="66"/>
    </row>
    <row r="186" spans="1:23" ht="14.25" customHeight="1">
      <c r="B186" s="67" t="s">
        <v>54</v>
      </c>
      <c r="C186" s="67" t="s">
        <v>757</v>
      </c>
      <c r="D186" s="67" t="s">
        <v>45</v>
      </c>
      <c r="E186" s="68" t="s">
        <v>48</v>
      </c>
      <c r="F186" s="67" t="s">
        <v>758</v>
      </c>
      <c r="G186" s="67" t="s">
        <v>759</v>
      </c>
      <c r="H186" s="67" t="s">
        <v>760</v>
      </c>
      <c r="I186" s="67" t="s">
        <v>761</v>
      </c>
      <c r="J186" s="67" t="s">
        <v>762</v>
      </c>
      <c r="K186" s="67" t="s">
        <v>763</v>
      </c>
      <c r="L186" s="67" t="s">
        <v>764</v>
      </c>
      <c r="M186" s="67" t="s">
        <v>765</v>
      </c>
      <c r="N186" s="67" t="s">
        <v>766</v>
      </c>
      <c r="O186" s="67" t="s">
        <v>81</v>
      </c>
      <c r="P186" s="67" t="s">
        <v>8</v>
      </c>
      <c r="Q186" s="67" t="s">
        <v>39</v>
      </c>
      <c r="R186" s="67" t="s">
        <v>77</v>
      </c>
      <c r="S186" s="67" t="s">
        <v>767</v>
      </c>
      <c r="T186" s="67" t="s">
        <v>768</v>
      </c>
      <c r="U186" s="67" t="s">
        <v>769</v>
      </c>
      <c r="V186" s="67" t="s">
        <v>770</v>
      </c>
      <c r="W186" s="67" t="s">
        <v>771</v>
      </c>
    </row>
    <row r="187" spans="1:23" ht="14.25" customHeight="1">
      <c r="A187" s="58" t="s">
        <v>117</v>
      </c>
      <c r="B187" s="58" t="e">
        <f t="shared" ref="B187:W187" si="4">+SUMIF(#REF!,B$186,#REF!)</f>
        <v>#REF!</v>
      </c>
      <c r="C187" s="58" t="e">
        <f t="shared" si="4"/>
        <v>#REF!</v>
      </c>
      <c r="D187" s="58" t="e">
        <f t="shared" si="4"/>
        <v>#REF!</v>
      </c>
      <c r="E187" s="58" t="e">
        <f t="shared" si="4"/>
        <v>#REF!</v>
      </c>
      <c r="F187" s="58" t="e">
        <f t="shared" si="4"/>
        <v>#REF!</v>
      </c>
      <c r="G187" s="58" t="e">
        <f t="shared" si="4"/>
        <v>#REF!</v>
      </c>
      <c r="H187" s="58" t="e">
        <f t="shared" si="4"/>
        <v>#REF!</v>
      </c>
      <c r="I187" s="58" t="e">
        <f t="shared" si="4"/>
        <v>#REF!</v>
      </c>
      <c r="J187" s="58" t="e">
        <f t="shared" si="4"/>
        <v>#REF!</v>
      </c>
      <c r="K187" s="58" t="e">
        <f t="shared" si="4"/>
        <v>#REF!</v>
      </c>
      <c r="L187" s="58" t="e">
        <f t="shared" si="4"/>
        <v>#REF!</v>
      </c>
      <c r="M187" s="58" t="e">
        <f t="shared" si="4"/>
        <v>#REF!</v>
      </c>
      <c r="N187" s="58" t="e">
        <f t="shared" si="4"/>
        <v>#REF!</v>
      </c>
      <c r="O187" s="58" t="e">
        <f t="shared" si="4"/>
        <v>#REF!</v>
      </c>
      <c r="P187" s="58" t="e">
        <f t="shared" si="4"/>
        <v>#REF!</v>
      </c>
      <c r="Q187" s="58" t="e">
        <f t="shared" si="4"/>
        <v>#REF!</v>
      </c>
      <c r="R187" s="58" t="e">
        <f t="shared" si="4"/>
        <v>#REF!</v>
      </c>
      <c r="S187" s="58" t="e">
        <f t="shared" si="4"/>
        <v>#REF!</v>
      </c>
      <c r="T187" s="58" t="e">
        <f t="shared" si="4"/>
        <v>#REF!</v>
      </c>
      <c r="U187" s="58" t="e">
        <f t="shared" si="4"/>
        <v>#REF!</v>
      </c>
      <c r="V187" s="58" t="e">
        <f t="shared" si="4"/>
        <v>#REF!</v>
      </c>
      <c r="W187" s="58" t="e">
        <f t="shared" si="4"/>
        <v>#REF!</v>
      </c>
    </row>
    <row r="188" spans="1:23" ht="14.25" customHeight="1">
      <c r="A188" s="58" t="s">
        <v>121</v>
      </c>
      <c r="B188" s="58">
        <f t="shared" ref="B188:W188" si="5">+SUMIF($H$3:$H$8,B$186,$M$3:$M$8)</f>
        <v>0</v>
      </c>
      <c r="C188" s="58">
        <f t="shared" si="5"/>
        <v>0</v>
      </c>
      <c r="D188" s="58">
        <f t="shared" si="5"/>
        <v>0</v>
      </c>
      <c r="E188" s="58">
        <f t="shared" si="5"/>
        <v>0</v>
      </c>
      <c r="F188" s="58">
        <f t="shared" si="5"/>
        <v>0</v>
      </c>
      <c r="G188" s="58">
        <f t="shared" si="5"/>
        <v>0</v>
      </c>
      <c r="H188" s="58">
        <f t="shared" si="5"/>
        <v>0</v>
      </c>
      <c r="I188" s="58">
        <f t="shared" si="5"/>
        <v>0</v>
      </c>
      <c r="J188" s="58">
        <f t="shared" si="5"/>
        <v>0</v>
      </c>
      <c r="K188" s="58">
        <f t="shared" si="5"/>
        <v>0</v>
      </c>
      <c r="L188" s="58">
        <f t="shared" si="5"/>
        <v>0</v>
      </c>
      <c r="M188" s="58">
        <f t="shared" si="5"/>
        <v>0</v>
      </c>
      <c r="N188" s="58">
        <f t="shared" si="5"/>
        <v>0</v>
      </c>
      <c r="O188" s="58">
        <f t="shared" si="5"/>
        <v>0</v>
      </c>
      <c r="P188" s="58">
        <f t="shared" si="5"/>
        <v>4</v>
      </c>
      <c r="Q188" s="58">
        <f t="shared" si="5"/>
        <v>0</v>
      </c>
      <c r="R188" s="58">
        <f t="shared" si="5"/>
        <v>0</v>
      </c>
      <c r="S188" s="58">
        <f t="shared" si="5"/>
        <v>0</v>
      </c>
      <c r="T188" s="58">
        <f t="shared" si="5"/>
        <v>0</v>
      </c>
      <c r="U188" s="58">
        <f t="shared" si="5"/>
        <v>0</v>
      </c>
      <c r="V188" s="58">
        <f t="shared" si="5"/>
        <v>0</v>
      </c>
      <c r="W188" s="58">
        <f t="shared" si="5"/>
        <v>0</v>
      </c>
    </row>
    <row r="189" spans="1:23" ht="14.25" customHeight="1">
      <c r="A189" s="58" t="s">
        <v>115</v>
      </c>
      <c r="B189" s="58" t="e">
        <f t="shared" ref="B189:W189" si="6">+SUMIF(#REF!,B$186,#REF!)</f>
        <v>#REF!</v>
      </c>
      <c r="C189" s="58" t="e">
        <f t="shared" si="6"/>
        <v>#REF!</v>
      </c>
      <c r="D189" s="58" t="e">
        <f t="shared" si="6"/>
        <v>#REF!</v>
      </c>
      <c r="E189" s="58" t="e">
        <f t="shared" si="6"/>
        <v>#REF!</v>
      </c>
      <c r="F189" s="58" t="e">
        <f t="shared" si="6"/>
        <v>#REF!</v>
      </c>
      <c r="G189" s="58" t="e">
        <f t="shared" si="6"/>
        <v>#REF!</v>
      </c>
      <c r="H189" s="58" t="e">
        <f t="shared" si="6"/>
        <v>#REF!</v>
      </c>
      <c r="I189" s="58" t="e">
        <f t="shared" si="6"/>
        <v>#REF!</v>
      </c>
      <c r="J189" s="58" t="e">
        <f t="shared" si="6"/>
        <v>#REF!</v>
      </c>
      <c r="K189" s="58" t="e">
        <f t="shared" si="6"/>
        <v>#REF!</v>
      </c>
      <c r="L189" s="58" t="e">
        <f t="shared" si="6"/>
        <v>#REF!</v>
      </c>
      <c r="M189" s="58" t="e">
        <f t="shared" si="6"/>
        <v>#REF!</v>
      </c>
      <c r="N189" s="58" t="e">
        <f t="shared" si="6"/>
        <v>#REF!</v>
      </c>
      <c r="O189" s="58" t="e">
        <f t="shared" si="6"/>
        <v>#REF!</v>
      </c>
      <c r="P189" s="58" t="e">
        <f t="shared" si="6"/>
        <v>#REF!</v>
      </c>
      <c r="Q189" s="58" t="e">
        <f t="shared" si="6"/>
        <v>#REF!</v>
      </c>
      <c r="R189" s="58" t="e">
        <f t="shared" si="6"/>
        <v>#REF!</v>
      </c>
      <c r="S189" s="58" t="e">
        <f t="shared" si="6"/>
        <v>#REF!</v>
      </c>
      <c r="T189" s="58" t="e">
        <f t="shared" si="6"/>
        <v>#REF!</v>
      </c>
      <c r="U189" s="58" t="e">
        <f t="shared" si="6"/>
        <v>#REF!</v>
      </c>
      <c r="V189" s="58" t="e">
        <f t="shared" si="6"/>
        <v>#REF!</v>
      </c>
      <c r="W189" s="58" t="e">
        <f t="shared" si="6"/>
        <v>#REF!</v>
      </c>
    </row>
    <row r="190" spans="1:23" ht="14.25" customHeight="1">
      <c r="A190" s="58" t="s">
        <v>119</v>
      </c>
      <c r="B190" s="58">
        <f t="shared" ref="B190:W190" si="7">+SUMIF($H$9:$H$28,B$186,$M$9:$M$28)</f>
        <v>0</v>
      </c>
      <c r="C190" s="58">
        <f t="shared" si="7"/>
        <v>0</v>
      </c>
      <c r="D190" s="58">
        <f t="shared" si="7"/>
        <v>0</v>
      </c>
      <c r="E190" s="58">
        <f t="shared" si="7"/>
        <v>0</v>
      </c>
      <c r="F190" s="58">
        <f t="shared" si="7"/>
        <v>0</v>
      </c>
      <c r="G190" s="58">
        <f t="shared" si="7"/>
        <v>0</v>
      </c>
      <c r="H190" s="58">
        <f t="shared" si="7"/>
        <v>0</v>
      </c>
      <c r="I190" s="58">
        <f t="shared" si="7"/>
        <v>0</v>
      </c>
      <c r="J190" s="58">
        <f t="shared" si="7"/>
        <v>0</v>
      </c>
      <c r="K190" s="58">
        <f t="shared" si="7"/>
        <v>0</v>
      </c>
      <c r="L190" s="58">
        <f t="shared" si="7"/>
        <v>0</v>
      </c>
      <c r="M190" s="58">
        <f t="shared" si="7"/>
        <v>0</v>
      </c>
      <c r="N190" s="58">
        <f t="shared" si="7"/>
        <v>0</v>
      </c>
      <c r="O190" s="58">
        <f t="shared" si="7"/>
        <v>0</v>
      </c>
      <c r="P190" s="58">
        <f t="shared" si="7"/>
        <v>9</v>
      </c>
      <c r="Q190" s="58">
        <f t="shared" si="7"/>
        <v>6</v>
      </c>
      <c r="R190" s="58">
        <f t="shared" si="7"/>
        <v>0</v>
      </c>
      <c r="S190" s="58">
        <f t="shared" si="7"/>
        <v>0</v>
      </c>
      <c r="T190" s="58">
        <f t="shared" si="7"/>
        <v>0</v>
      </c>
      <c r="U190" s="58">
        <f t="shared" si="7"/>
        <v>0</v>
      </c>
      <c r="V190" s="58">
        <f t="shared" si="7"/>
        <v>0</v>
      </c>
      <c r="W190" s="58">
        <f t="shared" si="7"/>
        <v>0</v>
      </c>
    </row>
    <row r="191" spans="1:23" ht="14.25" customHeight="1">
      <c r="A191" s="58" t="s">
        <v>752</v>
      </c>
      <c r="B191" s="58" t="e">
        <f t="shared" ref="B191:W191" si="8">SUM(B187:B190)</f>
        <v>#REF!</v>
      </c>
      <c r="C191" s="58" t="e">
        <f t="shared" si="8"/>
        <v>#REF!</v>
      </c>
      <c r="D191" s="58" t="e">
        <f t="shared" si="8"/>
        <v>#REF!</v>
      </c>
      <c r="E191" s="58" t="e">
        <f t="shared" si="8"/>
        <v>#REF!</v>
      </c>
      <c r="F191" s="58" t="e">
        <f t="shared" si="8"/>
        <v>#REF!</v>
      </c>
      <c r="G191" s="58" t="e">
        <f t="shared" si="8"/>
        <v>#REF!</v>
      </c>
      <c r="H191" s="58" t="e">
        <f t="shared" si="8"/>
        <v>#REF!</v>
      </c>
      <c r="I191" s="58" t="e">
        <f t="shared" si="8"/>
        <v>#REF!</v>
      </c>
      <c r="J191" s="58" t="e">
        <f t="shared" si="8"/>
        <v>#REF!</v>
      </c>
      <c r="K191" s="58" t="e">
        <f t="shared" si="8"/>
        <v>#REF!</v>
      </c>
      <c r="L191" s="58" t="e">
        <f t="shared" si="8"/>
        <v>#REF!</v>
      </c>
      <c r="M191" s="58" t="e">
        <f t="shared" si="8"/>
        <v>#REF!</v>
      </c>
      <c r="N191" s="58" t="e">
        <f t="shared" si="8"/>
        <v>#REF!</v>
      </c>
      <c r="O191" s="58" t="e">
        <f t="shared" si="8"/>
        <v>#REF!</v>
      </c>
      <c r="P191" s="58" t="e">
        <f t="shared" si="8"/>
        <v>#REF!</v>
      </c>
      <c r="Q191" s="58" t="e">
        <f t="shared" si="8"/>
        <v>#REF!</v>
      </c>
      <c r="R191" s="58" t="e">
        <f t="shared" si="8"/>
        <v>#REF!</v>
      </c>
      <c r="S191" s="58" t="e">
        <f t="shared" si="8"/>
        <v>#REF!</v>
      </c>
      <c r="T191" s="58" t="e">
        <f t="shared" si="8"/>
        <v>#REF!</v>
      </c>
      <c r="U191" s="58" t="e">
        <f t="shared" si="8"/>
        <v>#REF!</v>
      </c>
      <c r="V191" s="58" t="e">
        <f t="shared" si="8"/>
        <v>#REF!</v>
      </c>
      <c r="W191" s="58" t="e">
        <f t="shared" si="8"/>
        <v>#REF!</v>
      </c>
    </row>
    <row r="192" spans="1:23" ht="14.25" customHeight="1">
      <c r="L192" s="66"/>
      <c r="M192" s="66"/>
    </row>
    <row r="193" spans="12:13" ht="14.25" customHeight="1">
      <c r="L193" s="66"/>
      <c r="M193" s="66"/>
    </row>
    <row r="194" spans="12:13" ht="14.25" customHeight="1">
      <c r="L194" s="66"/>
      <c r="M194" s="66"/>
    </row>
    <row r="195" spans="12:13" ht="14.25" customHeight="1">
      <c r="L195" s="66"/>
      <c r="M195" s="66"/>
    </row>
    <row r="196" spans="12:13" ht="14.25" customHeight="1">
      <c r="L196" s="66"/>
      <c r="M196" s="66"/>
    </row>
    <row r="197" spans="12:13" ht="14.25" customHeight="1">
      <c r="L197" s="66"/>
      <c r="M197" s="66"/>
    </row>
    <row r="198" spans="12:13" ht="14.25" customHeight="1">
      <c r="L198" s="66"/>
      <c r="M198" s="66"/>
    </row>
    <row r="199" spans="12:13" ht="14.25" customHeight="1">
      <c r="L199" s="66"/>
      <c r="M199" s="66"/>
    </row>
    <row r="200" spans="12:13" ht="14.25" customHeight="1">
      <c r="L200" s="66"/>
      <c r="M200" s="66"/>
    </row>
    <row r="201" spans="12:13" ht="14.25" customHeight="1">
      <c r="L201" s="66"/>
      <c r="M201" s="66"/>
    </row>
    <row r="202" spans="12:13" ht="14.25" customHeight="1">
      <c r="L202" s="66"/>
      <c r="M202" s="66"/>
    </row>
    <row r="203" spans="12:13" ht="14.25" customHeight="1">
      <c r="L203" s="66"/>
      <c r="M203" s="66"/>
    </row>
    <row r="204" spans="12:13" ht="14.25" customHeight="1">
      <c r="L204" s="66"/>
      <c r="M204" s="66"/>
    </row>
    <row r="205" spans="12:13" ht="14.25" customHeight="1">
      <c r="L205" s="66"/>
      <c r="M205" s="66"/>
    </row>
    <row r="206" spans="12:13" ht="14.25" customHeight="1">
      <c r="L206" s="66"/>
      <c r="M206" s="66"/>
    </row>
    <row r="207" spans="12:13" ht="14.25" customHeight="1">
      <c r="L207" s="66"/>
      <c r="M207" s="66"/>
    </row>
    <row r="208" spans="12:13" ht="14.25" customHeight="1">
      <c r="L208" s="66"/>
      <c r="M208" s="66"/>
    </row>
    <row r="209" spans="12:13" ht="14.25" customHeight="1">
      <c r="L209" s="66"/>
      <c r="M209" s="66"/>
    </row>
    <row r="210" spans="12:13" ht="14.25" customHeight="1">
      <c r="L210" s="66"/>
      <c r="M210" s="66"/>
    </row>
    <row r="211" spans="12:13" ht="14.25" customHeight="1">
      <c r="L211" s="66"/>
      <c r="M211" s="66"/>
    </row>
    <row r="212" spans="12:13" ht="14.25" customHeight="1">
      <c r="L212" s="66"/>
      <c r="M212" s="66"/>
    </row>
    <row r="213" spans="12:13" ht="14.25" customHeight="1">
      <c r="L213" s="66"/>
      <c r="M213" s="66"/>
    </row>
    <row r="214" spans="12:13" ht="14.25" customHeight="1">
      <c r="L214" s="66"/>
      <c r="M214" s="66"/>
    </row>
    <row r="215" spans="12:13" ht="14.25" customHeight="1">
      <c r="L215" s="66"/>
      <c r="M215" s="66"/>
    </row>
    <row r="216" spans="12:13" ht="14.25" customHeight="1">
      <c r="L216" s="66"/>
      <c r="M216" s="66"/>
    </row>
    <row r="217" spans="12:13" ht="14.25" customHeight="1">
      <c r="L217" s="66"/>
      <c r="M217" s="66"/>
    </row>
    <row r="218" spans="12:13" ht="14.25" customHeight="1">
      <c r="L218" s="66"/>
      <c r="M218" s="66"/>
    </row>
    <row r="219" spans="12:13" ht="14.25" customHeight="1">
      <c r="L219" s="66"/>
      <c r="M219" s="66"/>
    </row>
    <row r="220" spans="12:13" ht="14.25" customHeight="1">
      <c r="L220" s="66"/>
      <c r="M220" s="66"/>
    </row>
    <row r="221" spans="12:13" ht="14.25" customHeight="1">
      <c r="L221" s="66"/>
      <c r="M221" s="66"/>
    </row>
    <row r="222" spans="12:13" ht="14.25" customHeight="1">
      <c r="L222" s="66"/>
      <c r="M222" s="66"/>
    </row>
    <row r="223" spans="12:13" ht="14.25" customHeight="1">
      <c r="L223" s="66"/>
      <c r="M223" s="66"/>
    </row>
    <row r="224" spans="12:13" ht="14.25" customHeight="1">
      <c r="L224" s="66"/>
      <c r="M224" s="66"/>
    </row>
    <row r="225" spans="12:13" ht="14.25" customHeight="1">
      <c r="L225" s="66"/>
      <c r="M225" s="66"/>
    </row>
    <row r="226" spans="12:13" ht="14.25" customHeight="1">
      <c r="L226" s="66"/>
      <c r="M226" s="66"/>
    </row>
    <row r="227" spans="12:13" ht="14.25" customHeight="1">
      <c r="L227" s="66"/>
      <c r="M227" s="66"/>
    </row>
    <row r="228" spans="12:13" ht="14.25" customHeight="1">
      <c r="L228" s="66"/>
      <c r="M228" s="66"/>
    </row>
    <row r="229" spans="12:13" ht="14.25" customHeight="1">
      <c r="L229" s="66"/>
      <c r="M229" s="66"/>
    </row>
    <row r="230" spans="12:13" ht="14.25" customHeight="1">
      <c r="L230" s="66"/>
      <c r="M230" s="66"/>
    </row>
    <row r="231" spans="12:13" ht="14.25" customHeight="1">
      <c r="L231" s="66"/>
      <c r="M231" s="66"/>
    </row>
    <row r="232" spans="12:13" ht="14.25" customHeight="1">
      <c r="L232" s="66"/>
      <c r="M232" s="66"/>
    </row>
    <row r="233" spans="12:13" ht="14.25" customHeight="1">
      <c r="L233" s="66"/>
      <c r="M233" s="66"/>
    </row>
    <row r="234" spans="12:13" ht="14.25" customHeight="1">
      <c r="L234" s="66"/>
      <c r="M234" s="66"/>
    </row>
    <row r="235" spans="12:13" ht="14.25" customHeight="1">
      <c r="L235" s="66"/>
      <c r="M235" s="66"/>
    </row>
    <row r="236" spans="12:13" ht="14.25" customHeight="1">
      <c r="L236" s="66"/>
      <c r="M236" s="66"/>
    </row>
    <row r="237" spans="12:13" ht="14.25" customHeight="1">
      <c r="L237" s="66"/>
      <c r="M237" s="66"/>
    </row>
    <row r="238" spans="12:13" ht="14.25" customHeight="1">
      <c r="L238" s="66"/>
      <c r="M238" s="66"/>
    </row>
    <row r="239" spans="12:13" ht="14.25" customHeight="1">
      <c r="L239" s="66"/>
      <c r="M239" s="66"/>
    </row>
    <row r="240" spans="12:13" ht="14.25" customHeight="1">
      <c r="L240" s="66"/>
      <c r="M240" s="66"/>
    </row>
    <row r="241" spans="12:13" ht="14.25" customHeight="1">
      <c r="L241" s="66"/>
      <c r="M241" s="66"/>
    </row>
    <row r="242" spans="12:13" ht="14.25" customHeight="1">
      <c r="L242" s="66"/>
      <c r="M242" s="66"/>
    </row>
    <row r="243" spans="12:13" ht="14.25" customHeight="1">
      <c r="L243" s="66"/>
      <c r="M243" s="66"/>
    </row>
    <row r="244" spans="12:13" ht="14.25" customHeight="1">
      <c r="L244" s="66"/>
      <c r="M244" s="66"/>
    </row>
    <row r="245" spans="12:13" ht="14.25" customHeight="1">
      <c r="L245" s="66"/>
      <c r="M245" s="66"/>
    </row>
    <row r="246" spans="12:13" ht="14.25" customHeight="1">
      <c r="L246" s="66"/>
      <c r="M246" s="66"/>
    </row>
    <row r="247" spans="12:13" ht="14.25" customHeight="1">
      <c r="L247" s="66"/>
      <c r="M247" s="66"/>
    </row>
    <row r="248" spans="12:13" ht="14.25" customHeight="1">
      <c r="L248" s="66"/>
      <c r="M248" s="66"/>
    </row>
    <row r="249" spans="12:13" ht="14.25" customHeight="1">
      <c r="L249" s="66"/>
      <c r="M249" s="66"/>
    </row>
    <row r="250" spans="12:13" ht="14.25" customHeight="1">
      <c r="L250" s="66"/>
      <c r="M250" s="66"/>
    </row>
    <row r="251" spans="12:13" ht="14.25" customHeight="1">
      <c r="L251" s="66"/>
      <c r="M251" s="66"/>
    </row>
    <row r="252" spans="12:13" ht="14.25" customHeight="1">
      <c r="L252" s="66"/>
      <c r="M252" s="66"/>
    </row>
    <row r="253" spans="12:13" ht="14.25" customHeight="1">
      <c r="L253" s="66"/>
      <c r="M253" s="66"/>
    </row>
    <row r="254" spans="12:13" ht="14.25" customHeight="1">
      <c r="L254" s="66"/>
      <c r="M254" s="66"/>
    </row>
    <row r="255" spans="12:13" ht="14.25" customHeight="1">
      <c r="L255" s="66"/>
      <c r="M255" s="66"/>
    </row>
    <row r="256" spans="12:13" ht="14.25" customHeight="1">
      <c r="L256" s="66"/>
      <c r="M256" s="66"/>
    </row>
    <row r="257" spans="12:13" ht="14.25" customHeight="1">
      <c r="L257" s="66"/>
      <c r="M257" s="66"/>
    </row>
    <row r="258" spans="12:13" ht="14.25" customHeight="1">
      <c r="L258" s="66"/>
      <c r="M258" s="66"/>
    </row>
    <row r="259" spans="12:13" ht="14.25" customHeight="1">
      <c r="L259" s="66"/>
      <c r="M259" s="66"/>
    </row>
    <row r="260" spans="12:13" ht="14.25" customHeight="1">
      <c r="L260" s="66"/>
      <c r="M260" s="66"/>
    </row>
    <row r="261" spans="12:13" ht="14.25" customHeight="1">
      <c r="L261" s="66"/>
      <c r="M261" s="66"/>
    </row>
    <row r="262" spans="12:13" ht="14.25" customHeight="1">
      <c r="L262" s="66"/>
      <c r="M262" s="66"/>
    </row>
    <row r="263" spans="12:13" ht="14.25" customHeight="1">
      <c r="L263" s="66"/>
      <c r="M263" s="66"/>
    </row>
    <row r="264" spans="12:13" ht="14.25" customHeight="1">
      <c r="L264" s="66"/>
      <c r="M264" s="66"/>
    </row>
    <row r="265" spans="12:13" ht="14.25" customHeight="1">
      <c r="L265" s="66"/>
      <c r="M265" s="66"/>
    </row>
    <row r="266" spans="12:13" ht="14.25" customHeight="1">
      <c r="L266" s="66"/>
      <c r="M266" s="66"/>
    </row>
    <row r="267" spans="12:13" ht="14.25" customHeight="1">
      <c r="L267" s="66"/>
      <c r="M267" s="66"/>
    </row>
    <row r="268" spans="12:13" ht="14.25" customHeight="1">
      <c r="L268" s="66"/>
      <c r="M268" s="66"/>
    </row>
    <row r="269" spans="12:13" ht="14.25" customHeight="1">
      <c r="L269" s="66"/>
      <c r="M269" s="66"/>
    </row>
    <row r="270" spans="12:13" ht="14.25" customHeight="1">
      <c r="L270" s="66"/>
      <c r="M270" s="66"/>
    </row>
    <row r="271" spans="12:13" ht="14.25" customHeight="1">
      <c r="L271" s="66"/>
      <c r="M271" s="66"/>
    </row>
    <row r="272" spans="12:13" ht="14.25" customHeight="1">
      <c r="L272" s="66"/>
      <c r="M272" s="66"/>
    </row>
    <row r="273" spans="12:13" ht="14.25" customHeight="1">
      <c r="L273" s="66"/>
      <c r="M273" s="66"/>
    </row>
    <row r="274" spans="12:13" ht="14.25" customHeight="1">
      <c r="L274" s="66"/>
      <c r="M274" s="66"/>
    </row>
    <row r="275" spans="12:13" ht="14.25" customHeight="1">
      <c r="L275" s="66"/>
      <c r="M275" s="66"/>
    </row>
    <row r="276" spans="12:13" ht="14.25" customHeight="1">
      <c r="L276" s="66"/>
      <c r="M276" s="66"/>
    </row>
    <row r="277" spans="12:13" ht="14.25" customHeight="1">
      <c r="L277" s="66"/>
      <c r="M277" s="66"/>
    </row>
    <row r="278" spans="12:13" ht="14.25" customHeight="1">
      <c r="L278" s="66"/>
      <c r="M278" s="66"/>
    </row>
    <row r="279" spans="12:13" ht="14.25" customHeight="1">
      <c r="L279" s="66"/>
      <c r="M279" s="66"/>
    </row>
    <row r="280" spans="12:13" ht="14.25" customHeight="1">
      <c r="L280" s="66"/>
      <c r="M280" s="66"/>
    </row>
    <row r="281" spans="12:13" ht="14.25" customHeight="1">
      <c r="L281" s="66"/>
      <c r="M281" s="66"/>
    </row>
    <row r="282" spans="12:13" ht="14.25" customHeight="1">
      <c r="L282" s="66"/>
      <c r="M282" s="66"/>
    </row>
    <row r="283" spans="12:13" ht="14.25" customHeight="1">
      <c r="L283" s="66"/>
      <c r="M283" s="66"/>
    </row>
    <row r="284" spans="12:13" ht="14.25" customHeight="1">
      <c r="L284" s="66"/>
      <c r="M284" s="66"/>
    </row>
    <row r="285" spans="12:13" ht="14.25" customHeight="1">
      <c r="L285" s="66"/>
      <c r="M285" s="66"/>
    </row>
    <row r="286" spans="12:13" ht="14.25" customHeight="1">
      <c r="L286" s="66"/>
      <c r="M286" s="66"/>
    </row>
    <row r="287" spans="12:13" ht="14.25" customHeight="1">
      <c r="L287" s="66"/>
      <c r="M287" s="66"/>
    </row>
    <row r="288" spans="12:13" ht="14.25" customHeight="1">
      <c r="L288" s="66"/>
      <c r="M288" s="66"/>
    </row>
    <row r="289" spans="12:13" ht="14.25" customHeight="1">
      <c r="L289" s="66"/>
      <c r="M289" s="66"/>
    </row>
    <row r="290" spans="12:13" ht="14.25" customHeight="1">
      <c r="L290" s="66"/>
      <c r="M290" s="66"/>
    </row>
    <row r="291" spans="12:13" ht="14.25" customHeight="1">
      <c r="L291" s="66"/>
      <c r="M291" s="66"/>
    </row>
    <row r="292" spans="12:13" ht="14.25" customHeight="1">
      <c r="L292" s="66"/>
      <c r="M292" s="66"/>
    </row>
    <row r="293" spans="12:13" ht="14.25" customHeight="1">
      <c r="L293" s="66"/>
      <c r="M293" s="66"/>
    </row>
    <row r="294" spans="12:13" ht="14.25" customHeight="1">
      <c r="L294" s="66"/>
      <c r="M294" s="66"/>
    </row>
    <row r="295" spans="12:13" ht="14.25" customHeight="1">
      <c r="L295" s="66"/>
      <c r="M295" s="66"/>
    </row>
    <row r="296" spans="12:13" ht="14.25" customHeight="1">
      <c r="L296" s="66"/>
      <c r="M296" s="66"/>
    </row>
    <row r="297" spans="12:13" ht="14.25" customHeight="1">
      <c r="L297" s="66"/>
      <c r="M297" s="66"/>
    </row>
    <row r="298" spans="12:13" ht="14.25" customHeight="1">
      <c r="L298" s="66"/>
      <c r="M298" s="66"/>
    </row>
    <row r="299" spans="12:13" ht="14.25" customHeight="1">
      <c r="L299" s="66"/>
      <c r="M299" s="66"/>
    </row>
    <row r="300" spans="12:13" ht="14.25" customHeight="1">
      <c r="L300" s="66"/>
      <c r="M300" s="66"/>
    </row>
    <row r="301" spans="12:13" ht="14.25" customHeight="1">
      <c r="L301" s="66"/>
      <c r="M301" s="66"/>
    </row>
    <row r="302" spans="12:13" ht="14.25" customHeight="1">
      <c r="L302" s="66"/>
      <c r="M302" s="66"/>
    </row>
    <row r="303" spans="12:13" ht="14.25" customHeight="1">
      <c r="L303" s="66"/>
      <c r="M303" s="66"/>
    </row>
    <row r="304" spans="12:13" ht="14.25" customHeight="1">
      <c r="L304" s="66"/>
      <c r="M304" s="66"/>
    </row>
    <row r="305" spans="12:13" ht="14.25" customHeight="1">
      <c r="L305" s="66"/>
      <c r="M305" s="66"/>
    </row>
    <row r="306" spans="12:13" ht="14.25" customHeight="1">
      <c r="L306" s="66"/>
      <c r="M306" s="66"/>
    </row>
    <row r="307" spans="12:13" ht="14.25" customHeight="1">
      <c r="L307" s="66"/>
      <c r="M307" s="66"/>
    </row>
    <row r="308" spans="12:13" ht="14.25" customHeight="1">
      <c r="L308" s="66"/>
      <c r="M308" s="66"/>
    </row>
    <row r="309" spans="12:13" ht="14.25" customHeight="1">
      <c r="L309" s="66"/>
      <c r="M309" s="66"/>
    </row>
    <row r="310" spans="12:13" ht="14.25" customHeight="1">
      <c r="L310" s="66"/>
      <c r="M310" s="66"/>
    </row>
    <row r="311" spans="12:13" ht="14.25" customHeight="1">
      <c r="L311" s="66"/>
      <c r="M311" s="66"/>
    </row>
    <row r="312" spans="12:13" ht="14.25" customHeight="1">
      <c r="L312" s="66"/>
      <c r="M312" s="66"/>
    </row>
    <row r="313" spans="12:13" ht="14.25" customHeight="1">
      <c r="L313" s="66"/>
      <c r="M313" s="66"/>
    </row>
    <row r="314" spans="12:13" ht="14.25" customHeight="1">
      <c r="L314" s="66"/>
      <c r="M314" s="66"/>
    </row>
    <row r="315" spans="12:13" ht="14.25" customHeight="1">
      <c r="L315" s="66"/>
      <c r="M315" s="66"/>
    </row>
    <row r="316" spans="12:13" ht="14.25" customHeight="1">
      <c r="L316" s="66"/>
      <c r="M316" s="66"/>
    </row>
    <row r="317" spans="12:13" ht="14.25" customHeight="1">
      <c r="L317" s="66"/>
      <c r="M317" s="66"/>
    </row>
    <row r="318" spans="12:13" ht="14.25" customHeight="1">
      <c r="L318" s="66"/>
      <c r="M318" s="66"/>
    </row>
    <row r="319" spans="12:13" ht="14.25" customHeight="1">
      <c r="L319" s="66"/>
      <c r="M319" s="66"/>
    </row>
    <row r="320" spans="12:13" ht="14.25" customHeight="1">
      <c r="L320" s="66"/>
      <c r="M320" s="66"/>
    </row>
    <row r="321" spans="12:13" ht="14.25" customHeight="1">
      <c r="L321" s="66"/>
      <c r="M321" s="66"/>
    </row>
    <row r="322" spans="12:13" ht="14.25" customHeight="1">
      <c r="L322" s="66"/>
      <c r="M322" s="66"/>
    </row>
    <row r="323" spans="12:13" ht="14.25" customHeight="1">
      <c r="L323" s="66"/>
      <c r="M323" s="66"/>
    </row>
    <row r="324" spans="12:13" ht="14.25" customHeight="1">
      <c r="L324" s="66"/>
      <c r="M324" s="66"/>
    </row>
    <row r="325" spans="12:13" ht="14.25" customHeight="1">
      <c r="L325" s="66"/>
      <c r="M325" s="66"/>
    </row>
    <row r="326" spans="12:13" ht="14.25" customHeight="1">
      <c r="L326" s="66"/>
      <c r="M326" s="66"/>
    </row>
    <row r="327" spans="12:13" ht="14.25" customHeight="1">
      <c r="L327" s="66"/>
      <c r="M327" s="66"/>
    </row>
    <row r="328" spans="12:13" ht="14.25" customHeight="1">
      <c r="L328" s="66"/>
      <c r="M328" s="66"/>
    </row>
    <row r="329" spans="12:13" ht="14.25" customHeight="1">
      <c r="L329" s="66"/>
      <c r="M329" s="66"/>
    </row>
    <row r="330" spans="12:13" ht="14.25" customHeight="1">
      <c r="L330" s="66"/>
      <c r="M330" s="66"/>
    </row>
    <row r="331" spans="12:13" ht="14.25" customHeight="1">
      <c r="L331" s="66"/>
      <c r="M331" s="66"/>
    </row>
    <row r="332" spans="12:13" ht="14.25" customHeight="1">
      <c r="L332" s="66"/>
      <c r="M332" s="66"/>
    </row>
    <row r="333" spans="12:13" ht="14.25" customHeight="1">
      <c r="L333" s="66"/>
      <c r="M333" s="66"/>
    </row>
    <row r="334" spans="12:13" ht="14.25" customHeight="1">
      <c r="L334" s="66"/>
      <c r="M334" s="66"/>
    </row>
    <row r="335" spans="12:13" ht="14.25" customHeight="1">
      <c r="L335" s="66"/>
      <c r="M335" s="66"/>
    </row>
    <row r="336" spans="12:13" ht="14.25" customHeight="1">
      <c r="L336" s="66"/>
      <c r="M336" s="66"/>
    </row>
    <row r="337" spans="12:13" ht="14.25" customHeight="1">
      <c r="L337" s="66"/>
      <c r="M337" s="66"/>
    </row>
    <row r="338" spans="12:13" ht="14.25" customHeight="1">
      <c r="L338" s="66"/>
      <c r="M338" s="66"/>
    </row>
    <row r="339" spans="12:13" ht="14.25" customHeight="1">
      <c r="L339" s="66"/>
      <c r="M339" s="66"/>
    </row>
    <row r="340" spans="12:13" ht="14.25" customHeight="1">
      <c r="L340" s="66"/>
      <c r="M340" s="66"/>
    </row>
    <row r="341" spans="12:13" ht="14.25" customHeight="1">
      <c r="L341" s="66"/>
      <c r="M341" s="66"/>
    </row>
    <row r="342" spans="12:13" ht="14.25" customHeight="1">
      <c r="L342" s="66"/>
      <c r="M342" s="66"/>
    </row>
    <row r="343" spans="12:13" ht="14.25" customHeight="1">
      <c r="L343" s="66"/>
      <c r="M343" s="66"/>
    </row>
    <row r="344" spans="12:13" ht="14.25" customHeight="1">
      <c r="L344" s="66"/>
      <c r="M344" s="66"/>
    </row>
    <row r="345" spans="12:13" ht="14.25" customHeight="1">
      <c r="L345" s="66"/>
      <c r="M345" s="66"/>
    </row>
    <row r="346" spans="12:13" ht="14.25" customHeight="1">
      <c r="L346" s="66"/>
      <c r="M346" s="66"/>
    </row>
    <row r="347" spans="12:13" ht="14.25" customHeight="1">
      <c r="L347" s="66"/>
      <c r="M347" s="66"/>
    </row>
    <row r="348" spans="12:13" ht="14.25" customHeight="1">
      <c r="L348" s="66"/>
      <c r="M348" s="66"/>
    </row>
    <row r="349" spans="12:13" ht="14.25" customHeight="1">
      <c r="L349" s="66"/>
      <c r="M349" s="66"/>
    </row>
    <row r="350" spans="12:13" ht="14.25" customHeight="1">
      <c r="L350" s="66"/>
      <c r="M350" s="66"/>
    </row>
    <row r="351" spans="12:13" ht="14.25" customHeight="1">
      <c r="L351" s="66"/>
      <c r="M351" s="66"/>
    </row>
    <row r="352" spans="12:13" ht="14.25" customHeight="1">
      <c r="L352" s="66"/>
      <c r="M352" s="66"/>
    </row>
    <row r="353" spans="12:13" ht="14.25" customHeight="1">
      <c r="L353" s="66"/>
      <c r="M353" s="66"/>
    </row>
    <row r="354" spans="12:13" ht="14.25" customHeight="1">
      <c r="L354" s="66"/>
      <c r="M354" s="66"/>
    </row>
    <row r="355" spans="12:13" ht="14.25" customHeight="1">
      <c r="L355" s="66"/>
      <c r="M355" s="66"/>
    </row>
    <row r="356" spans="12:13" ht="14.25" customHeight="1">
      <c r="L356" s="66"/>
      <c r="M356" s="66"/>
    </row>
    <row r="357" spans="12:13" ht="14.25" customHeight="1">
      <c r="L357" s="66"/>
      <c r="M357" s="66"/>
    </row>
    <row r="358" spans="12:13" ht="14.25" customHeight="1">
      <c r="L358" s="66"/>
      <c r="M358" s="66"/>
    </row>
    <row r="359" spans="12:13" ht="14.25" customHeight="1">
      <c r="L359" s="66"/>
      <c r="M359" s="66"/>
    </row>
    <row r="360" spans="12:13" ht="14.25" customHeight="1">
      <c r="L360" s="66"/>
      <c r="M360" s="66"/>
    </row>
    <row r="361" spans="12:13" ht="14.25" customHeight="1">
      <c r="L361" s="66"/>
      <c r="M361" s="66"/>
    </row>
    <row r="362" spans="12:13" ht="14.25" customHeight="1">
      <c r="L362" s="66"/>
      <c r="M362" s="66"/>
    </row>
    <row r="363" spans="12:13" ht="14.25" customHeight="1">
      <c r="L363" s="66"/>
      <c r="M363" s="66"/>
    </row>
    <row r="364" spans="12:13" ht="14.25" customHeight="1">
      <c r="L364" s="66"/>
      <c r="M364" s="66"/>
    </row>
    <row r="365" spans="12:13" ht="14.25" customHeight="1">
      <c r="L365" s="66"/>
      <c r="M365" s="66"/>
    </row>
    <row r="366" spans="12:13" ht="14.25" customHeight="1">
      <c r="L366" s="66"/>
      <c r="M366" s="66"/>
    </row>
    <row r="367" spans="12:13" ht="14.25" customHeight="1">
      <c r="L367" s="66"/>
      <c r="M367" s="66"/>
    </row>
    <row r="368" spans="12:13" ht="14.25" customHeight="1">
      <c r="L368" s="66"/>
      <c r="M368" s="66"/>
    </row>
    <row r="369" spans="12:13" ht="14.25" customHeight="1">
      <c r="L369" s="66"/>
      <c r="M369" s="66"/>
    </row>
    <row r="370" spans="12:13" ht="14.25" customHeight="1">
      <c r="L370" s="66"/>
      <c r="M370" s="66"/>
    </row>
    <row r="371" spans="12:13" ht="14.25" customHeight="1">
      <c r="L371" s="66"/>
      <c r="M371" s="66"/>
    </row>
    <row r="372" spans="12:13" ht="14.25" customHeight="1">
      <c r="L372" s="66"/>
      <c r="M372" s="66"/>
    </row>
    <row r="373" spans="12:13" ht="14.25" customHeight="1">
      <c r="L373" s="66"/>
      <c r="M373" s="66"/>
    </row>
    <row r="374" spans="12:13" ht="14.25" customHeight="1">
      <c r="L374" s="66"/>
      <c r="M374" s="66"/>
    </row>
    <row r="375" spans="12:13" ht="14.25" customHeight="1">
      <c r="L375" s="66"/>
      <c r="M375" s="66"/>
    </row>
    <row r="376" spans="12:13" ht="14.25" customHeight="1">
      <c r="L376" s="66"/>
      <c r="M376" s="66"/>
    </row>
    <row r="377" spans="12:13" ht="14.25" customHeight="1">
      <c r="L377" s="66"/>
      <c r="M377" s="66"/>
    </row>
    <row r="378" spans="12:13" ht="14.25" customHeight="1">
      <c r="L378" s="66"/>
      <c r="M378" s="66"/>
    </row>
    <row r="379" spans="12:13" ht="14.25" customHeight="1">
      <c r="L379" s="66"/>
      <c r="M379" s="66"/>
    </row>
    <row r="380" spans="12:13" ht="14.25" customHeight="1">
      <c r="L380" s="66"/>
      <c r="M380" s="66"/>
    </row>
    <row r="381" spans="12:13" ht="14.25" customHeight="1">
      <c r="L381" s="66"/>
      <c r="M381" s="66"/>
    </row>
    <row r="382" spans="12:13" ht="14.25" customHeight="1">
      <c r="L382" s="66"/>
      <c r="M382" s="66"/>
    </row>
    <row r="383" spans="12:13" ht="14.25" customHeight="1">
      <c r="L383" s="66"/>
      <c r="M383" s="66"/>
    </row>
    <row r="384" spans="12:13" ht="14.25" customHeight="1">
      <c r="L384" s="66"/>
      <c r="M384" s="66"/>
    </row>
    <row r="385" spans="12:13" ht="14.25" customHeight="1">
      <c r="L385" s="66"/>
      <c r="M385" s="66"/>
    </row>
    <row r="386" spans="12:13" ht="14.25" customHeight="1">
      <c r="L386" s="66"/>
      <c r="M386" s="66"/>
    </row>
    <row r="387" spans="12:13" ht="14.25" customHeight="1">
      <c r="L387" s="66"/>
      <c r="M387" s="66"/>
    </row>
    <row r="388" spans="12:13" ht="14.25" customHeight="1">
      <c r="L388" s="66"/>
      <c r="M388" s="66"/>
    </row>
    <row r="389" spans="12:13" ht="14.25" customHeight="1">
      <c r="L389" s="66"/>
      <c r="M389" s="66"/>
    </row>
    <row r="390" spans="12:13" ht="14.25" customHeight="1">
      <c r="L390" s="66"/>
      <c r="M390" s="66"/>
    </row>
    <row r="391" spans="12:13" ht="14.25" customHeight="1">
      <c r="L391" s="66"/>
      <c r="M391" s="66"/>
    </row>
    <row r="392" spans="12:13" ht="15.75" customHeight="1"/>
    <row r="393" spans="12:13" ht="15.75" customHeight="1"/>
    <row r="394" spans="12:13" ht="15.75" customHeight="1"/>
    <row r="395" spans="12:13" ht="15.75" customHeight="1"/>
    <row r="396" spans="12:13" ht="15.75" customHeight="1"/>
    <row r="397" spans="12:13" ht="15.75" customHeight="1"/>
    <row r="398" spans="12:13" ht="15.75" customHeight="1"/>
    <row r="399" spans="12:13" ht="15.75" customHeight="1"/>
    <row r="400" spans="12:13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sortState xmlns:xlrd2="http://schemas.microsoft.com/office/spreadsheetml/2017/richdata2" ref="F3:O28">
    <sortCondition ref="K3:K28"/>
    <sortCondition descending="1" ref="N3:N28"/>
    <sortCondition descending="1" ref="O3:O28"/>
  </sortState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857"/>
  <sheetViews>
    <sheetView workbookViewId="0">
      <pane ySplit="2" topLeftCell="A3" activePane="bottomLeft" state="frozen"/>
      <selection pane="bottomLeft" activeCell="A88" sqref="A88:XFD23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16" t="s">
        <v>801</v>
      </c>
      <c r="B1" s="43" t="s">
        <v>802</v>
      </c>
      <c r="C1" s="43" t="s">
        <v>803</v>
      </c>
      <c r="D1" s="127" t="s">
        <v>804</v>
      </c>
      <c r="E1" s="128"/>
      <c r="F1" s="129" t="s">
        <v>780</v>
      </c>
      <c r="N1" s="181" t="s">
        <v>793</v>
      </c>
      <c r="O1" s="182"/>
    </row>
    <row r="2" spans="1:15" ht="14.25" customHeight="1">
      <c r="A2" s="120" t="s">
        <v>805</v>
      </c>
      <c r="B2" s="121" t="s">
        <v>795</v>
      </c>
      <c r="C2" s="121" t="s">
        <v>796</v>
      </c>
      <c r="D2" s="121" t="s">
        <v>797</v>
      </c>
      <c r="E2" s="121"/>
      <c r="F2" s="129" t="s">
        <v>806</v>
      </c>
      <c r="G2" s="130" t="s">
        <v>1</v>
      </c>
      <c r="H2" s="130" t="s">
        <v>3</v>
      </c>
      <c r="I2" s="130" t="s">
        <v>742</v>
      </c>
      <c r="J2" s="130" t="s">
        <v>2</v>
      </c>
      <c r="K2" s="130" t="s">
        <v>5</v>
      </c>
      <c r="L2" s="130" t="s">
        <v>744</v>
      </c>
      <c r="M2" s="131" t="s">
        <v>745</v>
      </c>
      <c r="N2" s="132" t="s">
        <v>790</v>
      </c>
      <c r="O2" s="132" t="s">
        <v>791</v>
      </c>
    </row>
    <row r="3" spans="1:15" ht="14.25" customHeight="1">
      <c r="A3" s="106"/>
      <c r="B3" s="107"/>
      <c r="C3" s="107"/>
      <c r="D3" s="108"/>
      <c r="E3" s="108"/>
      <c r="F3" s="108">
        <v>595</v>
      </c>
      <c r="G3" s="60" t="str">
        <f>+VLOOKUP(F3,Participants!$A$1:$F$799,2,FALSE)</f>
        <v>Jack Davison</v>
      </c>
      <c r="H3" s="60" t="str">
        <f>+VLOOKUP(F3,Participants!$A$1:$F$799,4,FALSE)</f>
        <v>BFS</v>
      </c>
      <c r="I3" s="60" t="str">
        <f>+VLOOKUP(F3,Participants!$A$1:$F$799,5,FALSE)</f>
        <v>M</v>
      </c>
      <c r="J3" s="60">
        <f>+VLOOKUP(F3,Participants!$A$1:$F$799,3,FALSE)</f>
        <v>6</v>
      </c>
      <c r="K3" s="61" t="str">
        <f>+VLOOKUP(F3,Participants!$A$1:$G$799,7,FALSE)</f>
        <v>JV BOYS</v>
      </c>
      <c r="L3" s="109">
        <v>1</v>
      </c>
      <c r="M3" s="60">
        <v>10</v>
      </c>
      <c r="N3" s="110">
        <v>89</v>
      </c>
      <c r="O3" s="126">
        <v>2</v>
      </c>
    </row>
    <row r="4" spans="1:15" ht="14.25" customHeight="1">
      <c r="A4" s="111"/>
      <c r="B4" s="112"/>
      <c r="C4" s="112"/>
      <c r="D4" s="113"/>
      <c r="E4" s="113"/>
      <c r="F4" s="113">
        <v>1264</v>
      </c>
      <c r="G4" s="53" t="str">
        <f>+VLOOKUP(F4,Participants!$A$1:$F$799,2,FALSE)</f>
        <v>Nolan Meyer</v>
      </c>
      <c r="H4" s="53" t="str">
        <f>+VLOOKUP(F4,Participants!$A$1:$F$799,4,FALSE)</f>
        <v>AGS</v>
      </c>
      <c r="I4" s="53" t="str">
        <f>+VLOOKUP(F4,Participants!$A$1:$F$799,5,FALSE)</f>
        <v>M</v>
      </c>
      <c r="J4" s="53">
        <f>+VLOOKUP(F4,Participants!$A$1:$F$799,3,FALSE)</f>
        <v>5</v>
      </c>
      <c r="K4" s="61" t="str">
        <f>+VLOOKUP(F4,Participants!$A$1:$G$799,7,FALSE)</f>
        <v>JV BOYS</v>
      </c>
      <c r="L4" s="114">
        <f>L3+1</f>
        <v>2</v>
      </c>
      <c r="M4" s="53">
        <v>8</v>
      </c>
      <c r="N4" s="54">
        <v>75</v>
      </c>
      <c r="O4" s="126">
        <v>0</v>
      </c>
    </row>
    <row r="5" spans="1:15" ht="14.25" customHeight="1">
      <c r="A5" s="106"/>
      <c r="B5" s="107"/>
      <c r="C5" s="107"/>
      <c r="D5" s="108"/>
      <c r="E5" s="108"/>
      <c r="F5" s="113">
        <v>594</v>
      </c>
      <c r="G5" s="53" t="str">
        <f>+VLOOKUP(F5,Participants!$A$1:$F$799,2,FALSE)</f>
        <v>Isaiah Thomas</v>
      </c>
      <c r="H5" s="53" t="str">
        <f>+VLOOKUP(F5,Participants!$A$1:$F$799,4,FALSE)</f>
        <v>BFS</v>
      </c>
      <c r="I5" s="53" t="str">
        <f>+VLOOKUP(F5,Participants!$A$1:$F$799,5,FALSE)</f>
        <v>M</v>
      </c>
      <c r="J5" s="53">
        <f>+VLOOKUP(F5,Participants!$A$1:$F$799,3,FALSE)</f>
        <v>5</v>
      </c>
      <c r="K5" s="61" t="str">
        <f>+VLOOKUP(F5,Participants!$A$1:$G$799,7,FALSE)</f>
        <v>JV BOYS</v>
      </c>
      <c r="L5" s="114">
        <f t="shared" ref="L5:L23" si="0">L4+1</f>
        <v>3</v>
      </c>
      <c r="M5" s="53">
        <v>6</v>
      </c>
      <c r="N5" s="54">
        <v>66</v>
      </c>
      <c r="O5" s="126">
        <v>6</v>
      </c>
    </row>
    <row r="6" spans="1:15" ht="14.25" customHeight="1">
      <c r="A6" s="111"/>
      <c r="B6" s="112"/>
      <c r="C6" s="112"/>
      <c r="D6" s="113"/>
      <c r="E6" s="113"/>
      <c r="F6" s="113">
        <v>882</v>
      </c>
      <c r="G6" s="53" t="str">
        <f>+VLOOKUP(F6,Participants!$A$1:$F$799,2,FALSE)</f>
        <v>Vito Bianco</v>
      </c>
      <c r="H6" s="53" t="str">
        <f>+VLOOKUP(F6,Participants!$A$1:$F$799,4,FALSE)</f>
        <v>SSPP</v>
      </c>
      <c r="I6" s="53" t="str">
        <f>+VLOOKUP(F6,Participants!$A$1:$F$799,5,FALSE)</f>
        <v>M</v>
      </c>
      <c r="J6" s="53">
        <f>+VLOOKUP(F6,Participants!$A$1:$F$799,3,FALSE)</f>
        <v>6</v>
      </c>
      <c r="K6" s="61" t="str">
        <f>+VLOOKUP(F6,Participants!$A$1:$G$799,7,FALSE)</f>
        <v>JV BOYS</v>
      </c>
      <c r="L6" s="114">
        <f t="shared" si="0"/>
        <v>4</v>
      </c>
      <c r="M6" s="53">
        <v>5</v>
      </c>
      <c r="N6" s="54">
        <v>65</v>
      </c>
      <c r="O6" s="126">
        <v>1</v>
      </c>
    </row>
    <row r="7" spans="1:15" ht="14.25" customHeight="1">
      <c r="A7" s="106"/>
      <c r="B7" s="107"/>
      <c r="C7" s="107"/>
      <c r="D7" s="108"/>
      <c r="E7" s="108"/>
      <c r="F7" s="108">
        <v>1267</v>
      </c>
      <c r="G7" s="60" t="str">
        <f>+VLOOKUP(F7,Participants!$A$1:$F$799,2,FALSE)</f>
        <v>Jeremy Ye</v>
      </c>
      <c r="H7" s="60" t="str">
        <f>+VLOOKUP(F7,Participants!$A$1:$F$799,4,FALSE)</f>
        <v>AGS</v>
      </c>
      <c r="I7" s="60" t="str">
        <f>+VLOOKUP(F7,Participants!$A$1:$F$799,5,FALSE)</f>
        <v>M</v>
      </c>
      <c r="J7" s="60">
        <f>+VLOOKUP(F7,Participants!$A$1:$F$799,3,FALSE)</f>
        <v>6</v>
      </c>
      <c r="K7" s="61" t="str">
        <f>+VLOOKUP(F7,Participants!$A$1:$G$799,7,FALSE)</f>
        <v>JV BOYS</v>
      </c>
      <c r="L7" s="114">
        <f t="shared" si="0"/>
        <v>5</v>
      </c>
      <c r="M7" s="60">
        <v>4</v>
      </c>
      <c r="N7" s="110">
        <v>64</v>
      </c>
      <c r="O7" s="126">
        <v>11</v>
      </c>
    </row>
    <row r="8" spans="1:15" ht="14.25" customHeight="1">
      <c r="A8" s="111"/>
      <c r="B8" s="112"/>
      <c r="C8" s="112"/>
      <c r="D8" s="113"/>
      <c r="E8" s="113"/>
      <c r="F8" s="113">
        <v>597</v>
      </c>
      <c r="G8" s="53" t="str">
        <f>+VLOOKUP(F8,Participants!$A$1:$F$799,2,FALSE)</f>
        <v>Rylan Greene</v>
      </c>
      <c r="H8" s="53" t="str">
        <f>+VLOOKUP(F8,Participants!$A$1:$F$799,4,FALSE)</f>
        <v>BFS</v>
      </c>
      <c r="I8" s="53" t="str">
        <f>+VLOOKUP(F8,Participants!$A$1:$F$799,5,FALSE)</f>
        <v>M</v>
      </c>
      <c r="J8" s="53">
        <f>+VLOOKUP(F8,Participants!$A$1:$F$799,3,FALSE)</f>
        <v>6</v>
      </c>
      <c r="K8" s="61" t="str">
        <f>+VLOOKUP(F8,Participants!$A$1:$G$799,7,FALSE)</f>
        <v>JV BOYS</v>
      </c>
      <c r="L8" s="114">
        <f t="shared" si="0"/>
        <v>6</v>
      </c>
      <c r="M8" s="53">
        <v>3</v>
      </c>
      <c r="N8" s="54">
        <v>61</v>
      </c>
      <c r="O8" s="126">
        <v>5</v>
      </c>
    </row>
    <row r="9" spans="1:15" ht="14.25" customHeight="1">
      <c r="A9" s="106"/>
      <c r="B9" s="107"/>
      <c r="C9" s="107"/>
      <c r="D9" s="108"/>
      <c r="E9" s="108"/>
      <c r="F9" s="113">
        <v>593</v>
      </c>
      <c r="G9" s="53" t="str">
        <f>+VLOOKUP(F9,Participants!$A$1:$F$799,2,FALSE)</f>
        <v>Ethan Hiserodt</v>
      </c>
      <c r="H9" s="53" t="str">
        <f>+VLOOKUP(F9,Participants!$A$1:$F$799,4,FALSE)</f>
        <v>BFS</v>
      </c>
      <c r="I9" s="53" t="str">
        <f>+VLOOKUP(F9,Participants!$A$1:$F$799,5,FALSE)</f>
        <v>M</v>
      </c>
      <c r="J9" s="53">
        <f>+VLOOKUP(F9,Participants!$A$1:$F$799,3,FALSE)</f>
        <v>6</v>
      </c>
      <c r="K9" s="61" t="str">
        <f>+VLOOKUP(F9,Participants!$A$1:$G$799,7,FALSE)</f>
        <v>JV BOYS</v>
      </c>
      <c r="L9" s="114">
        <f t="shared" si="0"/>
        <v>7</v>
      </c>
      <c r="M9" s="53">
        <v>2</v>
      </c>
      <c r="N9" s="54">
        <v>60</v>
      </c>
      <c r="O9" s="126">
        <v>7</v>
      </c>
    </row>
    <row r="10" spans="1:15" ht="14.25" customHeight="1">
      <c r="A10" s="111"/>
      <c r="B10" s="112"/>
      <c r="C10" s="112"/>
      <c r="D10" s="113"/>
      <c r="E10" s="113"/>
      <c r="F10" s="113">
        <v>1258</v>
      </c>
      <c r="G10" s="53" t="str">
        <f>+VLOOKUP(F10,Participants!$A$1:$F$799,2,FALSE)</f>
        <v>Leo Beadling</v>
      </c>
      <c r="H10" s="53" t="str">
        <f>+VLOOKUP(F10,Participants!$A$1:$F$799,4,FALSE)</f>
        <v>AGS</v>
      </c>
      <c r="I10" s="53" t="str">
        <f>+VLOOKUP(F10,Participants!$A$1:$F$799,5,FALSE)</f>
        <v>M</v>
      </c>
      <c r="J10" s="53">
        <f>+VLOOKUP(F10,Participants!$A$1:$F$799,3,FALSE)</f>
        <v>6</v>
      </c>
      <c r="K10" s="61" t="str">
        <f>+VLOOKUP(F10,Participants!$A$1:$G$799,7,FALSE)</f>
        <v>JV BOYS</v>
      </c>
      <c r="L10" s="114">
        <f t="shared" si="0"/>
        <v>8</v>
      </c>
      <c r="M10" s="53">
        <v>1</v>
      </c>
      <c r="N10" s="54">
        <v>56</v>
      </c>
      <c r="O10" s="126">
        <v>11</v>
      </c>
    </row>
    <row r="11" spans="1:15" ht="14.25" customHeight="1">
      <c r="A11" s="106"/>
      <c r="B11" s="107"/>
      <c r="C11" s="107"/>
      <c r="D11" s="108"/>
      <c r="E11" s="108"/>
      <c r="F11" s="108">
        <v>779</v>
      </c>
      <c r="G11" s="60" t="str">
        <f>+VLOOKUP(F11,Participants!$A$1:$F$799,2,FALSE)</f>
        <v xml:space="preserve">Burchill Linus </v>
      </c>
      <c r="H11" s="60" t="str">
        <f>+VLOOKUP(F11,Participants!$A$1:$F$799,4,FALSE)</f>
        <v>AAC</v>
      </c>
      <c r="I11" s="60" t="str">
        <f>+VLOOKUP(F11,Participants!$A$1:$F$799,5,FALSE)</f>
        <v>M</v>
      </c>
      <c r="J11" s="60">
        <f>+VLOOKUP(F11,Participants!$A$1:$F$799,3,FALSE)</f>
        <v>6</v>
      </c>
      <c r="K11" s="61" t="str">
        <f>+VLOOKUP(F11,Participants!$A$1:$G$799,7,FALSE)</f>
        <v>JV BOYS</v>
      </c>
      <c r="L11" s="114">
        <f t="shared" si="0"/>
        <v>9</v>
      </c>
      <c r="M11" s="60"/>
      <c r="N11" s="110">
        <v>53</v>
      </c>
      <c r="O11" s="126">
        <v>6</v>
      </c>
    </row>
    <row r="12" spans="1:15" ht="14.25" customHeight="1">
      <c r="A12" s="111"/>
      <c r="B12" s="112"/>
      <c r="C12" s="112"/>
      <c r="D12" s="113"/>
      <c r="E12" s="113"/>
      <c r="F12" s="113">
        <v>598</v>
      </c>
      <c r="G12" s="53" t="str">
        <f>+VLOOKUP(F12,Participants!$A$1:$F$799,2,FALSE)</f>
        <v>Ty Ryan</v>
      </c>
      <c r="H12" s="53" t="str">
        <f>+VLOOKUP(F12,Participants!$A$1:$F$799,4,FALSE)</f>
        <v>BFS</v>
      </c>
      <c r="I12" s="53" t="str">
        <f>+VLOOKUP(F12,Participants!$A$1:$F$799,5,FALSE)</f>
        <v>M</v>
      </c>
      <c r="J12" s="53">
        <f>+VLOOKUP(F12,Participants!$A$1:$F$799,3,FALSE)</f>
        <v>5</v>
      </c>
      <c r="K12" s="61" t="str">
        <f>+VLOOKUP(F12,Participants!$A$1:$G$799,7,FALSE)</f>
        <v>JV BOYS</v>
      </c>
      <c r="L12" s="114">
        <f t="shared" si="0"/>
        <v>10</v>
      </c>
      <c r="M12" s="53"/>
      <c r="N12" s="54">
        <v>53</v>
      </c>
      <c r="O12" s="126">
        <v>3</v>
      </c>
    </row>
    <row r="13" spans="1:15" ht="14.25" customHeight="1">
      <c r="A13" s="106"/>
      <c r="B13" s="107"/>
      <c r="C13" s="107"/>
      <c r="D13" s="108"/>
      <c r="E13" s="108"/>
      <c r="F13" s="108">
        <v>1050</v>
      </c>
      <c r="G13" s="60" t="str">
        <f>+VLOOKUP(F13,Participants!$A$1:$F$799,2,FALSE)</f>
        <v>Jack Croft</v>
      </c>
      <c r="H13" s="60" t="str">
        <f>+VLOOKUP(F13,Participants!$A$1:$F$799,4,FALSE)</f>
        <v>KIL</v>
      </c>
      <c r="I13" s="60" t="str">
        <f>+VLOOKUP(F13,Participants!$A$1:$F$799,5,FALSE)</f>
        <v>M</v>
      </c>
      <c r="J13" s="60">
        <f>+VLOOKUP(F13,Participants!$A$1:$F$799,3,FALSE)</f>
        <v>5</v>
      </c>
      <c r="K13" s="61" t="str">
        <f>+VLOOKUP(F13,Participants!$A$1:$G$799,7,FALSE)</f>
        <v>JV BOYS</v>
      </c>
      <c r="L13" s="114">
        <f t="shared" si="0"/>
        <v>11</v>
      </c>
      <c r="M13" s="60"/>
      <c r="N13" s="110">
        <v>51</v>
      </c>
      <c r="O13" s="126">
        <v>9</v>
      </c>
    </row>
    <row r="14" spans="1:15" ht="14.25" customHeight="1">
      <c r="A14" s="111"/>
      <c r="B14" s="112"/>
      <c r="C14" s="112"/>
      <c r="D14" s="113"/>
      <c r="E14" s="113"/>
      <c r="F14" s="113">
        <v>1047</v>
      </c>
      <c r="G14" s="53" t="str">
        <f>+VLOOKUP(F14,Participants!$A$1:$F$799,2,FALSE)</f>
        <v>Peter Baker</v>
      </c>
      <c r="H14" s="53" t="str">
        <f>+VLOOKUP(F14,Participants!$A$1:$F$799,4,FALSE)</f>
        <v>KIL</v>
      </c>
      <c r="I14" s="53" t="str">
        <f>+VLOOKUP(F14,Participants!$A$1:$F$799,5,FALSE)</f>
        <v>M</v>
      </c>
      <c r="J14" s="53">
        <f>+VLOOKUP(F14,Participants!$A$1:$F$799,3,FALSE)</f>
        <v>5</v>
      </c>
      <c r="K14" s="61" t="str">
        <f>+VLOOKUP(F14,Participants!$A$1:$G$799,7,FALSE)</f>
        <v>JV BOYS</v>
      </c>
      <c r="L14" s="114">
        <f t="shared" si="0"/>
        <v>12</v>
      </c>
      <c r="M14" s="53"/>
      <c r="N14" s="54">
        <v>49</v>
      </c>
      <c r="O14" s="126">
        <v>8</v>
      </c>
    </row>
    <row r="15" spans="1:15" ht="14.25" customHeight="1">
      <c r="A15" s="106"/>
      <c r="B15" s="107"/>
      <c r="C15" s="107"/>
      <c r="D15" s="108"/>
      <c r="E15" s="108"/>
      <c r="F15" s="108">
        <v>879</v>
      </c>
      <c r="G15" s="60" t="str">
        <f>+VLOOKUP(F15,Participants!$A$1:$F$799,2,FALSE)</f>
        <v>Domenico Berarducci</v>
      </c>
      <c r="H15" s="60" t="str">
        <f>+VLOOKUP(F15,Participants!$A$1:$F$799,4,FALSE)</f>
        <v>SSPP</v>
      </c>
      <c r="I15" s="60" t="str">
        <f>+VLOOKUP(F15,Participants!$A$1:$F$799,5,FALSE)</f>
        <v>M</v>
      </c>
      <c r="J15" s="60">
        <f>+VLOOKUP(F15,Participants!$A$1:$F$799,3,FALSE)</f>
        <v>6</v>
      </c>
      <c r="K15" s="61" t="str">
        <f>+VLOOKUP(F15,Participants!$A$1:$G$799,7,FALSE)</f>
        <v>JV BOYS</v>
      </c>
      <c r="L15" s="114">
        <f t="shared" si="0"/>
        <v>13</v>
      </c>
      <c r="M15" s="60"/>
      <c r="N15" s="110">
        <v>46</v>
      </c>
      <c r="O15" s="126">
        <v>5</v>
      </c>
    </row>
    <row r="16" spans="1:15" ht="14.25" customHeight="1">
      <c r="A16" s="111"/>
      <c r="B16" s="112"/>
      <c r="C16" s="112"/>
      <c r="D16" s="113"/>
      <c r="E16" s="113"/>
      <c r="F16" s="113">
        <v>1052</v>
      </c>
      <c r="G16" s="53" t="str">
        <f>+VLOOKUP(F16,Participants!$A$1:$F$799,2,FALSE)</f>
        <v>Jack Steineman</v>
      </c>
      <c r="H16" s="53" t="str">
        <f>+VLOOKUP(F16,Participants!$A$1:$F$799,4,FALSE)</f>
        <v>KIL</v>
      </c>
      <c r="I16" s="53" t="str">
        <f>+VLOOKUP(F16,Participants!$A$1:$F$799,5,FALSE)</f>
        <v>M</v>
      </c>
      <c r="J16" s="53">
        <f>+VLOOKUP(F16,Participants!$A$1:$F$799,3,FALSE)</f>
        <v>6</v>
      </c>
      <c r="K16" s="61" t="str">
        <f>+VLOOKUP(F16,Participants!$A$1:$G$799,7,FALSE)</f>
        <v>JV BOYS</v>
      </c>
      <c r="L16" s="114">
        <f t="shared" si="0"/>
        <v>14</v>
      </c>
      <c r="M16" s="53"/>
      <c r="N16" s="54">
        <v>42</v>
      </c>
      <c r="O16" s="126">
        <v>11</v>
      </c>
    </row>
    <row r="17" spans="1:15" ht="14.25" customHeight="1">
      <c r="A17" s="106"/>
      <c r="B17" s="107"/>
      <c r="C17" s="107"/>
      <c r="D17" s="108"/>
      <c r="E17" s="108"/>
      <c r="F17" s="108">
        <v>1160</v>
      </c>
      <c r="G17" s="60" t="str">
        <f>+VLOOKUP(F17,Participants!$A$1:$F$799,2,FALSE)</f>
        <v>Declan McCullough</v>
      </c>
      <c r="H17" s="60" t="str">
        <f>+VLOOKUP(F17,Participants!$A$1:$F$799,4,FALSE)</f>
        <v>JAM</v>
      </c>
      <c r="I17" s="60" t="str">
        <f>+VLOOKUP(F17,Participants!$A$1:$F$799,5,FALSE)</f>
        <v>M</v>
      </c>
      <c r="J17" s="60">
        <f>+VLOOKUP(F17,Participants!$A$1:$F$799,3,FALSE)</f>
        <v>5</v>
      </c>
      <c r="K17" s="61" t="str">
        <f>+VLOOKUP(F17,Participants!$A$1:$G$799,7,FALSE)</f>
        <v>JV BOYS</v>
      </c>
      <c r="L17" s="114">
        <f t="shared" si="0"/>
        <v>15</v>
      </c>
      <c r="M17" s="60"/>
      <c r="N17" s="110">
        <v>42</v>
      </c>
      <c r="O17" s="126">
        <v>6</v>
      </c>
    </row>
    <row r="18" spans="1:15" ht="14.25" customHeight="1">
      <c r="A18" s="111"/>
      <c r="B18" s="112"/>
      <c r="C18" s="112"/>
      <c r="D18" s="113"/>
      <c r="E18" s="113"/>
      <c r="F18" s="108">
        <v>592</v>
      </c>
      <c r="G18" s="60" t="str">
        <f>+VLOOKUP(F18,Participants!$A$1:$F$799,2,FALSE)</f>
        <v>Enzo Pecoraro</v>
      </c>
      <c r="H18" s="60" t="str">
        <f>+VLOOKUP(F18,Participants!$A$1:$F$799,4,FALSE)</f>
        <v>BFS</v>
      </c>
      <c r="I18" s="60" t="str">
        <f>+VLOOKUP(F18,Participants!$A$1:$F$799,5,FALSE)</f>
        <v>M</v>
      </c>
      <c r="J18" s="60">
        <f>+VLOOKUP(F18,Participants!$A$1:$F$799,3,FALSE)</f>
        <v>5</v>
      </c>
      <c r="K18" s="61" t="str">
        <f>+VLOOKUP(F18,Participants!$A$1:$G$799,7,FALSE)</f>
        <v>JV BOYS</v>
      </c>
      <c r="L18" s="114">
        <f t="shared" si="0"/>
        <v>16</v>
      </c>
      <c r="M18" s="60"/>
      <c r="N18" s="110">
        <v>42</v>
      </c>
      <c r="O18" s="126">
        <v>4</v>
      </c>
    </row>
    <row r="19" spans="1:15" ht="14.25" customHeight="1">
      <c r="A19" s="106"/>
      <c r="B19" s="107"/>
      <c r="C19" s="107"/>
      <c r="D19" s="108"/>
      <c r="E19" s="108"/>
      <c r="F19" s="113">
        <v>937</v>
      </c>
      <c r="G19" s="53" t="str">
        <f>+VLOOKUP(F19,Participants!$A$1:$F$799,2,FALSE)</f>
        <v>Edward Hosack</v>
      </c>
      <c r="H19" s="53" t="str">
        <f>+VLOOKUP(F19,Participants!$A$1:$F$799,4,FALSE)</f>
        <v>NCA</v>
      </c>
      <c r="I19" s="53" t="str">
        <f>+VLOOKUP(F19,Participants!$A$1:$F$799,5,FALSE)</f>
        <v>M</v>
      </c>
      <c r="J19" s="53">
        <f>+VLOOKUP(F19,Participants!$A$1:$F$799,3,FALSE)</f>
        <v>5</v>
      </c>
      <c r="K19" s="61" t="str">
        <f>+VLOOKUP(F19,Participants!$A$1:$G$799,7,FALSE)</f>
        <v>JV BOYS</v>
      </c>
      <c r="L19" s="114">
        <f t="shared" si="0"/>
        <v>17</v>
      </c>
      <c r="M19" s="53"/>
      <c r="N19" s="54">
        <v>40</v>
      </c>
      <c r="O19" s="126">
        <v>0</v>
      </c>
    </row>
    <row r="20" spans="1:15" ht="14.25" customHeight="1">
      <c r="A20" s="111"/>
      <c r="B20" s="112"/>
      <c r="C20" s="112"/>
      <c r="D20" s="113"/>
      <c r="E20" s="113"/>
      <c r="F20" s="113">
        <v>1049</v>
      </c>
      <c r="G20" s="53" t="str">
        <f>+VLOOKUP(F20,Participants!$A$1:$F$799,2,FALSE)</f>
        <v>Xander Schott</v>
      </c>
      <c r="H20" s="53" t="str">
        <f>+VLOOKUP(F20,Participants!$A$1:$F$799,4,FALSE)</f>
        <v>KIL</v>
      </c>
      <c r="I20" s="53" t="str">
        <f>+VLOOKUP(F20,Participants!$A$1:$F$799,5,FALSE)</f>
        <v>M</v>
      </c>
      <c r="J20" s="53">
        <f>+VLOOKUP(F20,Participants!$A$1:$F$799,3,FALSE)</f>
        <v>5</v>
      </c>
      <c r="K20" s="61" t="str">
        <f>+VLOOKUP(F20,Participants!$A$1:$G$799,7,FALSE)</f>
        <v>JV BOYS</v>
      </c>
      <c r="L20" s="114">
        <f t="shared" si="0"/>
        <v>18</v>
      </c>
      <c r="M20" s="53"/>
      <c r="N20" s="54">
        <v>39</v>
      </c>
      <c r="O20" s="126">
        <v>10</v>
      </c>
    </row>
    <row r="21" spans="1:15" ht="14.25" customHeight="1">
      <c r="A21" s="106"/>
      <c r="B21" s="107"/>
      <c r="C21" s="107"/>
      <c r="D21" s="108"/>
      <c r="E21" s="108"/>
      <c r="F21" s="108">
        <v>1449</v>
      </c>
      <c r="G21" s="60" t="str">
        <f>+VLOOKUP(F21,Participants!$A$1:$F$799,2,FALSE)</f>
        <v>Wyatt Adley</v>
      </c>
      <c r="H21" s="60" t="str">
        <f>+VLOOKUP(F21,Participants!$A$1:$F$799,4,FALSE)</f>
        <v>BCS</v>
      </c>
      <c r="I21" s="60" t="str">
        <f>+VLOOKUP(F21,Participants!$A$1:$F$799,5,FALSE)</f>
        <v>M</v>
      </c>
      <c r="J21" s="60">
        <f>+VLOOKUP(F21,Participants!$A$1:$F$799,3,FALSE)</f>
        <v>5</v>
      </c>
      <c r="K21" s="61" t="str">
        <f>+VLOOKUP(F21,Participants!$A$1:$G$799,7,FALSE)</f>
        <v>JV BOYS</v>
      </c>
      <c r="L21" s="114">
        <f t="shared" si="0"/>
        <v>19</v>
      </c>
      <c r="M21" s="60"/>
      <c r="N21" s="110">
        <v>38</v>
      </c>
      <c r="O21" s="126">
        <v>2</v>
      </c>
    </row>
    <row r="22" spans="1:15" ht="14.25" customHeight="1">
      <c r="A22" s="111"/>
      <c r="B22" s="112"/>
      <c r="C22" s="112"/>
      <c r="D22" s="113"/>
      <c r="E22" s="113"/>
      <c r="F22" s="108">
        <v>1266</v>
      </c>
      <c r="G22" s="60" t="str">
        <f>+VLOOKUP(F22,Participants!$A$1:$F$799,2,FALSE)</f>
        <v>Emerson Witter</v>
      </c>
      <c r="H22" s="60" t="str">
        <f>+VLOOKUP(F22,Participants!$A$1:$F$799,4,FALSE)</f>
        <v>AGS</v>
      </c>
      <c r="I22" s="60" t="str">
        <f>+VLOOKUP(F22,Participants!$A$1:$F$799,5,FALSE)</f>
        <v>M</v>
      </c>
      <c r="J22" s="60">
        <f>+VLOOKUP(F22,Participants!$A$1:$F$799,3,FALSE)</f>
        <v>6</v>
      </c>
      <c r="K22" s="61" t="str">
        <f>+VLOOKUP(F22,Participants!$A$1:$G$799,7,FALSE)</f>
        <v>JV BOYS</v>
      </c>
      <c r="L22" s="114">
        <f t="shared" si="0"/>
        <v>20</v>
      </c>
      <c r="M22" s="60"/>
      <c r="N22" s="110">
        <v>36</v>
      </c>
      <c r="O22" s="126">
        <v>5</v>
      </c>
    </row>
    <row r="23" spans="1:15" ht="14.25" customHeight="1">
      <c r="A23" s="106"/>
      <c r="B23" s="107"/>
      <c r="C23" s="107"/>
      <c r="D23" s="108"/>
      <c r="E23" s="108"/>
      <c r="F23" s="108">
        <v>1045</v>
      </c>
      <c r="G23" s="60" t="str">
        <f>+VLOOKUP(F23,Participants!$A$1:$F$799,2,FALSE)</f>
        <v>Nathan David</v>
      </c>
      <c r="H23" s="60" t="str">
        <f>+VLOOKUP(F23,Participants!$A$1:$F$799,4,FALSE)</f>
        <v>KIL</v>
      </c>
      <c r="I23" s="60" t="str">
        <f>+VLOOKUP(F23,Participants!$A$1:$F$799,5,FALSE)</f>
        <v>M</v>
      </c>
      <c r="J23" s="60">
        <f>+VLOOKUP(F23,Participants!$A$1:$F$799,3,FALSE)</f>
        <v>5</v>
      </c>
      <c r="K23" s="61" t="str">
        <f>+VLOOKUP(F23,Participants!$A$1:$G$799,7,FALSE)</f>
        <v>JV BOYS</v>
      </c>
      <c r="L23" s="114">
        <f t="shared" si="0"/>
        <v>21</v>
      </c>
      <c r="M23" s="60"/>
      <c r="N23" s="110">
        <v>27</v>
      </c>
      <c r="O23" s="126">
        <v>1</v>
      </c>
    </row>
    <row r="24" spans="1:15" ht="14.25" customHeight="1">
      <c r="A24" s="106"/>
      <c r="B24" s="107"/>
      <c r="C24" s="107"/>
      <c r="D24" s="108"/>
      <c r="E24" s="108"/>
      <c r="F24" s="108"/>
      <c r="G24" s="60"/>
      <c r="H24" s="60"/>
      <c r="I24" s="60"/>
      <c r="J24" s="60"/>
      <c r="K24" s="61"/>
      <c r="L24" s="109"/>
      <c r="M24" s="60"/>
      <c r="N24" s="110"/>
      <c r="O24" s="126"/>
    </row>
    <row r="25" spans="1:15" ht="14.25" customHeight="1">
      <c r="A25" s="111"/>
      <c r="B25" s="112"/>
      <c r="C25" s="112"/>
      <c r="D25" s="113"/>
      <c r="E25" s="113"/>
      <c r="F25" s="108">
        <v>1035</v>
      </c>
      <c r="G25" s="60" t="str">
        <f>+VLOOKUP(F25,Participants!$A$1:$F$799,2,FALSE)</f>
        <v>Gigi Colafella</v>
      </c>
      <c r="H25" s="60" t="str">
        <f>+VLOOKUP(F25,Participants!$A$1:$F$799,4,FALSE)</f>
        <v>KIL</v>
      </c>
      <c r="I25" s="60" t="str">
        <f>+VLOOKUP(F25,Participants!$A$1:$F$799,5,FALSE)</f>
        <v>F</v>
      </c>
      <c r="J25" s="60">
        <f>+VLOOKUP(F25,Participants!$A$1:$F$799,3,FALSE)</f>
        <v>6</v>
      </c>
      <c r="K25" s="61" t="str">
        <f>+VLOOKUP(F25,Participants!$A$1:$G$799,7,FALSE)</f>
        <v>JV GIRLS</v>
      </c>
      <c r="L25" s="157">
        <v>1</v>
      </c>
      <c r="M25" s="60">
        <v>10</v>
      </c>
      <c r="N25" s="110">
        <v>72</v>
      </c>
      <c r="O25" s="126">
        <v>0</v>
      </c>
    </row>
    <row r="26" spans="1:15" ht="14.25" customHeight="1">
      <c r="A26" s="106"/>
      <c r="B26" s="107"/>
      <c r="C26" s="107"/>
      <c r="D26" s="108"/>
      <c r="E26" s="108"/>
      <c r="F26" s="113">
        <v>589</v>
      </c>
      <c r="G26" s="53" t="str">
        <f>+VLOOKUP(F26,Participants!$A$1:$F$799,2,FALSE)</f>
        <v>Lucia Simonetti</v>
      </c>
      <c r="H26" s="53" t="str">
        <f>+VLOOKUP(F26,Participants!$A$1:$F$799,4,FALSE)</f>
        <v>BFS</v>
      </c>
      <c r="I26" s="53" t="str">
        <f>+VLOOKUP(F26,Participants!$A$1:$F$799,5,FALSE)</f>
        <v>F</v>
      </c>
      <c r="J26" s="53">
        <f>+VLOOKUP(F26,Participants!$A$1:$F$799,3,FALSE)</f>
        <v>5</v>
      </c>
      <c r="K26" s="61" t="str">
        <f>+VLOOKUP(F26,Participants!$A$1:$G$799,7,FALSE)</f>
        <v>JV GIRLS</v>
      </c>
      <c r="L26" s="156">
        <f>L25+1</f>
        <v>2</v>
      </c>
      <c r="M26" s="53">
        <v>8</v>
      </c>
      <c r="N26" s="54">
        <v>64</v>
      </c>
      <c r="O26" s="126">
        <v>6</v>
      </c>
    </row>
    <row r="27" spans="1:15" ht="14.25" customHeight="1">
      <c r="A27" s="111"/>
      <c r="B27" s="112"/>
      <c r="C27" s="112"/>
      <c r="D27" s="113"/>
      <c r="E27" s="113"/>
      <c r="F27" s="108">
        <v>1250</v>
      </c>
      <c r="G27" s="60" t="str">
        <f>+VLOOKUP(F27,Participants!$A$1:$F$799,2,FALSE)</f>
        <v>Anna Cicchino</v>
      </c>
      <c r="H27" s="60" t="str">
        <f>+VLOOKUP(F27,Participants!$A$1:$F$799,4,FALSE)</f>
        <v>AGS</v>
      </c>
      <c r="I27" s="60" t="str">
        <f>+VLOOKUP(F27,Participants!$A$1:$F$799,5,FALSE)</f>
        <v>F</v>
      </c>
      <c r="J27" s="60">
        <f>+VLOOKUP(F27,Participants!$A$1:$F$799,3,FALSE)</f>
        <v>6</v>
      </c>
      <c r="K27" s="61" t="str">
        <f>+VLOOKUP(F27,Participants!$A$1:$G$799,7,FALSE)</f>
        <v>JV GIRLS</v>
      </c>
      <c r="L27" s="156">
        <f t="shared" ref="L27:L45" si="1">L26+1</f>
        <v>3</v>
      </c>
      <c r="M27" s="60">
        <v>6</v>
      </c>
      <c r="N27" s="110">
        <v>61</v>
      </c>
      <c r="O27" s="126">
        <v>0</v>
      </c>
    </row>
    <row r="28" spans="1:15" ht="14.25" customHeight="1">
      <c r="A28" s="106"/>
      <c r="B28" s="107"/>
      <c r="C28" s="107"/>
      <c r="D28" s="108"/>
      <c r="E28" s="108"/>
      <c r="F28" s="113">
        <v>1156</v>
      </c>
      <c r="G28" s="53" t="str">
        <f>+VLOOKUP(F28,Participants!$A$1:$F$799,2,FALSE)</f>
        <v>Molly Gauntner</v>
      </c>
      <c r="H28" s="53" t="str">
        <f>+VLOOKUP(F28,Participants!$A$1:$F$799,4,FALSE)</f>
        <v>JAM</v>
      </c>
      <c r="I28" s="53" t="str">
        <f>+VLOOKUP(F28,Participants!$A$1:$F$799,5,FALSE)</f>
        <v>F</v>
      </c>
      <c r="J28" s="53">
        <f>+VLOOKUP(F28,Participants!$A$1:$F$799,3,FALSE)</f>
        <v>6</v>
      </c>
      <c r="K28" s="61" t="str">
        <f>+VLOOKUP(F28,Participants!$A$1:$G$799,7,FALSE)</f>
        <v>JV GIRLS</v>
      </c>
      <c r="L28" s="156">
        <f t="shared" si="1"/>
        <v>4</v>
      </c>
      <c r="M28" s="53">
        <v>5</v>
      </c>
      <c r="N28" s="54">
        <v>46</v>
      </c>
      <c r="O28" s="126">
        <v>5</v>
      </c>
    </row>
    <row r="29" spans="1:15" ht="14.25" customHeight="1">
      <c r="A29" s="111"/>
      <c r="B29" s="112"/>
      <c r="C29" s="112"/>
      <c r="D29" s="113"/>
      <c r="E29" s="113"/>
      <c r="F29" s="113">
        <v>585</v>
      </c>
      <c r="G29" s="53" t="str">
        <f>+VLOOKUP(F29,Participants!$A$1:$F$799,2,FALSE)</f>
        <v>Catarina Perri</v>
      </c>
      <c r="H29" s="53" t="str">
        <f>+VLOOKUP(F29,Participants!$A$1:$F$799,4,FALSE)</f>
        <v>BFS</v>
      </c>
      <c r="I29" s="53" t="str">
        <f>+VLOOKUP(F29,Participants!$A$1:$F$799,5,FALSE)</f>
        <v>F</v>
      </c>
      <c r="J29" s="53">
        <f>+VLOOKUP(F29,Participants!$A$1:$F$799,3,FALSE)</f>
        <v>6</v>
      </c>
      <c r="K29" s="61" t="str">
        <f>+VLOOKUP(F29,Participants!$A$1:$G$799,7,FALSE)</f>
        <v>JV GIRLS</v>
      </c>
      <c r="L29" s="156">
        <f t="shared" si="1"/>
        <v>5</v>
      </c>
      <c r="M29" s="53">
        <v>4</v>
      </c>
      <c r="N29" s="54">
        <v>46</v>
      </c>
      <c r="O29" s="126">
        <v>0</v>
      </c>
    </row>
    <row r="30" spans="1:15" ht="14.25" customHeight="1">
      <c r="A30" s="106"/>
      <c r="B30" s="107"/>
      <c r="C30" s="107"/>
      <c r="D30" s="108"/>
      <c r="E30" s="108"/>
      <c r="F30" s="113">
        <v>584</v>
      </c>
      <c r="G30" s="53" t="str">
        <f>+VLOOKUP(F30,Participants!$A$1:$F$799,2,FALSE)</f>
        <v>Lily Narvett</v>
      </c>
      <c r="H30" s="53" t="str">
        <f>+VLOOKUP(F30,Participants!$A$1:$F$799,4,FALSE)</f>
        <v>BFS</v>
      </c>
      <c r="I30" s="53" t="str">
        <f>+VLOOKUP(F30,Participants!$A$1:$F$799,5,FALSE)</f>
        <v>F</v>
      </c>
      <c r="J30" s="53">
        <f>+VLOOKUP(F30,Participants!$A$1:$F$799,3,FALSE)</f>
        <v>6</v>
      </c>
      <c r="K30" s="61" t="str">
        <f>+VLOOKUP(F30,Participants!$A$1:$G$799,7,FALSE)</f>
        <v>JV GIRLS</v>
      </c>
      <c r="L30" s="156">
        <f t="shared" si="1"/>
        <v>6</v>
      </c>
      <c r="M30" s="53">
        <v>3</v>
      </c>
      <c r="N30" s="54">
        <v>44</v>
      </c>
      <c r="O30" s="126">
        <v>8</v>
      </c>
    </row>
    <row r="31" spans="1:15" ht="14.25" customHeight="1">
      <c r="A31" s="111"/>
      <c r="B31" s="112"/>
      <c r="C31" s="112"/>
      <c r="D31" s="113"/>
      <c r="E31" s="113"/>
      <c r="F31" s="54">
        <v>1157</v>
      </c>
      <c r="G31" s="60" t="str">
        <f>+VLOOKUP(F31,Participants!$A$1:$F$799,2,FALSE)</f>
        <v>Margaret Killian</v>
      </c>
      <c r="H31" s="60" t="str">
        <f>+VLOOKUP(F31,Participants!$A$1:$F$799,4,FALSE)</f>
        <v>JAM</v>
      </c>
      <c r="I31" s="60" t="str">
        <f>+VLOOKUP(F31,Participants!$A$1:$F$799,5,FALSE)</f>
        <v>F</v>
      </c>
      <c r="J31" s="60">
        <f>+VLOOKUP(F31,Participants!$A$1:$F$799,3,FALSE)</f>
        <v>6</v>
      </c>
      <c r="K31" s="61" t="str">
        <f>+VLOOKUP(F31,Participants!$A$1:$G$799,7,FALSE)</f>
        <v>JV GIRLS</v>
      </c>
      <c r="L31" s="156">
        <f t="shared" si="1"/>
        <v>7</v>
      </c>
      <c r="M31" s="60">
        <v>2</v>
      </c>
      <c r="N31" s="110">
        <v>44</v>
      </c>
      <c r="O31" s="126">
        <v>2</v>
      </c>
    </row>
    <row r="32" spans="1:15" ht="14.25" customHeight="1">
      <c r="A32" s="106"/>
      <c r="B32" s="107"/>
      <c r="C32" s="107"/>
      <c r="D32" s="108"/>
      <c r="E32" s="108"/>
      <c r="F32" s="108">
        <v>1155</v>
      </c>
      <c r="G32" s="60" t="str">
        <f>+VLOOKUP(F32,Participants!$A$1:$F$799,2,FALSE)</f>
        <v>Emery Feczko</v>
      </c>
      <c r="H32" s="60" t="str">
        <f>+VLOOKUP(F32,Participants!$A$1:$F$799,4,FALSE)</f>
        <v>JAM</v>
      </c>
      <c r="I32" s="60" t="str">
        <f>+VLOOKUP(F32,Participants!$A$1:$F$799,5,FALSE)</f>
        <v>F</v>
      </c>
      <c r="J32" s="60">
        <f>+VLOOKUP(F32,Participants!$A$1:$F$799,3,FALSE)</f>
        <v>6</v>
      </c>
      <c r="K32" s="61" t="str">
        <f>+VLOOKUP(F32,Participants!$A$1:$G$799,7,FALSE)</f>
        <v>JV GIRLS</v>
      </c>
      <c r="L32" s="156">
        <f t="shared" si="1"/>
        <v>8</v>
      </c>
      <c r="M32" s="60">
        <v>1</v>
      </c>
      <c r="N32" s="110">
        <v>43</v>
      </c>
      <c r="O32" s="126">
        <v>6</v>
      </c>
    </row>
    <row r="33" spans="1:15" ht="14.25" customHeight="1">
      <c r="A33" s="111"/>
      <c r="B33" s="112"/>
      <c r="C33" s="112"/>
      <c r="D33" s="113"/>
      <c r="E33" s="113"/>
      <c r="F33" s="108">
        <v>1037</v>
      </c>
      <c r="G33" s="60" t="str">
        <f>+VLOOKUP(F33,Participants!$A$1:$F$799,2,FALSE)</f>
        <v>Riley Kontul</v>
      </c>
      <c r="H33" s="60" t="str">
        <f>+VLOOKUP(F33,Participants!$A$1:$F$799,4,FALSE)</f>
        <v>KIL</v>
      </c>
      <c r="I33" s="60" t="str">
        <f>+VLOOKUP(F33,Participants!$A$1:$F$799,5,FALSE)</f>
        <v>F</v>
      </c>
      <c r="J33" s="60">
        <f>+VLOOKUP(F33,Participants!$A$1:$F$799,3,FALSE)</f>
        <v>6</v>
      </c>
      <c r="K33" s="61" t="str">
        <f>+VLOOKUP(F33,Participants!$A$1:$G$799,7,FALSE)</f>
        <v>JV GIRLS</v>
      </c>
      <c r="L33" s="156">
        <f t="shared" si="1"/>
        <v>9</v>
      </c>
      <c r="M33" s="60"/>
      <c r="N33" s="110">
        <v>40</v>
      </c>
      <c r="O33" s="126">
        <v>3</v>
      </c>
    </row>
    <row r="34" spans="1:15" ht="14.25" customHeight="1">
      <c r="A34" s="106"/>
      <c r="B34" s="107"/>
      <c r="C34" s="107"/>
      <c r="D34" s="108"/>
      <c r="E34" s="108"/>
      <c r="F34" s="113">
        <v>587</v>
      </c>
      <c r="G34" s="53" t="str">
        <f>+VLOOKUP(F34,Participants!$A$1:$F$799,2,FALSE)</f>
        <v>Caroline Sell</v>
      </c>
      <c r="H34" s="53" t="str">
        <f>+VLOOKUP(F34,Participants!$A$1:$F$799,4,FALSE)</f>
        <v>BFS</v>
      </c>
      <c r="I34" s="53" t="str">
        <f>+VLOOKUP(F34,Participants!$A$1:$F$799,5,FALSE)</f>
        <v>F</v>
      </c>
      <c r="J34" s="53">
        <f>+VLOOKUP(F34,Participants!$A$1:$F$799,3,FALSE)</f>
        <v>6</v>
      </c>
      <c r="K34" s="61" t="str">
        <f>+VLOOKUP(F34,Participants!$A$1:$G$799,7,FALSE)</f>
        <v>JV GIRLS</v>
      </c>
      <c r="L34" s="156">
        <f t="shared" si="1"/>
        <v>10</v>
      </c>
      <c r="M34" s="53"/>
      <c r="N34" s="54">
        <v>39</v>
      </c>
      <c r="O34" s="126">
        <v>8</v>
      </c>
    </row>
    <row r="35" spans="1:15" ht="14.25" customHeight="1">
      <c r="A35" s="111"/>
      <c r="B35" s="112"/>
      <c r="C35" s="112"/>
      <c r="D35" s="113"/>
      <c r="E35" s="113"/>
      <c r="F35" s="54">
        <v>1159</v>
      </c>
      <c r="G35" s="53" t="str">
        <f>+VLOOKUP(F35,Participants!$A$1:$F$799,2,FALSE)</f>
        <v>Gabby Vilcheck</v>
      </c>
      <c r="H35" s="53" t="str">
        <f>+VLOOKUP(F35,Participants!$A$1:$F$799,4,FALSE)</f>
        <v>JAM</v>
      </c>
      <c r="I35" s="53" t="str">
        <f>+VLOOKUP(F35,Participants!$A$1:$F$799,5,FALSE)</f>
        <v>F</v>
      </c>
      <c r="J35" s="53">
        <f>+VLOOKUP(F35,Participants!$A$1:$F$799,3,FALSE)</f>
        <v>6</v>
      </c>
      <c r="K35" s="61" t="str">
        <f>+VLOOKUP(F35,Participants!$A$1:$G$799,7,FALSE)</f>
        <v>JV GIRLS</v>
      </c>
      <c r="L35" s="156">
        <f t="shared" si="1"/>
        <v>11</v>
      </c>
      <c r="M35" s="53"/>
      <c r="N35" s="54">
        <v>39</v>
      </c>
      <c r="O35" s="126">
        <v>3</v>
      </c>
    </row>
    <row r="36" spans="1:15" ht="14.25" customHeight="1">
      <c r="A36" s="106"/>
      <c r="B36" s="107"/>
      <c r="C36" s="107"/>
      <c r="D36" s="108"/>
      <c r="E36" s="108"/>
      <c r="F36" s="108">
        <v>582</v>
      </c>
      <c r="G36" s="60" t="str">
        <f>+VLOOKUP(F36,Participants!$A$1:$F$799,2,FALSE)</f>
        <v>Evelyn Marche</v>
      </c>
      <c r="H36" s="60" t="str">
        <f>+VLOOKUP(F36,Participants!$A$1:$F$799,4,FALSE)</f>
        <v>BFS</v>
      </c>
      <c r="I36" s="60" t="str">
        <f>+VLOOKUP(F36,Participants!$A$1:$F$799,5,FALSE)</f>
        <v>F</v>
      </c>
      <c r="J36" s="60">
        <f>+VLOOKUP(F36,Participants!$A$1:$F$799,3,FALSE)</f>
        <v>6</v>
      </c>
      <c r="K36" s="61" t="str">
        <f>+VLOOKUP(F36,Participants!$A$1:$G$799,7,FALSE)</f>
        <v>JV GIRLS</v>
      </c>
      <c r="L36" s="156">
        <f t="shared" si="1"/>
        <v>12</v>
      </c>
      <c r="M36" s="60"/>
      <c r="N36" s="110">
        <v>37</v>
      </c>
      <c r="O36" s="126">
        <v>9</v>
      </c>
    </row>
    <row r="37" spans="1:15" ht="14.25" customHeight="1">
      <c r="A37" s="111"/>
      <c r="B37" s="112"/>
      <c r="C37" s="112"/>
      <c r="D37" s="113"/>
      <c r="E37" s="113"/>
      <c r="F37" s="108">
        <v>1153</v>
      </c>
      <c r="G37" s="60" t="str">
        <f>+VLOOKUP(F37,Participants!$A$1:$F$799,2,FALSE)</f>
        <v>Adelaide Delaney</v>
      </c>
      <c r="H37" s="60" t="str">
        <f>+VLOOKUP(F37,Participants!$A$1:$F$799,4,FALSE)</f>
        <v>JAM</v>
      </c>
      <c r="I37" s="60" t="str">
        <f>+VLOOKUP(F37,Participants!$A$1:$F$799,5,FALSE)</f>
        <v>F</v>
      </c>
      <c r="J37" s="60">
        <f>+VLOOKUP(F37,Participants!$A$1:$F$799,3,FALSE)</f>
        <v>6</v>
      </c>
      <c r="K37" s="61" t="str">
        <f>+VLOOKUP(F37,Participants!$A$1:$G$799,7,FALSE)</f>
        <v>JV GIRLS</v>
      </c>
      <c r="L37" s="156">
        <f t="shared" si="1"/>
        <v>13</v>
      </c>
      <c r="M37" s="60"/>
      <c r="N37" s="110">
        <v>36</v>
      </c>
      <c r="O37" s="126">
        <v>2</v>
      </c>
    </row>
    <row r="38" spans="1:15" ht="14.25" customHeight="1">
      <c r="A38" s="106"/>
      <c r="B38" s="107"/>
      <c r="C38" s="107"/>
      <c r="D38" s="108"/>
      <c r="E38" s="108"/>
      <c r="F38" s="108">
        <v>588</v>
      </c>
      <c r="G38" s="60" t="str">
        <f>+VLOOKUP(F38,Participants!$A$1:$F$799,2,FALSE)</f>
        <v>Madeline Sell</v>
      </c>
      <c r="H38" s="60" t="str">
        <f>+VLOOKUP(F38,Participants!$A$1:$F$799,4,FALSE)</f>
        <v>BFS</v>
      </c>
      <c r="I38" s="60" t="str">
        <f>+VLOOKUP(F38,Participants!$A$1:$F$799,5,FALSE)</f>
        <v>F</v>
      </c>
      <c r="J38" s="60">
        <f>+VLOOKUP(F38,Participants!$A$1:$F$799,3,FALSE)</f>
        <v>6</v>
      </c>
      <c r="K38" s="61" t="str">
        <f>+VLOOKUP(F38,Participants!$A$1:$G$799,7,FALSE)</f>
        <v>JV GIRLS</v>
      </c>
      <c r="L38" s="156">
        <f t="shared" si="1"/>
        <v>14</v>
      </c>
      <c r="M38" s="60"/>
      <c r="N38" s="110">
        <v>35</v>
      </c>
      <c r="O38" s="126">
        <v>6</v>
      </c>
    </row>
    <row r="39" spans="1:15" ht="14.25" customHeight="1">
      <c r="A39" s="111"/>
      <c r="B39" s="112"/>
      <c r="C39" s="112"/>
      <c r="D39" s="113"/>
      <c r="E39" s="113"/>
      <c r="F39" s="113">
        <v>590</v>
      </c>
      <c r="G39" s="53" t="str">
        <f>+VLOOKUP(F39,Participants!$A$1:$F$799,2,FALSE)</f>
        <v>Gina Talarico</v>
      </c>
      <c r="H39" s="53" t="str">
        <f>+VLOOKUP(F39,Participants!$A$1:$F$799,4,FALSE)</f>
        <v>BFS</v>
      </c>
      <c r="I39" s="53" t="str">
        <f>+VLOOKUP(F39,Participants!$A$1:$F$799,5,FALSE)</f>
        <v>F</v>
      </c>
      <c r="J39" s="53">
        <f>+VLOOKUP(F39,Participants!$A$1:$F$799,3,FALSE)</f>
        <v>6</v>
      </c>
      <c r="K39" s="61" t="str">
        <f>+VLOOKUP(F39,Participants!$A$1:$G$799,7,FALSE)</f>
        <v>JV GIRLS</v>
      </c>
      <c r="L39" s="156">
        <f t="shared" si="1"/>
        <v>15</v>
      </c>
      <c r="M39" s="53"/>
      <c r="N39" s="54">
        <v>35</v>
      </c>
      <c r="O39" s="126">
        <v>2</v>
      </c>
    </row>
    <row r="40" spans="1:15" ht="14.25" customHeight="1">
      <c r="A40" s="106"/>
      <c r="B40" s="107"/>
      <c r="C40" s="107"/>
      <c r="D40" s="108"/>
      <c r="E40" s="108"/>
      <c r="F40" s="113">
        <v>938</v>
      </c>
      <c r="G40" s="53" t="str">
        <f>+VLOOKUP(F40,Participants!$A$1:$F$799,2,FALSE)</f>
        <v>Quinn Jaworski</v>
      </c>
      <c r="H40" s="53" t="str">
        <f>+VLOOKUP(F40,Participants!$A$1:$F$799,4,FALSE)</f>
        <v>NCA</v>
      </c>
      <c r="I40" s="53" t="str">
        <f>+VLOOKUP(F40,Participants!$A$1:$F$799,5,FALSE)</f>
        <v>F</v>
      </c>
      <c r="J40" s="53">
        <f>+VLOOKUP(F40,Participants!$A$1:$F$799,3,FALSE)</f>
        <v>5</v>
      </c>
      <c r="K40" s="61" t="str">
        <f>+VLOOKUP(F40,Participants!$A$1:$G$799,7,FALSE)</f>
        <v>JV GIRLS</v>
      </c>
      <c r="L40" s="156">
        <f t="shared" si="1"/>
        <v>16</v>
      </c>
      <c r="M40" s="53"/>
      <c r="N40" s="54">
        <v>32</v>
      </c>
      <c r="O40" s="126">
        <v>11</v>
      </c>
    </row>
    <row r="41" spans="1:15" ht="14.25" customHeight="1">
      <c r="A41" s="111"/>
      <c r="B41" s="112"/>
      <c r="C41" s="112"/>
      <c r="D41" s="113"/>
      <c r="E41" s="113"/>
      <c r="F41" s="108">
        <v>578</v>
      </c>
      <c r="G41" s="60" t="str">
        <f>+VLOOKUP(F41,Participants!$A$1:$F$799,2,FALSE)</f>
        <v>Giovanna Julian</v>
      </c>
      <c r="H41" s="60" t="str">
        <f>+VLOOKUP(F41,Participants!$A$1:$F$799,4,FALSE)</f>
        <v>BFS</v>
      </c>
      <c r="I41" s="60" t="str">
        <f>+VLOOKUP(F41,Participants!$A$1:$F$799,5,FALSE)</f>
        <v>F</v>
      </c>
      <c r="J41" s="60">
        <f>+VLOOKUP(F41,Participants!$A$1:$F$799,3,FALSE)</f>
        <v>6</v>
      </c>
      <c r="K41" s="61" t="str">
        <f>+VLOOKUP(F41,Participants!$A$1:$G$799,7,FALSE)</f>
        <v>JV GIRLS</v>
      </c>
      <c r="L41" s="156">
        <f t="shared" si="1"/>
        <v>17</v>
      </c>
      <c r="M41" s="60"/>
      <c r="N41" s="110">
        <v>32</v>
      </c>
      <c r="O41" s="126">
        <v>1</v>
      </c>
    </row>
    <row r="42" spans="1:15" ht="14.25" customHeight="1">
      <c r="A42" s="111"/>
      <c r="B42" s="112"/>
      <c r="C42" s="112"/>
      <c r="D42" s="113"/>
      <c r="E42" s="113"/>
      <c r="F42" s="108">
        <v>586</v>
      </c>
      <c r="G42" s="60" t="str">
        <f>+VLOOKUP(F42,Participants!$A$1:$F$799,2,FALSE)</f>
        <v>Anne Puhalla</v>
      </c>
      <c r="H42" s="60" t="str">
        <f>+VLOOKUP(F42,Participants!$A$1:$F$799,4,FALSE)</f>
        <v>BFS</v>
      </c>
      <c r="I42" s="60" t="str">
        <f>+VLOOKUP(F42,Participants!$A$1:$F$799,5,FALSE)</f>
        <v>F</v>
      </c>
      <c r="J42" s="60">
        <f>+VLOOKUP(F42,Participants!$A$1:$F$799,3,FALSE)</f>
        <v>6</v>
      </c>
      <c r="K42" s="61" t="str">
        <f>+VLOOKUP(F42,Participants!$A$1:$G$799,7,FALSE)</f>
        <v>JV GIRLS</v>
      </c>
      <c r="L42" s="156">
        <f t="shared" si="1"/>
        <v>18</v>
      </c>
      <c r="M42" s="60"/>
      <c r="N42" s="110">
        <v>31</v>
      </c>
      <c r="O42" s="126">
        <v>7</v>
      </c>
    </row>
    <row r="43" spans="1:15" ht="14.25" customHeight="1">
      <c r="A43" s="106"/>
      <c r="B43" s="107"/>
      <c r="C43" s="107"/>
      <c r="D43" s="108"/>
      <c r="E43" s="108"/>
      <c r="F43" s="108">
        <v>1040</v>
      </c>
      <c r="G43" s="60" t="str">
        <f>+VLOOKUP(F43,Participants!$A$1:$F$799,2,FALSE)</f>
        <v>Anna Jones</v>
      </c>
      <c r="H43" s="60" t="str">
        <f>+VLOOKUP(F43,Participants!$A$1:$F$799,4,FALSE)</f>
        <v>KIL</v>
      </c>
      <c r="I43" s="60" t="str">
        <f>+VLOOKUP(F43,Participants!$A$1:$F$799,5,FALSE)</f>
        <v>F</v>
      </c>
      <c r="J43" s="60">
        <f>+VLOOKUP(F43,Participants!$A$1:$F$799,3,FALSE)</f>
        <v>6</v>
      </c>
      <c r="K43" s="61" t="str">
        <f>+VLOOKUP(F43,Participants!$A$1:$G$799,7,FALSE)</f>
        <v>JV GIRLS</v>
      </c>
      <c r="L43" s="156">
        <f t="shared" si="1"/>
        <v>19</v>
      </c>
      <c r="M43" s="60"/>
      <c r="N43" s="110">
        <v>30</v>
      </c>
      <c r="O43" s="126">
        <v>10</v>
      </c>
    </row>
    <row r="44" spans="1:15" ht="14.25" customHeight="1">
      <c r="A44" s="111"/>
      <c r="B44" s="112"/>
      <c r="C44" s="112"/>
      <c r="D44" s="113"/>
      <c r="E44" s="113"/>
      <c r="F44" s="108">
        <v>936</v>
      </c>
      <c r="G44" s="60" t="str">
        <f>+VLOOKUP(F44,Participants!$A$1:$F$799,2,FALSE)</f>
        <v>Noa Chambers</v>
      </c>
      <c r="H44" s="60" t="str">
        <f>+VLOOKUP(F44,Participants!$A$1:$F$799,4,FALSE)</f>
        <v>NCA</v>
      </c>
      <c r="I44" s="60" t="str">
        <f>+VLOOKUP(F44,Participants!$A$1:$F$799,5,FALSE)</f>
        <v>F</v>
      </c>
      <c r="J44" s="60">
        <f>+VLOOKUP(F44,Participants!$A$1:$F$799,3,FALSE)</f>
        <v>5</v>
      </c>
      <c r="K44" s="61" t="str">
        <f>+VLOOKUP(F44,Participants!$A$1:$G$799,7,FALSE)</f>
        <v>JV GIRLS</v>
      </c>
      <c r="L44" s="156">
        <f t="shared" si="1"/>
        <v>20</v>
      </c>
      <c r="M44" s="60"/>
      <c r="N44" s="110">
        <v>28</v>
      </c>
      <c r="O44" s="126">
        <v>5</v>
      </c>
    </row>
    <row r="45" spans="1:15" ht="14.25" customHeight="1">
      <c r="A45" s="106"/>
      <c r="B45" s="107"/>
      <c r="C45" s="107"/>
      <c r="D45" s="108"/>
      <c r="E45" s="108"/>
      <c r="F45" s="113">
        <v>1005</v>
      </c>
      <c r="G45" s="53" t="str">
        <f>+VLOOKUP(F45,Participants!$A$1:$F$799,2,FALSE)</f>
        <v>Isabella Gamez</v>
      </c>
      <c r="H45" s="53" t="str">
        <f>+VLOOKUP(F45,Participants!$A$1:$F$799,4,FALSE)</f>
        <v>KIL</v>
      </c>
      <c r="I45" s="53" t="str">
        <f>+VLOOKUP(F45,Participants!$A$1:$F$799,5,FALSE)</f>
        <v>F</v>
      </c>
      <c r="J45" s="53">
        <f>+VLOOKUP(F45,Participants!$A$1:$F$799,3,FALSE)</f>
        <v>5</v>
      </c>
      <c r="K45" s="61" t="str">
        <f>+VLOOKUP(F45,Participants!$A$1:$G$799,7,FALSE)</f>
        <v>JV GIRLS</v>
      </c>
      <c r="L45" s="156">
        <f t="shared" si="1"/>
        <v>21</v>
      </c>
      <c r="M45" s="53"/>
      <c r="N45" s="54">
        <v>21</v>
      </c>
      <c r="O45" s="126">
        <v>10</v>
      </c>
    </row>
    <row r="46" spans="1:15" ht="14.25" customHeight="1">
      <c r="A46" s="106"/>
      <c r="B46" s="107"/>
      <c r="C46" s="107"/>
      <c r="D46" s="108"/>
      <c r="E46" s="108"/>
      <c r="F46" s="113"/>
      <c r="G46" s="53"/>
      <c r="H46" s="53"/>
      <c r="I46" s="53"/>
      <c r="J46" s="53"/>
      <c r="K46" s="61"/>
      <c r="L46" s="156"/>
      <c r="M46" s="53"/>
      <c r="N46" s="54"/>
      <c r="O46" s="126"/>
    </row>
    <row r="47" spans="1:15" ht="14.25" customHeight="1">
      <c r="A47" s="111"/>
      <c r="B47" s="112"/>
      <c r="C47" s="112"/>
      <c r="D47" s="113"/>
      <c r="E47" s="113"/>
      <c r="F47" s="113">
        <v>1083</v>
      </c>
      <c r="G47" s="53" t="str">
        <f>+VLOOKUP(F47,Participants!$A$1:$F$799,2,FALSE)</f>
        <v>Alex Weber</v>
      </c>
      <c r="H47" s="53" t="str">
        <f>+VLOOKUP(F47,Participants!$A$1:$F$799,4,FALSE)</f>
        <v>KIL</v>
      </c>
      <c r="I47" s="53" t="str">
        <f>+VLOOKUP(F47,Participants!$A$1:$F$799,5,FALSE)</f>
        <v>M</v>
      </c>
      <c r="J47" s="53">
        <f>+VLOOKUP(F47,Participants!$A$1:$F$799,3,FALSE)</f>
        <v>8</v>
      </c>
      <c r="K47" s="61" t="str">
        <f>+VLOOKUP(F47,Participants!$A$1:$G$799,7,FALSE)</f>
        <v>VARSITY BOYS</v>
      </c>
      <c r="L47" s="114">
        <v>1</v>
      </c>
      <c r="M47" s="53">
        <v>10</v>
      </c>
      <c r="N47" s="54">
        <v>81</v>
      </c>
      <c r="O47" s="126">
        <v>10</v>
      </c>
    </row>
    <row r="48" spans="1:15" ht="14.25" customHeight="1">
      <c r="A48" s="106"/>
      <c r="B48" s="107"/>
      <c r="C48" s="107"/>
      <c r="D48" s="108"/>
      <c r="E48" s="108"/>
      <c r="F48" s="54">
        <v>1173</v>
      </c>
      <c r="G48" s="60" t="str">
        <f>+VLOOKUP(F48,Participants!$A$1:$F$799,2,FALSE)</f>
        <v>Tiernan McCullough</v>
      </c>
      <c r="H48" s="60" t="str">
        <f>+VLOOKUP(F48,Participants!$A$1:$F$799,4,FALSE)</f>
        <v>JAM</v>
      </c>
      <c r="I48" s="60" t="str">
        <f>+VLOOKUP(F48,Participants!$A$1:$F$799,5,FALSE)</f>
        <v>M</v>
      </c>
      <c r="J48" s="60">
        <f>+VLOOKUP(F48,Participants!$A$1:$F$799,3,FALSE)</f>
        <v>7</v>
      </c>
      <c r="K48" s="61" t="str">
        <f>+VLOOKUP(F48,Participants!$A$1:$G$799,7,FALSE)</f>
        <v>VARSITY BOYS</v>
      </c>
      <c r="L48" s="109">
        <f>L47+1</f>
        <v>2</v>
      </c>
      <c r="M48" s="60">
        <v>8</v>
      </c>
      <c r="N48" s="110">
        <v>75</v>
      </c>
      <c r="O48" s="126">
        <v>4</v>
      </c>
    </row>
    <row r="49" spans="1:15" ht="14.25" customHeight="1">
      <c r="A49" s="111"/>
      <c r="B49" s="112"/>
      <c r="C49" s="112"/>
      <c r="D49" s="113"/>
      <c r="E49" s="113"/>
      <c r="F49" s="113">
        <v>616</v>
      </c>
      <c r="G49" s="53" t="str">
        <f>+VLOOKUP(F49,Participants!$A$1:$F$799,2,FALSE)</f>
        <v>Christopher Ramaley</v>
      </c>
      <c r="H49" s="53" t="str">
        <f>+VLOOKUP(F49,Participants!$A$1:$F$799,4,FALSE)</f>
        <v>BFS</v>
      </c>
      <c r="I49" s="53" t="str">
        <f>+VLOOKUP(F49,Participants!$A$1:$F$799,5,FALSE)</f>
        <v>M</v>
      </c>
      <c r="J49" s="53">
        <f>+VLOOKUP(F49,Participants!$A$1:$F$799,3,FALSE)</f>
        <v>8</v>
      </c>
      <c r="K49" s="61" t="str">
        <f>+VLOOKUP(F49,Participants!$A$1:$G$799,7,FALSE)</f>
        <v>VARSITY BOYS</v>
      </c>
      <c r="L49" s="109">
        <f t="shared" ref="L49:L67" si="2">L48+1</f>
        <v>3</v>
      </c>
      <c r="M49" s="53">
        <v>6</v>
      </c>
      <c r="N49" s="54">
        <v>71</v>
      </c>
      <c r="O49" s="126">
        <v>6</v>
      </c>
    </row>
    <row r="50" spans="1:15" ht="14.25" customHeight="1">
      <c r="A50" s="106"/>
      <c r="B50" s="107"/>
      <c r="C50" s="107"/>
      <c r="D50" s="108"/>
      <c r="E50" s="108"/>
      <c r="F50" s="108">
        <v>1290</v>
      </c>
      <c r="G50" s="60" t="str">
        <f>+VLOOKUP(F50,Participants!$A$1:$F$799,2,FALSE)</f>
        <v>Owen Minzer</v>
      </c>
      <c r="H50" s="60" t="str">
        <f>+VLOOKUP(F50,Participants!$A$1:$F$799,4,FALSE)</f>
        <v>AGS</v>
      </c>
      <c r="I50" s="60" t="str">
        <f>+VLOOKUP(F50,Participants!$A$1:$F$799,5,FALSE)</f>
        <v>M</v>
      </c>
      <c r="J50" s="60">
        <f>+VLOOKUP(F50,Participants!$A$1:$F$799,3,FALSE)</f>
        <v>8</v>
      </c>
      <c r="K50" s="61" t="str">
        <f>+VLOOKUP(F50,Participants!$A$1:$G$799,7,FALSE)</f>
        <v>VARSITY BOYS</v>
      </c>
      <c r="L50" s="109">
        <f t="shared" si="2"/>
        <v>4</v>
      </c>
      <c r="M50" s="60">
        <v>5</v>
      </c>
      <c r="N50" s="110">
        <v>70</v>
      </c>
      <c r="O50" s="126">
        <v>4</v>
      </c>
    </row>
    <row r="51" spans="1:15" ht="14.25" customHeight="1">
      <c r="A51" s="111"/>
      <c r="B51" s="112"/>
      <c r="C51" s="112"/>
      <c r="D51" s="113"/>
      <c r="E51" s="113"/>
      <c r="F51" s="108">
        <v>1175</v>
      </c>
      <c r="G51" s="60" t="str">
        <f>+VLOOKUP(F51,Participants!$A$1:$F$799,2,FALSE)</f>
        <v>Isaac Tarbuk</v>
      </c>
      <c r="H51" s="60" t="str">
        <f>+VLOOKUP(F51,Participants!$A$1:$F$799,4,FALSE)</f>
        <v>JAM</v>
      </c>
      <c r="I51" s="60" t="str">
        <f>+VLOOKUP(F51,Participants!$A$1:$F$799,5,FALSE)</f>
        <v>M</v>
      </c>
      <c r="J51" s="60">
        <f>+VLOOKUP(F51,Participants!$A$1:$F$799,3,FALSE)</f>
        <v>7</v>
      </c>
      <c r="K51" s="61" t="str">
        <f>+VLOOKUP(F51,Participants!$A$1:$G$799,7,FALSE)</f>
        <v>VARSITY BOYS</v>
      </c>
      <c r="L51" s="109">
        <f t="shared" si="2"/>
        <v>5</v>
      </c>
      <c r="M51" s="60">
        <v>4</v>
      </c>
      <c r="N51" s="110">
        <v>69</v>
      </c>
      <c r="O51" s="126">
        <v>4</v>
      </c>
    </row>
    <row r="52" spans="1:15" ht="14.25" customHeight="1">
      <c r="A52" s="106"/>
      <c r="B52" s="107"/>
      <c r="C52" s="107"/>
      <c r="D52" s="108"/>
      <c r="E52" s="108"/>
      <c r="F52" s="108">
        <v>613</v>
      </c>
      <c r="G52" s="60" t="str">
        <f>+VLOOKUP(F52,Participants!$A$1:$F$799,2,FALSE)</f>
        <v>Erik Lindenfelser</v>
      </c>
      <c r="H52" s="60" t="str">
        <f>+VLOOKUP(F52,Participants!$A$1:$F$799,4,FALSE)</f>
        <v>BFS</v>
      </c>
      <c r="I52" s="60" t="str">
        <f>+VLOOKUP(F52,Participants!$A$1:$F$799,5,FALSE)</f>
        <v>M</v>
      </c>
      <c r="J52" s="60">
        <f>+VLOOKUP(F52,Participants!$A$1:$F$799,3,FALSE)</f>
        <v>7</v>
      </c>
      <c r="K52" s="61" t="str">
        <f>+VLOOKUP(F52,Participants!$A$1:$G$799,7,FALSE)</f>
        <v>VARSITY BOYS</v>
      </c>
      <c r="L52" s="109">
        <f t="shared" si="2"/>
        <v>6</v>
      </c>
      <c r="M52" s="60">
        <v>3</v>
      </c>
      <c r="N52" s="110">
        <v>68</v>
      </c>
      <c r="O52" s="126">
        <v>10</v>
      </c>
    </row>
    <row r="53" spans="1:15" ht="14.25" customHeight="1">
      <c r="A53" s="111"/>
      <c r="B53" s="112"/>
      <c r="C53" s="112"/>
      <c r="D53" s="113"/>
      <c r="E53" s="113"/>
      <c r="F53" s="150">
        <v>1174</v>
      </c>
      <c r="G53" s="161" t="str">
        <f>+VLOOKUP(F53,Participants!$A$1:$F$799,2,FALSE)</f>
        <v>Killian O'Halloran</v>
      </c>
      <c r="H53" s="161" t="str">
        <f>+VLOOKUP(F53,Participants!$A$1:$F$799,4,FALSE)</f>
        <v>JAM</v>
      </c>
      <c r="I53" s="161" t="str">
        <f>+VLOOKUP(F53,Participants!$A$1:$F$799,5,FALSE)</f>
        <v>M</v>
      </c>
      <c r="J53" s="161">
        <f>+VLOOKUP(F53,Participants!$A$1:$F$799,3,FALSE)</f>
        <v>7</v>
      </c>
      <c r="K53" s="150" t="str">
        <f>+VLOOKUP(F53,Participants!$A$1:$G$799,7,FALSE)</f>
        <v>VARSITY BOYS</v>
      </c>
      <c r="L53" s="109">
        <f t="shared" si="2"/>
        <v>7</v>
      </c>
      <c r="M53" s="161">
        <v>2</v>
      </c>
      <c r="N53" s="150">
        <v>66</v>
      </c>
      <c r="O53" s="150">
        <v>1</v>
      </c>
    </row>
    <row r="54" spans="1:15" ht="14.25" customHeight="1">
      <c r="A54" s="106"/>
      <c r="B54" s="107"/>
      <c r="C54" s="107"/>
      <c r="D54" s="108"/>
      <c r="E54" s="108"/>
      <c r="F54" s="108">
        <v>619</v>
      </c>
      <c r="G54" s="60" t="str">
        <f>+VLOOKUP(F54,Participants!$A$1:$F$799,2,FALSE)</f>
        <v>Victor Wagner</v>
      </c>
      <c r="H54" s="60" t="str">
        <f>+VLOOKUP(F54,Participants!$A$1:$F$799,4,FALSE)</f>
        <v>BFS</v>
      </c>
      <c r="I54" s="60" t="str">
        <f>+VLOOKUP(F54,Participants!$A$1:$F$799,5,FALSE)</f>
        <v>M</v>
      </c>
      <c r="J54" s="60">
        <f>+VLOOKUP(F54,Participants!$A$1:$F$799,3,FALSE)</f>
        <v>7</v>
      </c>
      <c r="K54" s="61" t="str">
        <f>+VLOOKUP(F54,Participants!$A$1:$G$799,7,FALSE)</f>
        <v>VARSITY BOYS</v>
      </c>
      <c r="L54" s="109">
        <f t="shared" si="2"/>
        <v>8</v>
      </c>
      <c r="M54" s="60">
        <v>1</v>
      </c>
      <c r="N54" s="110">
        <v>61</v>
      </c>
      <c r="O54" s="126">
        <v>5</v>
      </c>
    </row>
    <row r="55" spans="1:15" ht="14.25" customHeight="1">
      <c r="A55" s="111"/>
      <c r="B55" s="112"/>
      <c r="C55" s="112"/>
      <c r="D55" s="113"/>
      <c r="E55" s="113"/>
      <c r="F55" s="113">
        <v>1280</v>
      </c>
      <c r="G55" s="53" t="str">
        <f>+VLOOKUP(F55,Participants!$A$1:$F$799,2,FALSE)</f>
        <v>Marco Buzzard</v>
      </c>
      <c r="H55" s="53" t="str">
        <f>+VLOOKUP(F55,Participants!$A$1:$F$799,4,FALSE)</f>
        <v>AGS</v>
      </c>
      <c r="I55" s="53" t="str">
        <f>+VLOOKUP(F55,Participants!$A$1:$F$799,5,FALSE)</f>
        <v>M</v>
      </c>
      <c r="J55" s="53">
        <f>+VLOOKUP(F55,Participants!$A$1:$F$799,3,FALSE)</f>
        <v>7</v>
      </c>
      <c r="K55" s="61" t="str">
        <f>+VLOOKUP(F55,Participants!$A$1:$G$799,7,FALSE)</f>
        <v>VARSITY BOYS</v>
      </c>
      <c r="L55" s="109">
        <f t="shared" si="2"/>
        <v>9</v>
      </c>
      <c r="M55" s="53"/>
      <c r="N55" s="54">
        <v>57</v>
      </c>
      <c r="O55" s="126">
        <v>0</v>
      </c>
    </row>
    <row r="56" spans="1:15" ht="14.25" customHeight="1">
      <c r="A56" s="106"/>
      <c r="B56" s="107"/>
      <c r="C56" s="107"/>
      <c r="D56" s="108"/>
      <c r="E56" s="108"/>
      <c r="F56" s="108">
        <v>1294</v>
      </c>
      <c r="G56" s="60" t="str">
        <f>+VLOOKUP(F56,Participants!$A$1:$F$799,2,FALSE)</f>
        <v>Gavin Lugaila</v>
      </c>
      <c r="H56" s="60" t="str">
        <f>+VLOOKUP(F56,Participants!$A$1:$F$799,4,FALSE)</f>
        <v>AGS</v>
      </c>
      <c r="I56" s="60" t="str">
        <f>+VLOOKUP(F56,Participants!$A$1:$F$799,5,FALSE)</f>
        <v>M</v>
      </c>
      <c r="J56" s="60">
        <f>+VLOOKUP(F56,Participants!$A$1:$F$799,3,FALSE)</f>
        <v>8</v>
      </c>
      <c r="K56" s="61" t="str">
        <f>+VLOOKUP(F56,Participants!$A$1:$G$799,7,FALSE)</f>
        <v>VARSITY BOYS</v>
      </c>
      <c r="L56" s="109">
        <f t="shared" si="2"/>
        <v>10</v>
      </c>
      <c r="M56" s="60"/>
      <c r="N56" s="110">
        <v>55</v>
      </c>
      <c r="O56" s="126">
        <v>9</v>
      </c>
    </row>
    <row r="57" spans="1:15" ht="14.25" customHeight="1">
      <c r="A57" s="111"/>
      <c r="B57" s="112"/>
      <c r="C57" s="112"/>
      <c r="D57" s="113"/>
      <c r="E57" s="113"/>
      <c r="F57" s="108">
        <v>892</v>
      </c>
      <c r="G57" s="60" t="str">
        <f>+VLOOKUP(F57,Participants!$A$1:$F$799,2,FALSE)</f>
        <v>Nick Masterson</v>
      </c>
      <c r="H57" s="60" t="str">
        <f>+VLOOKUP(F57,Participants!$A$1:$F$799,4,FALSE)</f>
        <v>SSPP</v>
      </c>
      <c r="I57" s="60" t="str">
        <f>+VLOOKUP(F57,Participants!$A$1:$F$799,5,FALSE)</f>
        <v>M</v>
      </c>
      <c r="J57" s="60">
        <f>+VLOOKUP(F57,Participants!$A$1:$F$799,3,FALSE)</f>
        <v>8</v>
      </c>
      <c r="K57" s="61" t="str">
        <f>+VLOOKUP(F57,Participants!$A$1:$G$799,7,FALSE)</f>
        <v>VARSITY BOYS</v>
      </c>
      <c r="L57" s="109">
        <f t="shared" si="2"/>
        <v>11</v>
      </c>
      <c r="M57" s="60"/>
      <c r="N57" s="110">
        <v>52</v>
      </c>
      <c r="O57" s="126">
        <v>3</v>
      </c>
    </row>
    <row r="58" spans="1:15" ht="14.25" customHeight="1">
      <c r="A58" s="106"/>
      <c r="B58" s="107"/>
      <c r="C58" s="107"/>
      <c r="D58" s="108"/>
      <c r="E58" s="108"/>
      <c r="F58" s="113">
        <v>1176</v>
      </c>
      <c r="G58" s="53" t="str">
        <f>+VLOOKUP(F58,Participants!$A$1:$F$799,2,FALSE)</f>
        <v>Henrik Wright</v>
      </c>
      <c r="H58" s="53" t="str">
        <f>+VLOOKUP(F58,Participants!$A$1:$F$799,4,FALSE)</f>
        <v>JAM</v>
      </c>
      <c r="I58" s="53" t="str">
        <f>+VLOOKUP(F58,Participants!$A$1:$F$799,5,FALSE)</f>
        <v>M</v>
      </c>
      <c r="J58" s="53">
        <f>+VLOOKUP(F58,Participants!$A$1:$F$799,3,FALSE)</f>
        <v>7</v>
      </c>
      <c r="K58" s="61" t="str">
        <f>+VLOOKUP(F58,Participants!$A$1:$G$799,7,FALSE)</f>
        <v>VARSITY BOYS</v>
      </c>
      <c r="L58" s="109">
        <f t="shared" si="2"/>
        <v>12</v>
      </c>
      <c r="M58" s="53"/>
      <c r="N58" s="54">
        <v>50</v>
      </c>
      <c r="O58" s="126">
        <v>10</v>
      </c>
    </row>
    <row r="59" spans="1:15" ht="14.25" customHeight="1">
      <c r="A59" s="111"/>
      <c r="B59" s="112"/>
      <c r="C59" s="112"/>
      <c r="D59" s="113"/>
      <c r="E59" s="113"/>
      <c r="F59" s="108">
        <v>1178</v>
      </c>
      <c r="G59" s="60" t="str">
        <f>+VLOOKUP(F59,Participants!$A$1:$F$799,2,FALSE)</f>
        <v>Alex Wolf</v>
      </c>
      <c r="H59" s="60" t="str">
        <f>+VLOOKUP(F59,Participants!$A$1:$F$799,4,FALSE)</f>
        <v>JAM</v>
      </c>
      <c r="I59" s="60" t="str">
        <f>+VLOOKUP(F59,Participants!$A$1:$F$799,5,FALSE)</f>
        <v>M</v>
      </c>
      <c r="J59" s="60">
        <f>+VLOOKUP(F59,Participants!$A$1:$F$799,3,FALSE)</f>
        <v>8</v>
      </c>
      <c r="K59" s="61" t="str">
        <f>+VLOOKUP(F59,Participants!$A$1:$G$799,7,FALSE)</f>
        <v>VARSITY BOYS</v>
      </c>
      <c r="L59" s="109">
        <f t="shared" si="2"/>
        <v>13</v>
      </c>
      <c r="M59" s="60"/>
      <c r="N59" s="110">
        <v>47</v>
      </c>
      <c r="O59" s="126">
        <v>7</v>
      </c>
    </row>
    <row r="60" spans="1:15" ht="14.25" customHeight="1">
      <c r="A60" s="106"/>
      <c r="B60" s="107"/>
      <c r="C60" s="107"/>
      <c r="D60" s="108"/>
      <c r="E60" s="108"/>
      <c r="F60" s="108">
        <v>1082</v>
      </c>
      <c r="G60" s="60" t="str">
        <f>+VLOOKUP(F60,Participants!$A$1:$F$799,2,FALSE)</f>
        <v>Brady Wilson</v>
      </c>
      <c r="H60" s="60" t="str">
        <f>+VLOOKUP(F60,Participants!$A$1:$F$799,4,FALSE)</f>
        <v>KIL</v>
      </c>
      <c r="I60" s="60" t="str">
        <f>+VLOOKUP(F60,Participants!$A$1:$F$799,5,FALSE)</f>
        <v>M</v>
      </c>
      <c r="J60" s="60">
        <f>+VLOOKUP(F60,Participants!$A$1:$F$799,3,FALSE)</f>
        <v>7</v>
      </c>
      <c r="K60" s="61" t="str">
        <f>+VLOOKUP(F60,Participants!$A$1:$G$799,7,FALSE)</f>
        <v>VARSITY BOYS</v>
      </c>
      <c r="L60" s="109">
        <f t="shared" si="2"/>
        <v>14</v>
      </c>
      <c r="M60" s="60"/>
      <c r="N60" s="110">
        <v>46</v>
      </c>
      <c r="O60" s="126">
        <v>7</v>
      </c>
    </row>
    <row r="61" spans="1:15" ht="14.25" customHeight="1">
      <c r="A61" s="111"/>
      <c r="B61" s="112"/>
      <c r="C61" s="112"/>
      <c r="D61" s="113"/>
      <c r="E61" s="113"/>
      <c r="F61" s="113">
        <v>1171</v>
      </c>
      <c r="G61" s="53" t="str">
        <f>+VLOOKUP(F61,Participants!$A$1:$F$799,2,FALSE)</f>
        <v>Grant Griesacker</v>
      </c>
      <c r="H61" s="53" t="str">
        <f>+VLOOKUP(F61,Participants!$A$1:$F$799,4,FALSE)</f>
        <v>JAM</v>
      </c>
      <c r="I61" s="53" t="str">
        <f>+VLOOKUP(F61,Participants!$A$1:$F$799,5,FALSE)</f>
        <v>M</v>
      </c>
      <c r="J61" s="53">
        <f>+VLOOKUP(F61,Participants!$A$1:$F$799,3,FALSE)</f>
        <v>7</v>
      </c>
      <c r="K61" s="61" t="str">
        <f>+VLOOKUP(F61,Participants!$A$1:$G$799,7,FALSE)</f>
        <v>VARSITY BOYS</v>
      </c>
      <c r="L61" s="109">
        <f t="shared" si="2"/>
        <v>15</v>
      </c>
      <c r="M61" s="53"/>
      <c r="N61" s="54">
        <v>46</v>
      </c>
      <c r="O61" s="126">
        <v>4</v>
      </c>
    </row>
    <row r="62" spans="1:15" ht="14.25" customHeight="1">
      <c r="A62" s="106"/>
      <c r="B62" s="107"/>
      <c r="C62" s="107"/>
      <c r="D62" s="108"/>
      <c r="E62" s="108"/>
      <c r="F62" s="113">
        <v>1287</v>
      </c>
      <c r="G62" s="53" t="str">
        <f>+VLOOKUP(F62,Participants!$A$1:$F$799,2,FALSE)</f>
        <v>Isaac Jones</v>
      </c>
      <c r="H62" s="53" t="str">
        <f>+VLOOKUP(F62,Participants!$A$1:$F$799,4,FALSE)</f>
        <v>AGS</v>
      </c>
      <c r="I62" s="53" t="str">
        <f>+VLOOKUP(F62,Participants!$A$1:$F$799,5,FALSE)</f>
        <v>M</v>
      </c>
      <c r="J62" s="53">
        <f>+VLOOKUP(F62,Participants!$A$1:$F$799,3,FALSE)</f>
        <v>7</v>
      </c>
      <c r="K62" s="61" t="str">
        <f>+VLOOKUP(F62,Participants!$A$1:$G$799,7,FALSE)</f>
        <v>VARSITY BOYS</v>
      </c>
      <c r="L62" s="109">
        <f t="shared" si="2"/>
        <v>16</v>
      </c>
      <c r="M62" s="53"/>
      <c r="N62" s="54">
        <v>44</v>
      </c>
      <c r="O62" s="126">
        <v>4</v>
      </c>
    </row>
    <row r="63" spans="1:15" ht="14.25" customHeight="1">
      <c r="A63" s="111"/>
      <c r="B63" s="112"/>
      <c r="C63" s="112"/>
      <c r="D63" s="113"/>
      <c r="E63" s="113"/>
      <c r="F63" s="113">
        <v>1462</v>
      </c>
      <c r="G63" s="53" t="str">
        <f>+VLOOKUP(F63,Participants!$A$1:$F$799,2,FALSE)</f>
        <v>Dominic Shaffer</v>
      </c>
      <c r="H63" s="53" t="str">
        <f>+VLOOKUP(F63,Participants!$A$1:$F$799,4,FALSE)</f>
        <v>BCS</v>
      </c>
      <c r="I63" s="53" t="str">
        <f>+VLOOKUP(F63,Participants!$A$1:$F$799,5,FALSE)</f>
        <v>M</v>
      </c>
      <c r="J63" s="53">
        <f>+VLOOKUP(F63,Participants!$A$1:$F$799,3,FALSE)</f>
        <v>7</v>
      </c>
      <c r="K63" s="61" t="str">
        <f>+VLOOKUP(F63,Participants!$A$1:$G$799,7,FALSE)</f>
        <v>VARSITY BOYS</v>
      </c>
      <c r="L63" s="109">
        <f t="shared" si="2"/>
        <v>17</v>
      </c>
      <c r="M63" s="53"/>
      <c r="N63" s="54">
        <v>43</v>
      </c>
      <c r="O63" s="126">
        <v>2</v>
      </c>
    </row>
    <row r="64" spans="1:15" ht="14.25" customHeight="1">
      <c r="A64" s="106"/>
      <c r="B64" s="107"/>
      <c r="C64" s="107"/>
      <c r="D64" s="108"/>
      <c r="E64" s="108"/>
      <c r="F64" s="108">
        <v>1170</v>
      </c>
      <c r="G64" s="60" t="str">
        <f>+VLOOKUP(F64,Participants!$A$1:$F$799,2,FALSE)</f>
        <v xml:space="preserve">Henry Glevicky </v>
      </c>
      <c r="H64" s="60" t="str">
        <f>+VLOOKUP(F64,Participants!$A$1:$F$799,4,FALSE)</f>
        <v>JAM</v>
      </c>
      <c r="I64" s="60" t="str">
        <f>+VLOOKUP(F64,Participants!$A$1:$F$799,5,FALSE)</f>
        <v>M</v>
      </c>
      <c r="J64" s="60">
        <f>+VLOOKUP(F64,Participants!$A$1:$F$799,3,FALSE)</f>
        <v>7</v>
      </c>
      <c r="K64" s="61" t="str">
        <f>+VLOOKUP(F64,Participants!$A$1:$G$799,7,FALSE)</f>
        <v>VARSITY BOYS</v>
      </c>
      <c r="L64" s="109">
        <f t="shared" si="2"/>
        <v>18</v>
      </c>
      <c r="M64" s="60"/>
      <c r="N64" s="110">
        <v>42</v>
      </c>
      <c r="O64" s="126">
        <v>5</v>
      </c>
    </row>
    <row r="65" spans="1:15" ht="14.25" customHeight="1">
      <c r="A65" s="111"/>
      <c r="B65" s="112"/>
      <c r="C65" s="112"/>
      <c r="D65" s="113"/>
      <c r="E65" s="113"/>
      <c r="F65" s="113">
        <v>1087</v>
      </c>
      <c r="G65" s="53" t="str">
        <f>+VLOOKUP(F65,Participants!$A$1:$F$799,2,FALSE)</f>
        <v>Vinny Cersosimo</v>
      </c>
      <c r="H65" s="53" t="str">
        <f>+VLOOKUP(F65,Participants!$A$1:$F$799,4,FALSE)</f>
        <v>KIL</v>
      </c>
      <c r="I65" s="53" t="str">
        <f>+VLOOKUP(F65,Participants!$A$1:$F$799,5,FALSE)</f>
        <v>M</v>
      </c>
      <c r="J65" s="53">
        <f>+VLOOKUP(F65,Participants!$A$1:$F$799,3,FALSE)</f>
        <v>7</v>
      </c>
      <c r="K65" s="61" t="str">
        <f>+VLOOKUP(F65,Participants!$A$1:$G$799,7,FALSE)</f>
        <v>VARSITY BOYS</v>
      </c>
      <c r="L65" s="109">
        <f t="shared" si="2"/>
        <v>19</v>
      </c>
      <c r="M65" s="53"/>
      <c r="N65" s="54">
        <v>41</v>
      </c>
      <c r="O65" s="126">
        <v>2</v>
      </c>
    </row>
    <row r="66" spans="1:15" ht="14.25" customHeight="1">
      <c r="A66" s="106"/>
      <c r="B66" s="107"/>
      <c r="C66" s="107"/>
      <c r="D66" s="108"/>
      <c r="E66" s="108"/>
      <c r="F66" s="113">
        <v>1077</v>
      </c>
      <c r="G66" s="53" t="str">
        <f>+VLOOKUP(F66,Participants!$A$1:$F$799,2,FALSE)</f>
        <v>Jeremy Lichtenwalter</v>
      </c>
      <c r="H66" s="53" t="str">
        <f>+VLOOKUP(F66,Participants!$A$1:$F$799,4,FALSE)</f>
        <v>KIL</v>
      </c>
      <c r="I66" s="53" t="str">
        <f>+VLOOKUP(F66,Participants!$A$1:$F$799,5,FALSE)</f>
        <v>M</v>
      </c>
      <c r="J66" s="53">
        <f>+VLOOKUP(F66,Participants!$A$1:$F$799,3,FALSE)</f>
        <v>7</v>
      </c>
      <c r="K66" s="61" t="str">
        <f>+VLOOKUP(F66,Participants!$A$1:$G$799,7,FALSE)</f>
        <v>VARSITY BOYS</v>
      </c>
      <c r="L66" s="109">
        <f t="shared" si="2"/>
        <v>20</v>
      </c>
      <c r="M66" s="53"/>
      <c r="N66" s="54">
        <v>37</v>
      </c>
      <c r="O66" s="126">
        <v>10</v>
      </c>
    </row>
    <row r="67" spans="1:15" ht="14.25" customHeight="1">
      <c r="A67" s="111"/>
      <c r="B67" s="112"/>
      <c r="C67" s="112"/>
      <c r="D67" s="113"/>
      <c r="E67" s="113"/>
      <c r="F67" s="108">
        <v>1076</v>
      </c>
      <c r="G67" s="60" t="str">
        <f>+VLOOKUP(F67,Participants!$A$1:$F$799,2,FALSE)</f>
        <v>Lincoln Chips</v>
      </c>
      <c r="H67" s="60" t="str">
        <f>+VLOOKUP(F67,Participants!$A$1:$F$799,4,FALSE)</f>
        <v>KIL</v>
      </c>
      <c r="I67" s="60" t="str">
        <f>+VLOOKUP(F67,Participants!$A$1:$F$799,5,FALSE)</f>
        <v>M</v>
      </c>
      <c r="J67" s="60">
        <f>+VLOOKUP(F67,Participants!$A$1:$F$799,3,FALSE)</f>
        <v>7</v>
      </c>
      <c r="K67" s="61" t="str">
        <f>+VLOOKUP(F67,Participants!$A$1:$G$799,7,FALSE)</f>
        <v>VARSITY BOYS</v>
      </c>
      <c r="L67" s="109">
        <f t="shared" si="2"/>
        <v>21</v>
      </c>
      <c r="M67" s="60"/>
      <c r="N67" s="110">
        <v>30</v>
      </c>
      <c r="O67" s="126">
        <v>6</v>
      </c>
    </row>
    <row r="68" spans="1:15" ht="14.25" customHeight="1">
      <c r="A68" s="111"/>
      <c r="B68" s="112"/>
      <c r="C68" s="112"/>
      <c r="D68" s="113"/>
      <c r="E68" s="113"/>
      <c r="F68" s="108"/>
      <c r="G68" s="60"/>
      <c r="H68" s="60"/>
      <c r="I68" s="60"/>
      <c r="J68" s="60"/>
      <c r="K68" s="61"/>
      <c r="L68" s="109"/>
      <c r="M68" s="60"/>
      <c r="N68" s="110"/>
      <c r="O68" s="126"/>
    </row>
    <row r="69" spans="1:15" ht="14.25" customHeight="1">
      <c r="A69" s="106"/>
      <c r="B69" s="107"/>
      <c r="C69" s="107"/>
      <c r="D69" s="108"/>
      <c r="E69" s="108"/>
      <c r="F69" s="108">
        <v>605</v>
      </c>
      <c r="G69" s="60" t="str">
        <f>+VLOOKUP(F69,Participants!$A$1:$F$799,2,FALSE)</f>
        <v>Anna Lazzara</v>
      </c>
      <c r="H69" s="60" t="str">
        <f>+VLOOKUP(F69,Participants!$A$1:$F$799,4,FALSE)</f>
        <v>BFS</v>
      </c>
      <c r="I69" s="60" t="str">
        <f>+VLOOKUP(F69,Participants!$A$1:$F$799,5,FALSE)</f>
        <v>F</v>
      </c>
      <c r="J69" s="60">
        <f>+VLOOKUP(F69,Participants!$A$1:$F$799,3,FALSE)</f>
        <v>7</v>
      </c>
      <c r="K69" s="61" t="str">
        <f>+VLOOKUP(F69,Participants!$A$1:$G$799,7,FALSE)</f>
        <v>VARSITY GIRLS</v>
      </c>
      <c r="L69" s="109">
        <v>1</v>
      </c>
      <c r="M69" s="60">
        <v>10</v>
      </c>
      <c r="N69" s="110">
        <v>77</v>
      </c>
      <c r="O69" s="126">
        <v>3</v>
      </c>
    </row>
    <row r="70" spans="1:15" ht="14.25" customHeight="1">
      <c r="A70" s="111"/>
      <c r="B70" s="112"/>
      <c r="C70" s="112"/>
      <c r="D70" s="113"/>
      <c r="E70" s="113"/>
      <c r="F70" s="113">
        <v>601</v>
      </c>
      <c r="G70" s="53" t="str">
        <f>+VLOOKUP(F70,Participants!$A$1:$F$799,2,FALSE)</f>
        <v>Lillian Best</v>
      </c>
      <c r="H70" s="53" t="str">
        <f>+VLOOKUP(F70,Participants!$A$1:$F$799,4,FALSE)</f>
        <v>BFS</v>
      </c>
      <c r="I70" s="53" t="str">
        <f>+VLOOKUP(F70,Participants!$A$1:$F$799,5,FALSE)</f>
        <v>F</v>
      </c>
      <c r="J70" s="53">
        <f>+VLOOKUP(F70,Participants!$A$1:$F$799,3,FALSE)</f>
        <v>8</v>
      </c>
      <c r="K70" s="61" t="str">
        <f>+VLOOKUP(F70,Participants!$A$1:$G$799,7,FALSE)</f>
        <v>VARSITY GIRLS</v>
      </c>
      <c r="L70" s="114">
        <f>L69+1</f>
        <v>2</v>
      </c>
      <c r="M70" s="53">
        <v>8</v>
      </c>
      <c r="N70" s="54">
        <v>73</v>
      </c>
      <c r="O70" s="126">
        <v>3</v>
      </c>
    </row>
    <row r="71" spans="1:15" ht="14.25" customHeight="1">
      <c r="A71" s="106"/>
      <c r="B71" s="107"/>
      <c r="C71" s="107"/>
      <c r="D71" s="108"/>
      <c r="E71" s="108"/>
      <c r="F71" s="113">
        <v>1165</v>
      </c>
      <c r="G71" s="53" t="str">
        <f>+VLOOKUP(F71,Participants!$A$1:$F$799,2,FALSE)</f>
        <v>Charlotte Gauntner</v>
      </c>
      <c r="H71" s="53" t="str">
        <f>+VLOOKUP(F71,Participants!$A$1:$F$799,4,FALSE)</f>
        <v>JAM</v>
      </c>
      <c r="I71" s="53" t="str">
        <f>+VLOOKUP(F71,Participants!$A$1:$F$799,5,FALSE)</f>
        <v xml:space="preserve">F </v>
      </c>
      <c r="J71" s="53">
        <f>+VLOOKUP(F71,Participants!$A$1:$F$799,3,FALSE)</f>
        <v>8</v>
      </c>
      <c r="K71" s="61" t="str">
        <f>+VLOOKUP(F71,Participants!$A$1:$G$799,7,FALSE)</f>
        <v>VARSITY GIRLS</v>
      </c>
      <c r="L71" s="114">
        <f t="shared" ref="L71:L87" si="3">L70+1</f>
        <v>3</v>
      </c>
      <c r="M71" s="53">
        <v>6</v>
      </c>
      <c r="N71" s="54">
        <v>59</v>
      </c>
      <c r="O71" s="126">
        <v>1</v>
      </c>
    </row>
    <row r="72" spans="1:15" ht="14.25" customHeight="1">
      <c r="A72" s="111"/>
      <c r="B72" s="112"/>
      <c r="C72" s="112"/>
      <c r="D72" s="113"/>
      <c r="E72" s="113"/>
      <c r="F72" s="113">
        <v>1059</v>
      </c>
      <c r="G72" s="53" t="str">
        <f>+VLOOKUP(F72,Participants!$A$1:$F$799,2,FALSE)</f>
        <v>Anna Pohl</v>
      </c>
      <c r="H72" s="53" t="str">
        <f>+VLOOKUP(F72,Participants!$A$1:$F$799,4,FALSE)</f>
        <v>KIL</v>
      </c>
      <c r="I72" s="53" t="str">
        <f>+VLOOKUP(F72,Participants!$A$1:$F$799,5,FALSE)</f>
        <v xml:space="preserve">F </v>
      </c>
      <c r="J72" s="53">
        <f>+VLOOKUP(F72,Participants!$A$1:$F$799,3,FALSE)</f>
        <v>7</v>
      </c>
      <c r="K72" s="61" t="str">
        <f>+VLOOKUP(F72,Participants!$A$1:$G$799,7,FALSE)</f>
        <v>VARSITY GIRLS</v>
      </c>
      <c r="L72" s="114">
        <f t="shared" si="3"/>
        <v>4</v>
      </c>
      <c r="M72" s="53">
        <v>5</v>
      </c>
      <c r="N72" s="54">
        <v>54</v>
      </c>
      <c r="O72" s="126">
        <v>6</v>
      </c>
    </row>
    <row r="73" spans="1:15" ht="14.25" customHeight="1">
      <c r="A73" s="106"/>
      <c r="B73" s="107"/>
      <c r="C73" s="107"/>
      <c r="D73" s="108"/>
      <c r="E73" s="108"/>
      <c r="F73" s="108">
        <v>1060</v>
      </c>
      <c r="G73" s="60" t="str">
        <f>+VLOOKUP(F73,Participants!$A$1:$F$799,2,FALSE)</f>
        <v>Sheridan Cunningham</v>
      </c>
      <c r="H73" s="60" t="str">
        <f>+VLOOKUP(F73,Participants!$A$1:$F$799,4,FALSE)</f>
        <v>KIL</v>
      </c>
      <c r="I73" s="60" t="str">
        <f>+VLOOKUP(F73,Participants!$A$1:$F$799,5,FALSE)</f>
        <v xml:space="preserve">F </v>
      </c>
      <c r="J73" s="60">
        <f>+VLOOKUP(F73,Participants!$A$1:$F$799,3,FALSE)</f>
        <v>7</v>
      </c>
      <c r="K73" s="61" t="str">
        <f>+VLOOKUP(F73,Participants!$A$1:$G$799,7,FALSE)</f>
        <v>VARSITY GIRLS</v>
      </c>
      <c r="L73" s="114">
        <f t="shared" si="3"/>
        <v>5</v>
      </c>
      <c r="M73" s="60">
        <v>4</v>
      </c>
      <c r="N73" s="110">
        <v>54</v>
      </c>
      <c r="O73" s="126">
        <v>0</v>
      </c>
    </row>
    <row r="74" spans="1:15" ht="14.25" customHeight="1">
      <c r="A74" s="111"/>
      <c r="B74" s="112"/>
      <c r="C74" s="112"/>
      <c r="D74" s="113"/>
      <c r="E74" s="113"/>
      <c r="F74" s="113">
        <v>1279</v>
      </c>
      <c r="G74" s="53" t="str">
        <f>+VLOOKUP(F74,Participants!$A$1:$F$799,2,FALSE)</f>
        <v>Maddy Wolsko</v>
      </c>
      <c r="H74" s="53" t="str">
        <f>+VLOOKUP(F74,Participants!$A$1:$F$799,4,FALSE)</f>
        <v>AGS</v>
      </c>
      <c r="I74" s="53" t="str">
        <f>+VLOOKUP(F74,Participants!$A$1:$F$799,5,FALSE)</f>
        <v>F</v>
      </c>
      <c r="J74" s="53">
        <f>+VLOOKUP(F74,Participants!$A$1:$F$799,3,FALSE)</f>
        <v>7</v>
      </c>
      <c r="K74" s="61" t="str">
        <f>+VLOOKUP(F74,Participants!$A$1:$G$799,7,FALSE)</f>
        <v>VARSITY GIRLS</v>
      </c>
      <c r="L74" s="114">
        <f t="shared" si="3"/>
        <v>6</v>
      </c>
      <c r="M74" s="53">
        <v>3</v>
      </c>
      <c r="N74" s="54">
        <v>51</v>
      </c>
      <c r="O74" s="126">
        <v>1</v>
      </c>
    </row>
    <row r="75" spans="1:15" ht="14.25" customHeight="1">
      <c r="A75" s="106"/>
      <c r="B75" s="107"/>
      <c r="C75" s="107"/>
      <c r="D75" s="108"/>
      <c r="E75" s="108"/>
      <c r="F75" s="108">
        <v>1276</v>
      </c>
      <c r="G75" s="60" t="str">
        <f>+VLOOKUP(F75,Participants!$A$1:$F$799,2,FALSE)</f>
        <v>Leah Parker</v>
      </c>
      <c r="H75" s="60" t="str">
        <f>+VLOOKUP(F75,Participants!$A$1:$F$799,4,FALSE)</f>
        <v>AGS</v>
      </c>
      <c r="I75" s="60" t="str">
        <f>+VLOOKUP(F75,Participants!$A$1:$F$799,5,FALSE)</f>
        <v>F</v>
      </c>
      <c r="J75" s="60">
        <f>+VLOOKUP(F75,Participants!$A$1:$F$799,3,FALSE)</f>
        <v>8</v>
      </c>
      <c r="K75" s="61" t="str">
        <f>+VLOOKUP(F75,Participants!$A$1:$G$799,7,FALSE)</f>
        <v>VARSITY GIRLS</v>
      </c>
      <c r="L75" s="114">
        <f t="shared" si="3"/>
        <v>7</v>
      </c>
      <c r="M75" s="60">
        <v>2</v>
      </c>
      <c r="N75" s="110">
        <v>45</v>
      </c>
      <c r="O75" s="126">
        <v>6</v>
      </c>
    </row>
    <row r="76" spans="1:15" ht="14.25" customHeight="1">
      <c r="A76" s="111"/>
      <c r="B76" s="112"/>
      <c r="C76" s="112"/>
      <c r="D76" s="113"/>
      <c r="E76" s="113"/>
      <c r="F76" s="113">
        <v>1162</v>
      </c>
      <c r="G76" s="53" t="str">
        <f>+VLOOKUP(F76,Participants!$A$1:$F$799,2,FALSE)</f>
        <v>Faith  Williamson</v>
      </c>
      <c r="H76" s="53" t="str">
        <f>+VLOOKUP(F76,Participants!$A$1:$F$799,4,FALSE)</f>
        <v>JAM</v>
      </c>
      <c r="I76" s="53" t="str">
        <f>+VLOOKUP(F76,Participants!$A$1:$F$799,5,FALSE)</f>
        <v xml:space="preserve">F </v>
      </c>
      <c r="J76" s="53">
        <f>+VLOOKUP(F76,Participants!$A$1:$F$799,3,FALSE)</f>
        <v>7</v>
      </c>
      <c r="K76" s="61" t="str">
        <f>+VLOOKUP(F76,Participants!$A$1:$G$799,7,FALSE)</f>
        <v>VARSITY GIRLS</v>
      </c>
      <c r="L76" s="114">
        <f t="shared" si="3"/>
        <v>8</v>
      </c>
      <c r="M76" s="53">
        <v>1</v>
      </c>
      <c r="N76" s="54">
        <v>45</v>
      </c>
      <c r="O76" s="126">
        <v>4</v>
      </c>
    </row>
    <row r="77" spans="1:15" ht="14.25" customHeight="1">
      <c r="A77" s="106"/>
      <c r="B77" s="107"/>
      <c r="C77" s="107"/>
      <c r="D77" s="108"/>
      <c r="E77" s="108"/>
      <c r="F77" s="108">
        <v>1163</v>
      </c>
      <c r="G77" s="60" t="str">
        <f>+VLOOKUP(F77,Participants!$A$1:$F$799,2,FALSE)</f>
        <v>Allyson Fabian</v>
      </c>
      <c r="H77" s="60" t="str">
        <f>+VLOOKUP(F77,Participants!$A$1:$F$799,4,FALSE)</f>
        <v>JAM</v>
      </c>
      <c r="I77" s="60" t="str">
        <f>+VLOOKUP(F77,Participants!$A$1:$F$799,5,FALSE)</f>
        <v xml:space="preserve">F </v>
      </c>
      <c r="J77" s="60">
        <f>+VLOOKUP(F77,Participants!$A$1:$F$799,3,FALSE)</f>
        <v>8</v>
      </c>
      <c r="K77" s="61" t="str">
        <f>+VLOOKUP(F77,Participants!$A$1:$G$799,7,FALSE)</f>
        <v>VARSITY GIRLS</v>
      </c>
      <c r="L77" s="114">
        <f t="shared" si="3"/>
        <v>9</v>
      </c>
      <c r="M77" s="60"/>
      <c r="N77" s="110">
        <v>45</v>
      </c>
      <c r="O77" s="126">
        <v>3</v>
      </c>
    </row>
    <row r="78" spans="1:15" ht="14.25" customHeight="1">
      <c r="A78" s="111"/>
      <c r="B78" s="112"/>
      <c r="C78" s="112"/>
      <c r="D78" s="113"/>
      <c r="E78" s="113"/>
      <c r="F78" s="113">
        <v>1164</v>
      </c>
      <c r="G78" s="53" t="str">
        <f>+VLOOKUP(F78,Participants!$A$1:$F$799,2,FALSE)</f>
        <v>Elizabeth Fabian</v>
      </c>
      <c r="H78" s="53" t="str">
        <f>+VLOOKUP(F78,Participants!$A$1:$F$799,4,FALSE)</f>
        <v>JAM</v>
      </c>
      <c r="I78" s="53" t="str">
        <f>+VLOOKUP(F78,Participants!$A$1:$F$799,5,FALSE)</f>
        <v xml:space="preserve">F </v>
      </c>
      <c r="J78" s="53">
        <f>+VLOOKUP(F78,Participants!$A$1:$F$799,3,FALSE)</f>
        <v>8</v>
      </c>
      <c r="K78" s="61" t="str">
        <f>+VLOOKUP(F78,Participants!$A$1:$G$799,7,FALSE)</f>
        <v>VARSITY GIRLS</v>
      </c>
      <c r="L78" s="114">
        <f t="shared" si="3"/>
        <v>10</v>
      </c>
      <c r="M78" s="53"/>
      <c r="N78" s="54">
        <v>42</v>
      </c>
      <c r="O78" s="126">
        <v>1</v>
      </c>
    </row>
    <row r="79" spans="1:15" ht="14.25" customHeight="1">
      <c r="A79" s="106"/>
      <c r="B79" s="107"/>
      <c r="C79" s="107"/>
      <c r="D79" s="108"/>
      <c r="E79" s="108"/>
      <c r="F79" s="108">
        <v>607</v>
      </c>
      <c r="G79" s="60" t="str">
        <f>+VLOOKUP(F79,Participants!$A$1:$F$799,2,FALSE)</f>
        <v>Alexa Risdon</v>
      </c>
      <c r="H79" s="60" t="str">
        <f>+VLOOKUP(F79,Participants!$A$1:$F$799,4,FALSE)</f>
        <v>BFS</v>
      </c>
      <c r="I79" s="60" t="str">
        <f>+VLOOKUP(F79,Participants!$A$1:$F$799,5,FALSE)</f>
        <v>F</v>
      </c>
      <c r="J79" s="60">
        <f>+VLOOKUP(F79,Participants!$A$1:$F$799,3,FALSE)</f>
        <v>8</v>
      </c>
      <c r="K79" s="61" t="str">
        <f>+VLOOKUP(F79,Participants!$A$1:$G$799,7,FALSE)</f>
        <v>VARSITY GIRLS</v>
      </c>
      <c r="L79" s="114">
        <f t="shared" si="3"/>
        <v>11</v>
      </c>
      <c r="M79" s="60"/>
      <c r="N79" s="110">
        <v>41</v>
      </c>
      <c r="O79" s="126">
        <v>7</v>
      </c>
    </row>
    <row r="80" spans="1:15" ht="14.25" customHeight="1">
      <c r="A80" s="111"/>
      <c r="B80" s="112"/>
      <c r="C80" s="112"/>
      <c r="D80" s="113"/>
      <c r="E80" s="113"/>
      <c r="F80" s="108">
        <v>600</v>
      </c>
      <c r="G80" s="60" t="str">
        <f>+VLOOKUP(F80,Participants!$A$1:$F$799,2,FALSE)</f>
        <v>Lauren Becker</v>
      </c>
      <c r="H80" s="60" t="str">
        <f>+VLOOKUP(F80,Participants!$A$1:$F$799,4,FALSE)</f>
        <v>BFS</v>
      </c>
      <c r="I80" s="60" t="str">
        <f>+VLOOKUP(F80,Participants!$A$1:$F$799,5,FALSE)</f>
        <v>F</v>
      </c>
      <c r="J80" s="60">
        <f>+VLOOKUP(F80,Participants!$A$1:$F$799,3,FALSE)</f>
        <v>8</v>
      </c>
      <c r="K80" s="61" t="str">
        <f>+VLOOKUP(F80,Participants!$A$1:$G$799,7,FALSE)</f>
        <v>VARSITY GIRLS</v>
      </c>
      <c r="L80" s="114">
        <f t="shared" si="3"/>
        <v>12</v>
      </c>
      <c r="M80" s="60"/>
      <c r="N80" s="110">
        <v>40</v>
      </c>
      <c r="O80" s="126">
        <v>11</v>
      </c>
    </row>
    <row r="81" spans="1:24" ht="14.25" customHeight="1">
      <c r="A81" s="106"/>
      <c r="B81" s="107"/>
      <c r="C81" s="107"/>
      <c r="D81" s="108"/>
      <c r="E81" s="108"/>
      <c r="F81" s="108">
        <v>1057</v>
      </c>
      <c r="G81" s="60" t="str">
        <f>+VLOOKUP(F81,Participants!$A$1:$F$799,2,FALSE)</f>
        <v>Claire Elliott</v>
      </c>
      <c r="H81" s="60" t="str">
        <f>+VLOOKUP(F81,Participants!$A$1:$F$799,4,FALSE)</f>
        <v>KIL</v>
      </c>
      <c r="I81" s="60" t="str">
        <f>+VLOOKUP(F81,Participants!$A$1:$F$799,5,FALSE)</f>
        <v xml:space="preserve">F </v>
      </c>
      <c r="J81" s="60">
        <f>+VLOOKUP(F81,Participants!$A$1:$F$799,3,FALSE)</f>
        <v>7</v>
      </c>
      <c r="K81" s="61" t="str">
        <f>+VLOOKUP(F81,Participants!$A$1:$G$799,7,FALSE)</f>
        <v>VARSITY GIRLS</v>
      </c>
      <c r="L81" s="114">
        <f t="shared" si="3"/>
        <v>13</v>
      </c>
      <c r="M81" s="60"/>
      <c r="N81" s="110">
        <v>39</v>
      </c>
      <c r="O81" s="126">
        <v>3</v>
      </c>
    </row>
    <row r="82" spans="1:24" ht="14.25" customHeight="1">
      <c r="A82" s="111"/>
      <c r="B82" s="112"/>
      <c r="C82" s="112"/>
      <c r="D82" s="113"/>
      <c r="E82" s="113"/>
      <c r="F82" s="113">
        <v>1268</v>
      </c>
      <c r="G82" s="53" t="str">
        <f>+VLOOKUP(F82,Participants!$A$1:$F$799,2,FALSE)</f>
        <v>Eve Amendola</v>
      </c>
      <c r="H82" s="53" t="str">
        <f>+VLOOKUP(F82,Participants!$A$1:$F$799,4,FALSE)</f>
        <v>AGS</v>
      </c>
      <c r="I82" s="53" t="str">
        <f>+VLOOKUP(F82,Participants!$A$1:$F$799,5,FALSE)</f>
        <v>F</v>
      </c>
      <c r="J82" s="53">
        <f>+VLOOKUP(F82,Participants!$A$1:$F$799,3,FALSE)</f>
        <v>8</v>
      </c>
      <c r="K82" s="61" t="str">
        <f>+VLOOKUP(F82,Participants!$A$1:$G$799,7,FALSE)</f>
        <v>VARSITY GIRLS</v>
      </c>
      <c r="L82" s="114">
        <f t="shared" si="3"/>
        <v>14</v>
      </c>
      <c r="M82" s="53"/>
      <c r="N82" s="54">
        <v>38</v>
      </c>
      <c r="O82" s="126">
        <v>2</v>
      </c>
    </row>
    <row r="83" spans="1:24" ht="14.25" customHeight="1">
      <c r="A83" s="106"/>
      <c r="B83" s="107"/>
      <c r="C83" s="107"/>
      <c r="D83" s="108"/>
      <c r="E83" s="108"/>
      <c r="F83" s="113">
        <v>1166</v>
      </c>
      <c r="G83" s="53" t="str">
        <f>+VLOOKUP(F83,Participants!$A$1:$F$799,2,FALSE)</f>
        <v xml:space="preserve">Gabriella Glevicky </v>
      </c>
      <c r="H83" s="53" t="str">
        <f>+VLOOKUP(F83,Participants!$A$1:$F$799,4,FALSE)</f>
        <v>JAM</v>
      </c>
      <c r="I83" s="53" t="str">
        <f>+VLOOKUP(F83,Participants!$A$1:$F$799,5,FALSE)</f>
        <v xml:space="preserve">F </v>
      </c>
      <c r="J83" s="53">
        <f>+VLOOKUP(F83,Participants!$A$1:$F$799,3,FALSE)</f>
        <v>8</v>
      </c>
      <c r="K83" s="61" t="str">
        <f>+VLOOKUP(F83,Participants!$A$1:$G$799,7,FALSE)</f>
        <v>VARSITY GIRLS</v>
      </c>
      <c r="L83" s="114">
        <f t="shared" si="3"/>
        <v>15</v>
      </c>
      <c r="M83" s="53"/>
      <c r="N83" s="54">
        <v>36</v>
      </c>
      <c r="O83" s="126">
        <v>9</v>
      </c>
    </row>
    <row r="84" spans="1:24" ht="14.25" customHeight="1">
      <c r="A84" s="111"/>
      <c r="B84" s="112"/>
      <c r="C84" s="112"/>
      <c r="D84" s="113"/>
      <c r="E84" s="113"/>
      <c r="F84" s="113">
        <v>1068</v>
      </c>
      <c r="G84" s="53" t="str">
        <f>+VLOOKUP(F84,Participants!$A$1:$F$799,2,FALSE)</f>
        <v>Arden Flynn</v>
      </c>
      <c r="H84" s="53" t="str">
        <f>+VLOOKUP(F84,Participants!$A$1:$F$799,4,FALSE)</f>
        <v>KIL</v>
      </c>
      <c r="I84" s="53" t="str">
        <f>+VLOOKUP(F84,Participants!$A$1:$F$799,5,FALSE)</f>
        <v xml:space="preserve">F </v>
      </c>
      <c r="J84" s="53">
        <f>+VLOOKUP(F84,Participants!$A$1:$F$799,3,FALSE)</f>
        <v>8</v>
      </c>
      <c r="K84" s="61" t="str">
        <f>+VLOOKUP(F84,Participants!$A$1:$G$799,7,FALSE)</f>
        <v>VARSITY GIRLS</v>
      </c>
      <c r="L84" s="114">
        <f t="shared" si="3"/>
        <v>16</v>
      </c>
      <c r="M84" s="53"/>
      <c r="N84" s="54">
        <v>36</v>
      </c>
      <c r="O84" s="126">
        <v>0</v>
      </c>
    </row>
    <row r="85" spans="1:24" ht="14.25" customHeight="1">
      <c r="A85" s="106"/>
      <c r="B85" s="107"/>
      <c r="C85" s="107"/>
      <c r="D85" s="108"/>
      <c r="E85" s="108"/>
      <c r="F85" s="113">
        <v>1056</v>
      </c>
      <c r="G85" s="53" t="str">
        <f>+VLOOKUP(F85,Participants!$A$1:$F$799,2,FALSE)</f>
        <v>Kassidy Flynn</v>
      </c>
      <c r="H85" s="53" t="str">
        <f>+VLOOKUP(F85,Participants!$A$1:$F$799,4,FALSE)</f>
        <v>KIL</v>
      </c>
      <c r="I85" s="53" t="str">
        <f>+VLOOKUP(F85,Participants!$A$1:$F$799,5,FALSE)</f>
        <v xml:space="preserve">F </v>
      </c>
      <c r="J85" s="53">
        <f>+VLOOKUP(F85,Participants!$A$1:$F$799,3,FALSE)</f>
        <v>7</v>
      </c>
      <c r="K85" s="61" t="str">
        <f>+VLOOKUP(F85,Participants!$A$1:$G$799,7,FALSE)</f>
        <v>VARSITY GIRLS</v>
      </c>
      <c r="L85" s="114">
        <f t="shared" si="3"/>
        <v>17</v>
      </c>
      <c r="M85" s="53"/>
      <c r="N85" s="54">
        <v>32</v>
      </c>
      <c r="O85" s="126">
        <v>8</v>
      </c>
    </row>
    <row r="86" spans="1:24" ht="14.25" customHeight="1">
      <c r="A86" s="111"/>
      <c r="B86" s="112"/>
      <c r="C86" s="112"/>
      <c r="D86" s="113"/>
      <c r="E86" s="113"/>
      <c r="F86" s="113">
        <v>1063</v>
      </c>
      <c r="G86" s="53" t="str">
        <f>+VLOOKUP(F86,Participants!$A$1:$F$799,2,FALSE)</f>
        <v>Elizabeth Long</v>
      </c>
      <c r="H86" s="53" t="str">
        <f>+VLOOKUP(F86,Participants!$A$1:$F$799,4,FALSE)</f>
        <v>KIL</v>
      </c>
      <c r="I86" s="53" t="str">
        <f>+VLOOKUP(F86,Participants!$A$1:$F$799,5,FALSE)</f>
        <v xml:space="preserve">F </v>
      </c>
      <c r="J86" s="53">
        <f>+VLOOKUP(F86,Participants!$A$1:$F$799,3,FALSE)</f>
        <v>7</v>
      </c>
      <c r="K86" s="61" t="str">
        <f>+VLOOKUP(F86,Participants!$A$1:$G$799,7,FALSE)</f>
        <v>VARSITY GIRLS</v>
      </c>
      <c r="L86" s="114">
        <f t="shared" si="3"/>
        <v>18</v>
      </c>
      <c r="M86" s="53"/>
      <c r="N86" s="54">
        <v>29</v>
      </c>
      <c r="O86" s="126">
        <v>8</v>
      </c>
    </row>
    <row r="87" spans="1:24" ht="14.25" customHeight="1">
      <c r="A87" s="106"/>
      <c r="B87" s="107"/>
      <c r="C87" s="107"/>
      <c r="D87" s="108"/>
      <c r="E87" s="108"/>
      <c r="F87" s="108">
        <v>1278</v>
      </c>
      <c r="G87" s="60" t="str">
        <f>+VLOOKUP(F87,Participants!$A$1:$F$799,2,FALSE)</f>
        <v>Olivia Schmitt</v>
      </c>
      <c r="H87" s="60" t="str">
        <f>+VLOOKUP(F87,Participants!$A$1:$F$799,4,FALSE)</f>
        <v>AGS</v>
      </c>
      <c r="I87" s="60" t="str">
        <f>+VLOOKUP(F87,Participants!$A$1:$F$799,5,FALSE)</f>
        <v>F</v>
      </c>
      <c r="J87" s="60">
        <f>+VLOOKUP(F87,Participants!$A$1:$F$799,3,FALSE)</f>
        <v>7</v>
      </c>
      <c r="K87" s="61" t="str">
        <f>+VLOOKUP(F87,Participants!$A$1:$G$799,7,FALSE)</f>
        <v>VARSITY GIRLS</v>
      </c>
      <c r="L87" s="114">
        <f t="shared" si="3"/>
        <v>19</v>
      </c>
      <c r="M87" s="60"/>
      <c r="N87" s="110">
        <v>27</v>
      </c>
      <c r="O87" s="126">
        <v>5</v>
      </c>
    </row>
    <row r="88" spans="1:24" ht="14.25" customHeight="1">
      <c r="A88" s="106"/>
      <c r="B88" s="107"/>
      <c r="C88" s="107"/>
      <c r="D88" s="108"/>
      <c r="E88" s="108"/>
      <c r="F88" s="108"/>
      <c r="G88" s="60" t="e">
        <f>+VLOOKUP(F88,Participants!$A$1:$F$652,2,FALSE)</f>
        <v>#N/A</v>
      </c>
      <c r="H88" s="60" t="e">
        <f>+VLOOKUP(F88,Participants!$A$1:$F$652,4,FALSE)</f>
        <v>#N/A</v>
      </c>
      <c r="I88" s="60" t="e">
        <f>+VLOOKUP(F88,Participants!$A$1:$F$652,5,FALSE)</f>
        <v>#N/A</v>
      </c>
      <c r="J88" s="60" t="e">
        <f>+VLOOKUP(F88,Participants!$A$1:$F$652,3,FALSE)</f>
        <v>#N/A</v>
      </c>
      <c r="K88" s="61" t="e">
        <f>+VLOOKUP(F88,Participants!$A$1:$G$652,7,FALSE)</f>
        <v>#N/A</v>
      </c>
      <c r="L88" s="109"/>
      <c r="M88" s="60"/>
      <c r="N88" s="110"/>
      <c r="O88" s="126"/>
    </row>
    <row r="89" spans="1:24" ht="14.25" customHeight="1">
      <c r="A89" s="80"/>
      <c r="B89" s="133"/>
      <c r="C89" s="133"/>
      <c r="D89" s="80"/>
      <c r="E89" s="80"/>
      <c r="F89" s="80"/>
      <c r="N89" s="65"/>
      <c r="O89" s="65"/>
    </row>
    <row r="90" spans="1:24" ht="14.25" customHeight="1">
      <c r="N90" s="65"/>
      <c r="O90" s="65"/>
    </row>
    <row r="91" spans="1:24" ht="14.25" customHeight="1">
      <c r="B91" s="67" t="s">
        <v>8</v>
      </c>
      <c r="C91" s="67" t="s">
        <v>16</v>
      </c>
      <c r="D91" s="67" t="s">
        <v>19</v>
      </c>
      <c r="E91" s="68" t="s">
        <v>25</v>
      </c>
      <c r="F91" s="67" t="s">
        <v>29</v>
      </c>
      <c r="G91" s="67" t="s">
        <v>33</v>
      </c>
      <c r="H91" s="67" t="s">
        <v>36</v>
      </c>
      <c r="I91" s="67" t="s">
        <v>39</v>
      </c>
      <c r="J91" s="67" t="s">
        <v>45</v>
      </c>
      <c r="K91" s="67" t="s">
        <v>48</v>
      </c>
      <c r="L91" s="67" t="s">
        <v>51</v>
      </c>
      <c r="M91" s="67" t="s">
        <v>54</v>
      </c>
      <c r="N91" s="67" t="s">
        <v>57</v>
      </c>
      <c r="O91" s="67" t="s">
        <v>60</v>
      </c>
      <c r="P91" s="67" t="s">
        <v>66</v>
      </c>
      <c r="Q91" s="67" t="s">
        <v>69</v>
      </c>
      <c r="R91" s="67" t="s">
        <v>11</v>
      </c>
      <c r="S91" s="67" t="s">
        <v>77</v>
      </c>
      <c r="T91" s="67" t="s">
        <v>81</v>
      </c>
      <c r="U91" s="67" t="s">
        <v>84</v>
      </c>
      <c r="V91" s="67" t="s">
        <v>87</v>
      </c>
      <c r="W91" s="67" t="s">
        <v>90</v>
      </c>
      <c r="X91" s="67" t="s">
        <v>752</v>
      </c>
    </row>
    <row r="92" spans="1:24" ht="14.25" customHeight="1">
      <c r="A92" s="58" t="s">
        <v>31</v>
      </c>
      <c r="B92" s="58">
        <f t="shared" ref="B92:K95" si="4">+SUMIFS($M$2:$M$88,$K$2:$K$88,$A92,$H$2:$H$88,B$91)</f>
        <v>8</v>
      </c>
      <c r="C92" s="58">
        <f t="shared" si="4"/>
        <v>0</v>
      </c>
      <c r="D92" s="58">
        <f t="shared" si="4"/>
        <v>0</v>
      </c>
      <c r="E92" s="58">
        <f t="shared" si="4"/>
        <v>0</v>
      </c>
      <c r="F92" s="58">
        <f t="shared" si="4"/>
        <v>6</v>
      </c>
      <c r="G92" s="58">
        <f t="shared" si="4"/>
        <v>15</v>
      </c>
      <c r="H92" s="58">
        <f t="shared" si="4"/>
        <v>0</v>
      </c>
      <c r="I92" s="58">
        <f t="shared" si="4"/>
        <v>10</v>
      </c>
      <c r="J92" s="58">
        <f t="shared" si="4"/>
        <v>0</v>
      </c>
      <c r="K92" s="58">
        <f t="shared" si="4"/>
        <v>0</v>
      </c>
      <c r="L92" s="58">
        <f t="shared" ref="L92:W95" si="5">+SUMIFS($M$2:$M$88,$K$2:$K$88,$A92,$H$2:$H$88,L$91)</f>
        <v>0</v>
      </c>
      <c r="M92" s="58">
        <f t="shared" si="5"/>
        <v>0</v>
      </c>
      <c r="N92" s="58">
        <f t="shared" si="5"/>
        <v>0</v>
      </c>
      <c r="O92" s="58">
        <f t="shared" si="5"/>
        <v>0</v>
      </c>
      <c r="P92" s="58">
        <f t="shared" si="5"/>
        <v>0</v>
      </c>
      <c r="Q92" s="58">
        <f t="shared" si="5"/>
        <v>0</v>
      </c>
      <c r="R92" s="58">
        <f t="shared" si="5"/>
        <v>0</v>
      </c>
      <c r="S92" s="58">
        <f t="shared" si="5"/>
        <v>0</v>
      </c>
      <c r="T92" s="58">
        <f t="shared" si="5"/>
        <v>0</v>
      </c>
      <c r="U92" s="58">
        <f t="shared" si="5"/>
        <v>0</v>
      </c>
      <c r="V92" s="58">
        <f t="shared" si="5"/>
        <v>0</v>
      </c>
      <c r="W92" s="58">
        <f t="shared" si="5"/>
        <v>0</v>
      </c>
      <c r="X92" s="58">
        <f t="shared" ref="X92:X95" si="6">SUM(B92:W92)</f>
        <v>39</v>
      </c>
    </row>
    <row r="93" spans="1:24" ht="14.25" customHeight="1">
      <c r="A93" s="58" t="s">
        <v>23</v>
      </c>
      <c r="B93" s="58">
        <f t="shared" si="4"/>
        <v>0</v>
      </c>
      <c r="C93" s="58">
        <f t="shared" si="4"/>
        <v>0</v>
      </c>
      <c r="D93" s="58">
        <f t="shared" si="4"/>
        <v>0</v>
      </c>
      <c r="E93" s="58">
        <f t="shared" si="4"/>
        <v>0</v>
      </c>
      <c r="F93" s="58">
        <f t="shared" si="4"/>
        <v>13</v>
      </c>
      <c r="G93" s="58">
        <f t="shared" si="4"/>
        <v>21</v>
      </c>
      <c r="H93" s="58">
        <f t="shared" si="4"/>
        <v>0</v>
      </c>
      <c r="I93" s="58">
        <f t="shared" si="4"/>
        <v>0</v>
      </c>
      <c r="J93" s="58">
        <f t="shared" si="4"/>
        <v>0</v>
      </c>
      <c r="K93" s="58">
        <f t="shared" si="4"/>
        <v>0</v>
      </c>
      <c r="L93" s="58">
        <f t="shared" si="5"/>
        <v>0</v>
      </c>
      <c r="M93" s="58">
        <f t="shared" si="5"/>
        <v>0</v>
      </c>
      <c r="N93" s="58">
        <f t="shared" si="5"/>
        <v>0</v>
      </c>
      <c r="O93" s="58">
        <f t="shared" si="5"/>
        <v>0</v>
      </c>
      <c r="P93" s="58">
        <f t="shared" si="5"/>
        <v>0</v>
      </c>
      <c r="Q93" s="58">
        <f t="shared" si="5"/>
        <v>0</v>
      </c>
      <c r="R93" s="58">
        <f t="shared" si="5"/>
        <v>0</v>
      </c>
      <c r="S93" s="58">
        <f t="shared" si="5"/>
        <v>0</v>
      </c>
      <c r="T93" s="58">
        <f t="shared" si="5"/>
        <v>0</v>
      </c>
      <c r="U93" s="58">
        <f t="shared" si="5"/>
        <v>0</v>
      </c>
      <c r="V93" s="58">
        <f t="shared" si="5"/>
        <v>0</v>
      </c>
      <c r="W93" s="58">
        <f t="shared" si="5"/>
        <v>5</v>
      </c>
      <c r="X93" s="58">
        <f t="shared" si="6"/>
        <v>39</v>
      </c>
    </row>
    <row r="94" spans="1:24" ht="14.25" customHeight="1">
      <c r="A94" s="58" t="s">
        <v>43</v>
      </c>
      <c r="B94" s="58">
        <f t="shared" si="4"/>
        <v>7</v>
      </c>
      <c r="C94" s="58">
        <f t="shared" si="4"/>
        <v>0</v>
      </c>
      <c r="D94" s="58">
        <f t="shared" si="4"/>
        <v>0</v>
      </c>
      <c r="E94" s="58">
        <f t="shared" si="4"/>
        <v>0</v>
      </c>
      <c r="F94" s="58">
        <f t="shared" si="4"/>
        <v>5</v>
      </c>
      <c r="G94" s="58">
        <f t="shared" si="4"/>
        <v>18</v>
      </c>
      <c r="H94" s="58">
        <f t="shared" si="4"/>
        <v>0</v>
      </c>
      <c r="I94" s="58">
        <f t="shared" si="4"/>
        <v>9</v>
      </c>
      <c r="J94" s="58">
        <f t="shared" si="4"/>
        <v>0</v>
      </c>
      <c r="K94" s="58">
        <f t="shared" si="4"/>
        <v>0</v>
      </c>
      <c r="L94" s="58">
        <f t="shared" si="5"/>
        <v>0</v>
      </c>
      <c r="M94" s="58">
        <f t="shared" si="5"/>
        <v>0</v>
      </c>
      <c r="N94" s="58">
        <f t="shared" si="5"/>
        <v>0</v>
      </c>
      <c r="O94" s="58">
        <f t="shared" si="5"/>
        <v>0</v>
      </c>
      <c r="P94" s="58">
        <f t="shared" si="5"/>
        <v>0</v>
      </c>
      <c r="Q94" s="58">
        <f t="shared" si="5"/>
        <v>0</v>
      </c>
      <c r="R94" s="58">
        <f t="shared" si="5"/>
        <v>0</v>
      </c>
      <c r="S94" s="58">
        <f t="shared" si="5"/>
        <v>0</v>
      </c>
      <c r="T94" s="58">
        <f t="shared" si="5"/>
        <v>0</v>
      </c>
      <c r="U94" s="58">
        <f t="shared" si="5"/>
        <v>0</v>
      </c>
      <c r="V94" s="58">
        <f t="shared" si="5"/>
        <v>0</v>
      </c>
      <c r="W94" s="58">
        <f t="shared" si="5"/>
        <v>0</v>
      </c>
      <c r="X94" s="58">
        <f t="shared" si="6"/>
        <v>39</v>
      </c>
    </row>
    <row r="95" spans="1:24" ht="14.25" customHeight="1">
      <c r="A95" s="58" t="s">
        <v>79</v>
      </c>
      <c r="B95" s="58">
        <f t="shared" si="4"/>
        <v>14</v>
      </c>
      <c r="C95" s="58">
        <f t="shared" si="4"/>
        <v>0</v>
      </c>
      <c r="D95" s="58">
        <f t="shared" si="4"/>
        <v>0</v>
      </c>
      <c r="E95" s="58">
        <f t="shared" si="4"/>
        <v>0</v>
      </c>
      <c r="F95" s="58">
        <f t="shared" si="4"/>
        <v>5</v>
      </c>
      <c r="G95" s="58">
        <f t="shared" si="4"/>
        <v>10</v>
      </c>
      <c r="H95" s="58">
        <f t="shared" si="4"/>
        <v>0</v>
      </c>
      <c r="I95" s="58">
        <f t="shared" si="4"/>
        <v>10</v>
      </c>
      <c r="J95" s="58">
        <f t="shared" si="4"/>
        <v>0</v>
      </c>
      <c r="K95" s="58">
        <f t="shared" si="4"/>
        <v>0</v>
      </c>
      <c r="L95" s="58">
        <f t="shared" si="5"/>
        <v>0</v>
      </c>
      <c r="M95" s="58">
        <f t="shared" si="5"/>
        <v>0</v>
      </c>
      <c r="N95" s="58">
        <f t="shared" si="5"/>
        <v>0</v>
      </c>
      <c r="O95" s="58">
        <f t="shared" si="5"/>
        <v>0</v>
      </c>
      <c r="P95" s="58">
        <f t="shared" si="5"/>
        <v>0</v>
      </c>
      <c r="Q95" s="58">
        <f t="shared" si="5"/>
        <v>0</v>
      </c>
      <c r="R95" s="58">
        <f t="shared" si="5"/>
        <v>0</v>
      </c>
      <c r="S95" s="58">
        <f t="shared" si="5"/>
        <v>0</v>
      </c>
      <c r="T95" s="58">
        <f t="shared" si="5"/>
        <v>0</v>
      </c>
      <c r="U95" s="58">
        <f t="shared" si="5"/>
        <v>0</v>
      </c>
      <c r="V95" s="58">
        <f t="shared" si="5"/>
        <v>0</v>
      </c>
      <c r="W95" s="58">
        <f t="shared" si="5"/>
        <v>0</v>
      </c>
      <c r="X95" s="58">
        <f t="shared" si="6"/>
        <v>39</v>
      </c>
    </row>
    <row r="96" spans="1:24" ht="14.25" customHeight="1">
      <c r="N96" s="65"/>
      <c r="O96" s="65"/>
    </row>
    <row r="97" spans="14:15" ht="14.25" customHeight="1">
      <c r="N97" s="65"/>
      <c r="O97" s="65"/>
    </row>
    <row r="98" spans="14:15" ht="14.25" customHeight="1">
      <c r="N98" s="65"/>
      <c r="O98" s="65"/>
    </row>
    <row r="99" spans="14:15" ht="14.25" customHeight="1">
      <c r="N99" s="65"/>
      <c r="O99" s="65"/>
    </row>
    <row r="100" spans="14:15" ht="14.25" customHeight="1">
      <c r="N100" s="65"/>
      <c r="O100" s="65"/>
    </row>
    <row r="101" spans="14:15" ht="14.25" customHeight="1">
      <c r="N101" s="65"/>
      <c r="O101" s="65"/>
    </row>
    <row r="102" spans="14:15" ht="14.25" customHeight="1">
      <c r="N102" s="65"/>
      <c r="O102" s="65"/>
    </row>
    <row r="103" spans="14:15" ht="14.25" customHeight="1">
      <c r="N103" s="65"/>
      <c r="O103" s="65"/>
    </row>
    <row r="104" spans="14:15" ht="14.25" customHeight="1">
      <c r="N104" s="65"/>
      <c r="O104" s="65"/>
    </row>
    <row r="105" spans="14:15" ht="14.25" customHeight="1">
      <c r="N105" s="65"/>
      <c r="O105" s="65"/>
    </row>
    <row r="106" spans="14:15" ht="14.25" customHeight="1">
      <c r="N106" s="65"/>
      <c r="O106" s="65"/>
    </row>
    <row r="107" spans="14:15" ht="14.25" customHeight="1">
      <c r="N107" s="65"/>
      <c r="O107" s="65"/>
    </row>
    <row r="108" spans="14:15" ht="14.25" customHeight="1">
      <c r="N108" s="65"/>
      <c r="O108" s="65"/>
    </row>
    <row r="109" spans="14:15" ht="14.25" customHeight="1">
      <c r="N109" s="65"/>
      <c r="O109" s="65"/>
    </row>
    <row r="110" spans="14:15" ht="14.25" customHeight="1">
      <c r="N110" s="65"/>
      <c r="O110" s="65"/>
    </row>
    <row r="111" spans="14:15" ht="14.25" customHeight="1">
      <c r="N111" s="65"/>
      <c r="O111" s="65"/>
    </row>
    <row r="112" spans="14:15" ht="14.25" customHeight="1">
      <c r="N112" s="65"/>
      <c r="O112" s="65"/>
    </row>
    <row r="113" spans="14:15" ht="14.25" customHeight="1">
      <c r="N113" s="65"/>
      <c r="O113" s="65"/>
    </row>
    <row r="114" spans="14:15" ht="14.25" customHeight="1">
      <c r="N114" s="65"/>
      <c r="O114" s="65"/>
    </row>
    <row r="115" spans="14:15" ht="14.25" customHeight="1">
      <c r="N115" s="65"/>
      <c r="O115" s="65"/>
    </row>
    <row r="116" spans="14:15" ht="14.25" customHeight="1">
      <c r="N116" s="65"/>
      <c r="O116" s="65"/>
    </row>
    <row r="117" spans="14:15" ht="14.25" customHeight="1">
      <c r="N117" s="65"/>
      <c r="O117" s="65"/>
    </row>
    <row r="118" spans="14:15" ht="14.25" customHeight="1">
      <c r="N118" s="65"/>
      <c r="O118" s="65"/>
    </row>
    <row r="119" spans="14:15" ht="14.25" customHeight="1">
      <c r="N119" s="65"/>
      <c r="O119" s="65"/>
    </row>
    <row r="120" spans="14:15" ht="14.25" customHeight="1">
      <c r="N120" s="65"/>
      <c r="O120" s="65"/>
    </row>
    <row r="121" spans="14:15" ht="14.25" customHeight="1">
      <c r="N121" s="65"/>
      <c r="O121" s="65"/>
    </row>
    <row r="122" spans="14:15" ht="14.25" customHeight="1">
      <c r="N122" s="65"/>
      <c r="O122" s="65"/>
    </row>
    <row r="123" spans="14:15" ht="14.25" customHeight="1">
      <c r="N123" s="65"/>
      <c r="O123" s="65"/>
    </row>
    <row r="124" spans="14:15" ht="14.25" customHeight="1">
      <c r="N124" s="65"/>
      <c r="O124" s="65"/>
    </row>
    <row r="125" spans="14:15" ht="14.25" customHeight="1">
      <c r="N125" s="65"/>
      <c r="O125" s="65"/>
    </row>
    <row r="126" spans="14:15" ht="14.25" customHeight="1">
      <c r="N126" s="65"/>
      <c r="O126" s="65"/>
    </row>
    <row r="127" spans="14:15" ht="14.25" customHeight="1">
      <c r="N127" s="65"/>
      <c r="O127" s="65"/>
    </row>
    <row r="128" spans="14:15" ht="14.25" customHeight="1">
      <c r="N128" s="65"/>
      <c r="O128" s="65"/>
    </row>
    <row r="129" spans="14:15" ht="14.25" customHeight="1">
      <c r="N129" s="65"/>
      <c r="O129" s="65"/>
    </row>
    <row r="130" spans="14:15" ht="14.25" customHeight="1">
      <c r="N130" s="65"/>
      <c r="O130" s="65"/>
    </row>
    <row r="131" spans="14:15" ht="14.25" customHeight="1">
      <c r="N131" s="65"/>
      <c r="O131" s="65"/>
    </row>
    <row r="132" spans="14:15" ht="14.25" customHeight="1">
      <c r="N132" s="65"/>
      <c r="O132" s="65"/>
    </row>
    <row r="133" spans="14:15" ht="14.25" customHeight="1">
      <c r="N133" s="65"/>
      <c r="O133" s="65"/>
    </row>
    <row r="134" spans="14:15" ht="14.25" customHeight="1">
      <c r="N134" s="65"/>
      <c r="O134" s="65"/>
    </row>
    <row r="135" spans="14:15" ht="14.25" customHeight="1">
      <c r="N135" s="65"/>
      <c r="O135" s="65"/>
    </row>
    <row r="136" spans="14:15" ht="14.25" customHeight="1">
      <c r="N136" s="65"/>
      <c r="O136" s="65"/>
    </row>
    <row r="137" spans="14:15" ht="14.25" customHeight="1">
      <c r="N137" s="65"/>
      <c r="O137" s="65"/>
    </row>
    <row r="138" spans="14:15" ht="14.25" customHeight="1">
      <c r="N138" s="65"/>
      <c r="O138" s="65"/>
    </row>
    <row r="139" spans="14:15" ht="14.25" customHeight="1">
      <c r="N139" s="65"/>
      <c r="O139" s="65"/>
    </row>
    <row r="140" spans="14:15" ht="14.25" customHeight="1">
      <c r="N140" s="65"/>
      <c r="O140" s="65"/>
    </row>
    <row r="141" spans="14:15" ht="14.25" customHeight="1">
      <c r="N141" s="65"/>
      <c r="O141" s="65"/>
    </row>
    <row r="142" spans="14:15" ht="14.25" customHeight="1">
      <c r="N142" s="65"/>
      <c r="O142" s="65"/>
    </row>
    <row r="143" spans="14:15" ht="14.25" customHeight="1">
      <c r="N143" s="65"/>
      <c r="O143" s="65"/>
    </row>
    <row r="144" spans="14:15" ht="14.25" customHeight="1">
      <c r="N144" s="65"/>
      <c r="O144" s="65"/>
    </row>
    <row r="145" spans="14:15" ht="14.25" customHeight="1">
      <c r="N145" s="65"/>
      <c r="O145" s="65"/>
    </row>
    <row r="146" spans="14:15" ht="14.25" customHeight="1">
      <c r="N146" s="65"/>
      <c r="O146" s="65"/>
    </row>
    <row r="147" spans="14:15" ht="14.25" customHeight="1">
      <c r="N147" s="65"/>
      <c r="O147" s="65"/>
    </row>
    <row r="148" spans="14:15" ht="14.25" customHeight="1">
      <c r="N148" s="65"/>
      <c r="O148" s="65"/>
    </row>
    <row r="149" spans="14:15" ht="14.25" customHeight="1">
      <c r="N149" s="65"/>
      <c r="O149" s="65"/>
    </row>
    <row r="150" spans="14:15" ht="14.25" customHeight="1">
      <c r="N150" s="65"/>
      <c r="O150" s="65"/>
    </row>
    <row r="151" spans="14:15" ht="14.25" customHeight="1">
      <c r="N151" s="65"/>
      <c r="O151" s="65"/>
    </row>
    <row r="152" spans="14:15" ht="14.25" customHeight="1">
      <c r="N152" s="65"/>
      <c r="O152" s="65"/>
    </row>
    <row r="153" spans="14:15" ht="14.25" customHeight="1">
      <c r="N153" s="65"/>
      <c r="O153" s="65"/>
    </row>
    <row r="154" spans="14:15" ht="14.25" customHeight="1">
      <c r="N154" s="65"/>
      <c r="O154" s="65"/>
    </row>
    <row r="155" spans="14:15" ht="14.25" customHeight="1">
      <c r="N155" s="65"/>
      <c r="O155" s="65"/>
    </row>
    <row r="156" spans="14:15" ht="14.25" customHeight="1">
      <c r="N156" s="65"/>
      <c r="O156" s="65"/>
    </row>
    <row r="157" spans="14:15" ht="14.25" customHeight="1">
      <c r="N157" s="65"/>
      <c r="O157" s="65"/>
    </row>
    <row r="158" spans="14:15" ht="14.25" customHeight="1">
      <c r="N158" s="65"/>
      <c r="O158" s="65"/>
    </row>
    <row r="159" spans="14:15" ht="14.25" customHeight="1">
      <c r="N159" s="65"/>
      <c r="O159" s="65"/>
    </row>
    <row r="160" spans="14:15" ht="14.25" customHeight="1">
      <c r="N160" s="65"/>
      <c r="O160" s="65"/>
    </row>
    <row r="161" spans="14:15" ht="14.25" customHeight="1">
      <c r="N161" s="65"/>
      <c r="O161" s="65"/>
    </row>
    <row r="162" spans="14:15" ht="14.25" customHeight="1">
      <c r="N162" s="65"/>
      <c r="O162" s="65"/>
    </row>
    <row r="163" spans="14:15" ht="14.25" customHeight="1">
      <c r="N163" s="65"/>
      <c r="O163" s="65"/>
    </row>
    <row r="164" spans="14:15" ht="14.25" customHeight="1">
      <c r="N164" s="65"/>
      <c r="O164" s="65"/>
    </row>
    <row r="165" spans="14:15" ht="14.25" customHeight="1">
      <c r="N165" s="65"/>
      <c r="O165" s="65"/>
    </row>
    <row r="166" spans="14:15" ht="14.25" customHeight="1">
      <c r="N166" s="65"/>
      <c r="O166" s="65"/>
    </row>
    <row r="167" spans="14:15" ht="14.25" customHeight="1">
      <c r="N167" s="65"/>
      <c r="O167" s="65"/>
    </row>
    <row r="168" spans="14:15" ht="14.25" customHeight="1">
      <c r="N168" s="65"/>
      <c r="O168" s="65"/>
    </row>
    <row r="169" spans="14:15" ht="14.25" customHeight="1">
      <c r="N169" s="65"/>
      <c r="O169" s="65"/>
    </row>
    <row r="170" spans="14:15" ht="14.25" customHeight="1">
      <c r="N170" s="65"/>
      <c r="O170" s="65"/>
    </row>
    <row r="171" spans="14:15" ht="14.25" customHeight="1">
      <c r="N171" s="65"/>
      <c r="O171" s="65"/>
    </row>
    <row r="172" spans="14:15" ht="14.25" customHeight="1">
      <c r="N172" s="65"/>
      <c r="O172" s="65"/>
    </row>
    <row r="173" spans="14:15" ht="14.25" customHeight="1">
      <c r="N173" s="65"/>
      <c r="O173" s="65"/>
    </row>
    <row r="174" spans="14:15" ht="14.25" customHeight="1">
      <c r="N174" s="65"/>
      <c r="O174" s="65"/>
    </row>
    <row r="175" spans="14:15" ht="14.25" customHeight="1">
      <c r="N175" s="65"/>
      <c r="O175" s="65"/>
    </row>
    <row r="176" spans="14:15" ht="14.25" customHeight="1">
      <c r="N176" s="65"/>
      <c r="O176" s="65"/>
    </row>
    <row r="177" spans="1:23" ht="14.25" customHeight="1">
      <c r="B177" s="67" t="s">
        <v>54</v>
      </c>
      <c r="C177" s="67" t="s">
        <v>757</v>
      </c>
      <c r="D177" s="67" t="s">
        <v>45</v>
      </c>
      <c r="E177" s="68" t="s">
        <v>48</v>
      </c>
      <c r="F177" s="67" t="s">
        <v>758</v>
      </c>
      <c r="G177" s="67" t="s">
        <v>759</v>
      </c>
      <c r="H177" s="67" t="s">
        <v>760</v>
      </c>
      <c r="I177" s="67" t="s">
        <v>761</v>
      </c>
      <c r="J177" s="67" t="s">
        <v>762</v>
      </c>
      <c r="K177" s="67" t="s">
        <v>763</v>
      </c>
      <c r="L177" s="67" t="s">
        <v>764</v>
      </c>
      <c r="M177" s="67" t="s">
        <v>765</v>
      </c>
      <c r="N177" s="134" t="s">
        <v>766</v>
      </c>
      <c r="O177" s="134" t="s">
        <v>81</v>
      </c>
      <c r="P177" s="67" t="s">
        <v>8</v>
      </c>
      <c r="Q177" s="67" t="s">
        <v>39</v>
      </c>
      <c r="R177" s="67" t="s">
        <v>77</v>
      </c>
      <c r="S177" s="67" t="s">
        <v>767</v>
      </c>
      <c r="T177" s="67" t="s">
        <v>768</v>
      </c>
      <c r="U177" s="67" t="s">
        <v>769</v>
      </c>
      <c r="V177" s="67" t="s">
        <v>770</v>
      </c>
      <c r="W177" s="67" t="s">
        <v>771</v>
      </c>
    </row>
    <row r="178" spans="1:23" ht="14.25" customHeight="1">
      <c r="A178" s="58" t="s">
        <v>117</v>
      </c>
      <c r="B178" s="58" t="e">
        <f t="shared" ref="B178:W178" si="7">+SUMIF(#REF!,B$177,#REF!)</f>
        <v>#REF!</v>
      </c>
      <c r="C178" s="58" t="e">
        <f t="shared" si="7"/>
        <v>#REF!</v>
      </c>
      <c r="D178" s="58" t="e">
        <f t="shared" si="7"/>
        <v>#REF!</v>
      </c>
      <c r="E178" s="58" t="e">
        <f t="shared" si="7"/>
        <v>#REF!</v>
      </c>
      <c r="F178" s="58" t="e">
        <f t="shared" si="7"/>
        <v>#REF!</v>
      </c>
      <c r="G178" s="58" t="e">
        <f t="shared" si="7"/>
        <v>#REF!</v>
      </c>
      <c r="H178" s="58" t="e">
        <f t="shared" si="7"/>
        <v>#REF!</v>
      </c>
      <c r="I178" s="58" t="e">
        <f t="shared" si="7"/>
        <v>#REF!</v>
      </c>
      <c r="J178" s="58" t="e">
        <f t="shared" si="7"/>
        <v>#REF!</v>
      </c>
      <c r="K178" s="58" t="e">
        <f t="shared" si="7"/>
        <v>#REF!</v>
      </c>
      <c r="L178" s="58" t="e">
        <f t="shared" si="7"/>
        <v>#REF!</v>
      </c>
      <c r="M178" s="58" t="e">
        <f t="shared" si="7"/>
        <v>#REF!</v>
      </c>
      <c r="N178" s="65" t="e">
        <f t="shared" si="7"/>
        <v>#REF!</v>
      </c>
      <c r="O178" s="65" t="e">
        <f t="shared" si="7"/>
        <v>#REF!</v>
      </c>
      <c r="P178" s="58" t="e">
        <f t="shared" si="7"/>
        <v>#REF!</v>
      </c>
      <c r="Q178" s="58" t="e">
        <f t="shared" si="7"/>
        <v>#REF!</v>
      </c>
      <c r="R178" s="58" t="e">
        <f t="shared" si="7"/>
        <v>#REF!</v>
      </c>
      <c r="S178" s="58" t="e">
        <f t="shared" si="7"/>
        <v>#REF!</v>
      </c>
      <c r="T178" s="58" t="e">
        <f t="shared" si="7"/>
        <v>#REF!</v>
      </c>
      <c r="U178" s="58" t="e">
        <f t="shared" si="7"/>
        <v>#REF!</v>
      </c>
      <c r="V178" s="58" t="e">
        <f t="shared" si="7"/>
        <v>#REF!</v>
      </c>
      <c r="W178" s="58" t="e">
        <f t="shared" si="7"/>
        <v>#REF!</v>
      </c>
    </row>
    <row r="179" spans="1:23" ht="14.25" customHeight="1">
      <c r="A179" s="58" t="s">
        <v>121</v>
      </c>
      <c r="B179" s="58">
        <f t="shared" ref="B179:W179" si="8">+SUMIF($H$3:$H$12,B$177,$M$3:$M$12)</f>
        <v>0</v>
      </c>
      <c r="C179" s="58">
        <f t="shared" si="8"/>
        <v>0</v>
      </c>
      <c r="D179" s="58">
        <f t="shared" si="8"/>
        <v>0</v>
      </c>
      <c r="E179" s="58">
        <f t="shared" si="8"/>
        <v>0</v>
      </c>
      <c r="F179" s="58">
        <f t="shared" si="8"/>
        <v>0</v>
      </c>
      <c r="G179" s="58">
        <f t="shared" si="8"/>
        <v>0</v>
      </c>
      <c r="H179" s="58">
        <f t="shared" si="8"/>
        <v>0</v>
      </c>
      <c r="I179" s="58">
        <f t="shared" si="8"/>
        <v>0</v>
      </c>
      <c r="J179" s="58">
        <f t="shared" si="8"/>
        <v>0</v>
      </c>
      <c r="K179" s="58">
        <f t="shared" si="8"/>
        <v>0</v>
      </c>
      <c r="L179" s="58">
        <f t="shared" si="8"/>
        <v>0</v>
      </c>
      <c r="M179" s="58">
        <f t="shared" si="8"/>
        <v>0</v>
      </c>
      <c r="N179" s="65">
        <f t="shared" si="8"/>
        <v>0</v>
      </c>
      <c r="O179" s="65">
        <f t="shared" si="8"/>
        <v>0</v>
      </c>
      <c r="P179" s="58">
        <f t="shared" si="8"/>
        <v>0</v>
      </c>
      <c r="Q179" s="58">
        <f t="shared" si="8"/>
        <v>0</v>
      </c>
      <c r="R179" s="58">
        <f t="shared" si="8"/>
        <v>0</v>
      </c>
      <c r="S179" s="58">
        <f t="shared" si="8"/>
        <v>0</v>
      </c>
      <c r="T179" s="58">
        <f t="shared" si="8"/>
        <v>0</v>
      </c>
      <c r="U179" s="58">
        <f t="shared" si="8"/>
        <v>0</v>
      </c>
      <c r="V179" s="58">
        <f t="shared" si="8"/>
        <v>0</v>
      </c>
      <c r="W179" s="58">
        <f t="shared" si="8"/>
        <v>0</v>
      </c>
    </row>
    <row r="180" spans="1:23" ht="14.25" customHeight="1">
      <c r="A180" s="58" t="s">
        <v>115</v>
      </c>
      <c r="B180" s="58" t="e">
        <f t="shared" ref="B180:W180" si="9">+SUMIF(#REF!,B$177,#REF!)</f>
        <v>#REF!</v>
      </c>
      <c r="C180" s="58" t="e">
        <f t="shared" si="9"/>
        <v>#REF!</v>
      </c>
      <c r="D180" s="58" t="e">
        <f t="shared" si="9"/>
        <v>#REF!</v>
      </c>
      <c r="E180" s="58" t="e">
        <f t="shared" si="9"/>
        <v>#REF!</v>
      </c>
      <c r="F180" s="58" t="e">
        <f t="shared" si="9"/>
        <v>#REF!</v>
      </c>
      <c r="G180" s="58" t="e">
        <f t="shared" si="9"/>
        <v>#REF!</v>
      </c>
      <c r="H180" s="58" t="e">
        <f t="shared" si="9"/>
        <v>#REF!</v>
      </c>
      <c r="I180" s="58" t="e">
        <f t="shared" si="9"/>
        <v>#REF!</v>
      </c>
      <c r="J180" s="58" t="e">
        <f t="shared" si="9"/>
        <v>#REF!</v>
      </c>
      <c r="K180" s="58" t="e">
        <f t="shared" si="9"/>
        <v>#REF!</v>
      </c>
      <c r="L180" s="58" t="e">
        <f t="shared" si="9"/>
        <v>#REF!</v>
      </c>
      <c r="M180" s="58" t="e">
        <f t="shared" si="9"/>
        <v>#REF!</v>
      </c>
      <c r="N180" s="65" t="e">
        <f t="shared" si="9"/>
        <v>#REF!</v>
      </c>
      <c r="O180" s="65" t="e">
        <f t="shared" si="9"/>
        <v>#REF!</v>
      </c>
      <c r="P180" s="58" t="e">
        <f t="shared" si="9"/>
        <v>#REF!</v>
      </c>
      <c r="Q180" s="58" t="e">
        <f t="shared" si="9"/>
        <v>#REF!</v>
      </c>
      <c r="R180" s="58" t="e">
        <f t="shared" si="9"/>
        <v>#REF!</v>
      </c>
      <c r="S180" s="58" t="e">
        <f t="shared" si="9"/>
        <v>#REF!</v>
      </c>
      <c r="T180" s="58" t="e">
        <f t="shared" si="9"/>
        <v>#REF!</v>
      </c>
      <c r="U180" s="58" t="e">
        <f t="shared" si="9"/>
        <v>#REF!</v>
      </c>
      <c r="V180" s="58" t="e">
        <f t="shared" si="9"/>
        <v>#REF!</v>
      </c>
      <c r="W180" s="58" t="e">
        <f t="shared" si="9"/>
        <v>#REF!</v>
      </c>
    </row>
    <row r="181" spans="1:23" ht="14.25" customHeight="1">
      <c r="A181" s="58" t="s">
        <v>119</v>
      </c>
      <c r="B181" s="58">
        <f t="shared" ref="B181:W181" si="10">+SUMIF($H$13:$H$61,B$177,$M$13:$M$61)</f>
        <v>0</v>
      </c>
      <c r="C181" s="58">
        <f t="shared" si="10"/>
        <v>0</v>
      </c>
      <c r="D181" s="58">
        <f t="shared" si="10"/>
        <v>0</v>
      </c>
      <c r="E181" s="58">
        <f t="shared" si="10"/>
        <v>0</v>
      </c>
      <c r="F181" s="58">
        <f t="shared" si="10"/>
        <v>0</v>
      </c>
      <c r="G181" s="58">
        <f t="shared" si="10"/>
        <v>0</v>
      </c>
      <c r="H181" s="58">
        <f t="shared" si="10"/>
        <v>0</v>
      </c>
      <c r="I181" s="58">
        <f t="shared" si="10"/>
        <v>0</v>
      </c>
      <c r="J181" s="58">
        <f t="shared" si="10"/>
        <v>0</v>
      </c>
      <c r="K181" s="58">
        <f t="shared" si="10"/>
        <v>0</v>
      </c>
      <c r="L181" s="58">
        <f t="shared" si="10"/>
        <v>0</v>
      </c>
      <c r="M181" s="58">
        <f t="shared" si="10"/>
        <v>0</v>
      </c>
      <c r="N181" s="65">
        <f t="shared" si="10"/>
        <v>0</v>
      </c>
      <c r="O181" s="65">
        <f t="shared" si="10"/>
        <v>0</v>
      </c>
      <c r="P181" s="58">
        <f t="shared" si="10"/>
        <v>22</v>
      </c>
      <c r="Q181" s="58">
        <f t="shared" si="10"/>
        <v>20</v>
      </c>
      <c r="R181" s="58">
        <f t="shared" si="10"/>
        <v>0</v>
      </c>
      <c r="S181" s="58">
        <f t="shared" si="10"/>
        <v>0</v>
      </c>
      <c r="T181" s="58">
        <f t="shared" si="10"/>
        <v>0</v>
      </c>
      <c r="U181" s="58">
        <f t="shared" si="10"/>
        <v>0</v>
      </c>
      <c r="V181" s="58">
        <f t="shared" si="10"/>
        <v>0</v>
      </c>
      <c r="W181" s="58">
        <f t="shared" si="10"/>
        <v>0</v>
      </c>
    </row>
    <row r="182" spans="1:23" ht="14.25" customHeight="1">
      <c r="A182" s="58" t="s">
        <v>752</v>
      </c>
      <c r="B182" s="58" t="e">
        <f t="shared" ref="B182:W182" si="11">SUM(B178:B181)</f>
        <v>#REF!</v>
      </c>
      <c r="C182" s="58" t="e">
        <f t="shared" si="11"/>
        <v>#REF!</v>
      </c>
      <c r="D182" s="58" t="e">
        <f t="shared" si="11"/>
        <v>#REF!</v>
      </c>
      <c r="E182" s="58" t="e">
        <f t="shared" si="11"/>
        <v>#REF!</v>
      </c>
      <c r="F182" s="58" t="e">
        <f t="shared" si="11"/>
        <v>#REF!</v>
      </c>
      <c r="G182" s="58" t="e">
        <f t="shared" si="11"/>
        <v>#REF!</v>
      </c>
      <c r="H182" s="58" t="e">
        <f t="shared" si="11"/>
        <v>#REF!</v>
      </c>
      <c r="I182" s="58" t="e">
        <f t="shared" si="11"/>
        <v>#REF!</v>
      </c>
      <c r="J182" s="58" t="e">
        <f t="shared" si="11"/>
        <v>#REF!</v>
      </c>
      <c r="K182" s="58" t="e">
        <f t="shared" si="11"/>
        <v>#REF!</v>
      </c>
      <c r="L182" s="58" t="e">
        <f t="shared" si="11"/>
        <v>#REF!</v>
      </c>
      <c r="M182" s="58" t="e">
        <f t="shared" si="11"/>
        <v>#REF!</v>
      </c>
      <c r="N182" s="65" t="e">
        <f t="shared" si="11"/>
        <v>#REF!</v>
      </c>
      <c r="O182" s="65" t="e">
        <f t="shared" si="11"/>
        <v>#REF!</v>
      </c>
      <c r="P182" s="58" t="e">
        <f t="shared" si="11"/>
        <v>#REF!</v>
      </c>
      <c r="Q182" s="58" t="e">
        <f t="shared" si="11"/>
        <v>#REF!</v>
      </c>
      <c r="R182" s="58" t="e">
        <f t="shared" si="11"/>
        <v>#REF!</v>
      </c>
      <c r="S182" s="58" t="e">
        <f t="shared" si="11"/>
        <v>#REF!</v>
      </c>
      <c r="T182" s="58" t="e">
        <f t="shared" si="11"/>
        <v>#REF!</v>
      </c>
      <c r="U182" s="58" t="e">
        <f t="shared" si="11"/>
        <v>#REF!</v>
      </c>
      <c r="V182" s="58" t="e">
        <f t="shared" si="11"/>
        <v>#REF!</v>
      </c>
      <c r="W182" s="58" t="e">
        <f t="shared" si="11"/>
        <v>#REF!</v>
      </c>
    </row>
    <row r="183" spans="1:23" ht="14.25" customHeight="1">
      <c r="N183" s="65"/>
      <c r="O183" s="65"/>
    </row>
    <row r="184" spans="1:23" ht="14.25" customHeight="1">
      <c r="N184" s="65"/>
      <c r="O184" s="65"/>
    </row>
    <row r="185" spans="1:23" ht="14.25" customHeight="1">
      <c r="N185" s="65"/>
      <c r="O185" s="65"/>
    </row>
    <row r="186" spans="1:23" ht="14.25" customHeight="1">
      <c r="N186" s="65"/>
      <c r="O186" s="65"/>
    </row>
    <row r="187" spans="1:23" ht="14.25" customHeight="1">
      <c r="N187" s="65"/>
      <c r="O187" s="65"/>
    </row>
    <row r="188" spans="1:23" ht="14.25" customHeight="1">
      <c r="N188" s="65"/>
      <c r="O188" s="65"/>
    </row>
    <row r="189" spans="1:23" ht="14.25" customHeight="1">
      <c r="N189" s="65"/>
      <c r="O189" s="65"/>
    </row>
    <row r="190" spans="1:23" ht="14.25" customHeight="1">
      <c r="N190" s="65"/>
      <c r="O190" s="65"/>
    </row>
    <row r="191" spans="1:23" ht="14.25" customHeight="1">
      <c r="N191" s="65"/>
      <c r="O191" s="65"/>
    </row>
    <row r="192" spans="1:23" ht="14.25" customHeight="1">
      <c r="N192" s="65"/>
      <c r="O192" s="65"/>
    </row>
    <row r="193" spans="14:15" ht="14.25" customHeight="1">
      <c r="N193" s="65"/>
      <c r="O193" s="65"/>
    </row>
    <row r="194" spans="14:15" ht="14.25" customHeight="1">
      <c r="N194" s="65"/>
      <c r="O194" s="65"/>
    </row>
    <row r="195" spans="14:15" ht="14.25" customHeight="1">
      <c r="N195" s="65"/>
      <c r="O195" s="65"/>
    </row>
    <row r="196" spans="14:15" ht="14.25" customHeight="1">
      <c r="N196" s="65"/>
      <c r="O196" s="65"/>
    </row>
    <row r="197" spans="14:15" ht="14.25" customHeight="1">
      <c r="N197" s="65"/>
      <c r="O197" s="65"/>
    </row>
    <row r="198" spans="14:15" ht="14.25" customHeight="1">
      <c r="N198" s="65"/>
      <c r="O198" s="65"/>
    </row>
    <row r="199" spans="14:15" ht="14.25" customHeight="1">
      <c r="N199" s="65"/>
      <c r="O199" s="65"/>
    </row>
    <row r="200" spans="14:15" ht="14.25" customHeight="1">
      <c r="N200" s="65"/>
      <c r="O200" s="65"/>
    </row>
    <row r="201" spans="14:15" ht="14.25" customHeight="1">
      <c r="N201" s="65"/>
      <c r="O201" s="65"/>
    </row>
    <row r="202" spans="14:15" ht="14.25" customHeight="1">
      <c r="N202" s="65"/>
      <c r="O202" s="65"/>
    </row>
    <row r="203" spans="14:15" ht="14.25" customHeight="1">
      <c r="N203" s="65"/>
      <c r="O203" s="65"/>
    </row>
    <row r="204" spans="14:15" ht="14.25" customHeight="1">
      <c r="N204" s="65"/>
      <c r="O204" s="65"/>
    </row>
    <row r="205" spans="14:15" ht="14.25" customHeight="1">
      <c r="N205" s="65"/>
      <c r="O205" s="65"/>
    </row>
    <row r="206" spans="14:15" ht="14.25" customHeight="1">
      <c r="N206" s="65"/>
      <c r="O206" s="65"/>
    </row>
    <row r="207" spans="14:15" ht="14.25" customHeight="1">
      <c r="N207" s="65"/>
      <c r="O207" s="65"/>
    </row>
    <row r="208" spans="14:15" ht="14.25" customHeight="1">
      <c r="N208" s="65"/>
      <c r="O208" s="65"/>
    </row>
    <row r="209" spans="14:15" ht="14.25" customHeight="1">
      <c r="N209" s="65"/>
      <c r="O209" s="65"/>
    </row>
    <row r="210" spans="14:15" ht="14.25" customHeight="1">
      <c r="N210" s="65"/>
      <c r="O210" s="65"/>
    </row>
    <row r="211" spans="14:15" ht="14.25" customHeight="1">
      <c r="N211" s="65"/>
      <c r="O211" s="65"/>
    </row>
    <row r="212" spans="14:15" ht="14.25" customHeight="1">
      <c r="N212" s="65"/>
      <c r="O212" s="65"/>
    </row>
    <row r="213" spans="14:15" ht="14.25" customHeight="1">
      <c r="N213" s="65"/>
      <c r="O213" s="65"/>
    </row>
    <row r="214" spans="14:15" ht="14.25" customHeight="1">
      <c r="N214" s="65"/>
      <c r="O214" s="65"/>
    </row>
    <row r="215" spans="14:15" ht="14.25" customHeight="1">
      <c r="N215" s="65"/>
      <c r="O215" s="65"/>
    </row>
    <row r="216" spans="14:15" ht="14.25" customHeight="1">
      <c r="N216" s="65"/>
      <c r="O216" s="65"/>
    </row>
    <row r="217" spans="14:15" ht="14.25" customHeight="1">
      <c r="N217" s="65"/>
      <c r="O217" s="65"/>
    </row>
    <row r="218" spans="14:15" ht="14.25" customHeight="1">
      <c r="N218" s="65"/>
      <c r="O218" s="65"/>
    </row>
    <row r="219" spans="14:15" ht="14.25" customHeight="1">
      <c r="N219" s="65"/>
      <c r="O219" s="65"/>
    </row>
    <row r="220" spans="14:15" ht="14.25" customHeight="1">
      <c r="N220" s="65"/>
      <c r="O220" s="65"/>
    </row>
    <row r="221" spans="14:15" ht="14.25" customHeight="1">
      <c r="N221" s="65"/>
      <c r="O221" s="65"/>
    </row>
    <row r="222" spans="14:15" ht="14.25" customHeight="1">
      <c r="N222" s="65"/>
      <c r="O222" s="65"/>
    </row>
    <row r="223" spans="14:15" ht="14.25" customHeight="1">
      <c r="N223" s="65"/>
      <c r="O223" s="65"/>
    </row>
    <row r="224" spans="14:15" ht="14.25" customHeight="1">
      <c r="N224" s="65"/>
      <c r="O224" s="65"/>
    </row>
    <row r="225" spans="14:15" ht="14.25" customHeight="1">
      <c r="N225" s="65"/>
      <c r="O225" s="65"/>
    </row>
    <row r="226" spans="14:15" ht="14.25" customHeight="1">
      <c r="N226" s="65"/>
      <c r="O226" s="65"/>
    </row>
    <row r="227" spans="14:15" ht="14.25" customHeight="1">
      <c r="N227" s="65"/>
      <c r="O227" s="65"/>
    </row>
    <row r="228" spans="14:15" ht="14.25" customHeight="1">
      <c r="N228" s="65"/>
      <c r="O228" s="65"/>
    </row>
    <row r="229" spans="14:15" ht="14.25" customHeight="1">
      <c r="N229" s="65"/>
      <c r="O229" s="65"/>
    </row>
    <row r="230" spans="14:15" ht="14.25" customHeight="1">
      <c r="N230" s="65"/>
      <c r="O230" s="65"/>
    </row>
    <row r="231" spans="14:15" ht="14.25" customHeight="1">
      <c r="N231" s="65"/>
      <c r="O231" s="65"/>
    </row>
    <row r="232" spans="14:15" ht="14.25" customHeight="1">
      <c r="N232" s="65"/>
      <c r="O232" s="65"/>
    </row>
    <row r="233" spans="14:15" ht="14.25" customHeight="1">
      <c r="N233" s="65"/>
      <c r="O233" s="65"/>
    </row>
    <row r="234" spans="14:15" ht="14.25" customHeight="1">
      <c r="N234" s="65"/>
      <c r="O234" s="65"/>
    </row>
    <row r="235" spans="14:15" ht="14.25" customHeight="1">
      <c r="N235" s="65"/>
      <c r="O235" s="65"/>
    </row>
    <row r="236" spans="14:15" ht="14.25" customHeight="1">
      <c r="N236" s="65"/>
      <c r="O236" s="65"/>
    </row>
    <row r="237" spans="14:15" ht="14.25" customHeight="1">
      <c r="N237" s="65"/>
      <c r="O237" s="65"/>
    </row>
    <row r="238" spans="14:15" ht="14.25" customHeight="1">
      <c r="N238" s="65"/>
      <c r="O238" s="65"/>
    </row>
    <row r="239" spans="14:15" ht="14.25" customHeight="1">
      <c r="N239" s="65"/>
      <c r="O239" s="65"/>
    </row>
    <row r="240" spans="14:15" ht="14.25" customHeight="1">
      <c r="N240" s="65"/>
      <c r="O240" s="65"/>
    </row>
    <row r="241" spans="14:15" ht="14.25" customHeight="1">
      <c r="N241" s="65"/>
      <c r="O241" s="65"/>
    </row>
    <row r="242" spans="14:15" ht="14.25" customHeight="1">
      <c r="N242" s="65"/>
      <c r="O242" s="65"/>
    </row>
    <row r="243" spans="14:15" ht="14.25" customHeight="1">
      <c r="N243" s="65"/>
      <c r="O243" s="65"/>
    </row>
    <row r="244" spans="14:15" ht="14.25" customHeight="1">
      <c r="N244" s="65"/>
      <c r="O244" s="65"/>
    </row>
    <row r="245" spans="14:15" ht="14.25" customHeight="1">
      <c r="N245" s="65"/>
      <c r="O245" s="65"/>
    </row>
    <row r="246" spans="14:15" ht="14.25" customHeight="1">
      <c r="N246" s="65"/>
      <c r="O246" s="65"/>
    </row>
    <row r="247" spans="14:15" ht="14.25" customHeight="1">
      <c r="N247" s="65"/>
      <c r="O247" s="65"/>
    </row>
    <row r="248" spans="14:15" ht="14.25" customHeight="1">
      <c r="N248" s="65"/>
      <c r="O248" s="65"/>
    </row>
    <row r="249" spans="14:15" ht="14.25" customHeight="1">
      <c r="N249" s="65"/>
      <c r="O249" s="65"/>
    </row>
    <row r="250" spans="14:15" ht="14.25" customHeight="1">
      <c r="N250" s="65"/>
      <c r="O250" s="65"/>
    </row>
    <row r="251" spans="14:15" ht="14.25" customHeight="1">
      <c r="N251" s="65"/>
      <c r="O251" s="65"/>
    </row>
    <row r="252" spans="14:15" ht="14.25" customHeight="1">
      <c r="N252" s="65"/>
      <c r="O252" s="65"/>
    </row>
    <row r="253" spans="14:15" ht="14.25" customHeight="1">
      <c r="N253" s="65"/>
      <c r="O253" s="65"/>
    </row>
    <row r="254" spans="14:15" ht="14.25" customHeight="1">
      <c r="N254" s="65"/>
      <c r="O254" s="65"/>
    </row>
    <row r="255" spans="14:15" ht="14.25" customHeight="1">
      <c r="N255" s="65"/>
      <c r="O255" s="65"/>
    </row>
    <row r="256" spans="14:15" ht="14.25" customHeight="1">
      <c r="N256" s="65"/>
      <c r="O256" s="65"/>
    </row>
    <row r="257" spans="14:15" ht="14.25" customHeight="1">
      <c r="N257" s="65"/>
      <c r="O257" s="65"/>
    </row>
    <row r="258" spans="14:15" ht="14.25" customHeight="1">
      <c r="N258" s="65"/>
      <c r="O258" s="65"/>
    </row>
    <row r="259" spans="14:15" ht="14.25" customHeight="1">
      <c r="N259" s="65"/>
      <c r="O259" s="65"/>
    </row>
    <row r="260" spans="14:15" ht="14.25" customHeight="1">
      <c r="N260" s="65"/>
      <c r="O260" s="65"/>
    </row>
    <row r="261" spans="14:15" ht="14.25" customHeight="1">
      <c r="N261" s="65"/>
      <c r="O261" s="65"/>
    </row>
    <row r="262" spans="14:15" ht="14.25" customHeight="1">
      <c r="N262" s="65"/>
      <c r="O262" s="65"/>
    </row>
    <row r="263" spans="14:15" ht="14.25" customHeight="1">
      <c r="N263" s="65"/>
      <c r="O263" s="65"/>
    </row>
    <row r="264" spans="14:15" ht="14.25" customHeight="1">
      <c r="N264" s="65"/>
      <c r="O264" s="65"/>
    </row>
    <row r="265" spans="14:15" ht="14.25" customHeight="1">
      <c r="N265" s="65"/>
      <c r="O265" s="65"/>
    </row>
    <row r="266" spans="14:15" ht="14.25" customHeight="1">
      <c r="N266" s="65"/>
      <c r="O266" s="65"/>
    </row>
    <row r="267" spans="14:15" ht="14.25" customHeight="1">
      <c r="N267" s="65"/>
      <c r="O267" s="65"/>
    </row>
    <row r="268" spans="14:15" ht="14.25" customHeight="1">
      <c r="N268" s="65"/>
      <c r="O268" s="65"/>
    </row>
    <row r="269" spans="14:15" ht="14.25" customHeight="1">
      <c r="N269" s="65"/>
      <c r="O269" s="65"/>
    </row>
    <row r="270" spans="14:15" ht="14.25" customHeight="1">
      <c r="N270" s="65"/>
      <c r="O270" s="65"/>
    </row>
    <row r="271" spans="14:15" ht="14.25" customHeight="1">
      <c r="N271" s="65"/>
      <c r="O271" s="65"/>
    </row>
    <row r="272" spans="14:15" ht="14.25" customHeight="1">
      <c r="N272" s="65"/>
      <c r="O272" s="65"/>
    </row>
    <row r="273" spans="14:15" ht="14.25" customHeight="1">
      <c r="N273" s="65"/>
      <c r="O273" s="65"/>
    </row>
    <row r="274" spans="14:15" ht="14.25" customHeight="1">
      <c r="N274" s="65"/>
      <c r="O274" s="65"/>
    </row>
    <row r="275" spans="14:15" ht="14.25" customHeight="1">
      <c r="N275" s="65"/>
      <c r="O275" s="65"/>
    </row>
    <row r="276" spans="14:15" ht="14.25" customHeight="1">
      <c r="N276" s="65"/>
      <c r="O276" s="65"/>
    </row>
    <row r="277" spans="14:15" ht="14.25" customHeight="1">
      <c r="N277" s="65"/>
      <c r="O277" s="65"/>
    </row>
    <row r="278" spans="14:15" ht="14.25" customHeight="1">
      <c r="N278" s="65"/>
      <c r="O278" s="65"/>
    </row>
    <row r="279" spans="14:15" ht="14.25" customHeight="1">
      <c r="N279" s="65"/>
      <c r="O279" s="65"/>
    </row>
    <row r="280" spans="14:15" ht="14.25" customHeight="1">
      <c r="N280" s="65"/>
      <c r="O280" s="65"/>
    </row>
    <row r="281" spans="14:15" ht="14.25" customHeight="1">
      <c r="N281" s="65"/>
      <c r="O281" s="65"/>
    </row>
    <row r="282" spans="14:15" ht="14.25" customHeight="1">
      <c r="N282" s="65"/>
      <c r="O282" s="65"/>
    </row>
    <row r="283" spans="14:15" ht="14.25" customHeight="1">
      <c r="N283" s="65"/>
      <c r="O283" s="65"/>
    </row>
    <row r="284" spans="14:15" ht="14.25" customHeight="1">
      <c r="N284" s="65"/>
      <c r="O284" s="65"/>
    </row>
    <row r="285" spans="14:15" ht="14.25" customHeight="1">
      <c r="N285" s="65"/>
      <c r="O285" s="65"/>
    </row>
    <row r="286" spans="14:15" ht="14.25" customHeight="1">
      <c r="N286" s="65"/>
      <c r="O286" s="65"/>
    </row>
    <row r="287" spans="14:15" ht="14.25" customHeight="1">
      <c r="N287" s="65"/>
      <c r="O287" s="65"/>
    </row>
    <row r="288" spans="14:15" ht="14.25" customHeight="1">
      <c r="N288" s="65"/>
      <c r="O288" s="65"/>
    </row>
    <row r="289" spans="14:15" ht="14.25" customHeight="1">
      <c r="N289" s="65"/>
      <c r="O289" s="65"/>
    </row>
    <row r="290" spans="14:15" ht="14.25" customHeight="1">
      <c r="N290" s="65"/>
      <c r="O290" s="65"/>
    </row>
    <row r="291" spans="14:15" ht="14.25" customHeight="1">
      <c r="N291" s="65"/>
      <c r="O291" s="65"/>
    </row>
    <row r="292" spans="14:15" ht="14.25" customHeight="1">
      <c r="N292" s="65"/>
      <c r="O292" s="65"/>
    </row>
    <row r="293" spans="14:15" ht="14.25" customHeight="1">
      <c r="N293" s="65"/>
      <c r="O293" s="65"/>
    </row>
    <row r="294" spans="14:15" ht="14.25" customHeight="1">
      <c r="N294" s="65"/>
      <c r="O294" s="65"/>
    </row>
    <row r="295" spans="14:15" ht="14.25" customHeight="1">
      <c r="N295" s="65"/>
      <c r="O295" s="65"/>
    </row>
    <row r="296" spans="14:15" ht="14.25" customHeight="1">
      <c r="N296" s="65"/>
      <c r="O296" s="65"/>
    </row>
    <row r="297" spans="14:15" ht="14.25" customHeight="1">
      <c r="N297" s="65"/>
      <c r="O297" s="65"/>
    </row>
    <row r="298" spans="14:15" ht="14.25" customHeight="1">
      <c r="N298" s="65"/>
      <c r="O298" s="65"/>
    </row>
    <row r="299" spans="14:15" ht="14.25" customHeight="1">
      <c r="N299" s="65"/>
      <c r="O299" s="65"/>
    </row>
    <row r="300" spans="14:15" ht="14.25" customHeight="1">
      <c r="N300" s="65"/>
      <c r="O300" s="65"/>
    </row>
    <row r="301" spans="14:15" ht="14.25" customHeight="1">
      <c r="N301" s="65"/>
      <c r="O301" s="65"/>
    </row>
    <row r="302" spans="14:15" ht="14.25" customHeight="1">
      <c r="N302" s="65"/>
      <c r="O302" s="65"/>
    </row>
    <row r="303" spans="14:15" ht="14.25" customHeight="1">
      <c r="N303" s="65"/>
      <c r="O303" s="65"/>
    </row>
    <row r="304" spans="14:15" ht="14.25" customHeight="1">
      <c r="N304" s="65"/>
      <c r="O304" s="65"/>
    </row>
    <row r="305" spans="14:15" ht="14.25" customHeight="1">
      <c r="N305" s="65"/>
      <c r="O305" s="65"/>
    </row>
    <row r="306" spans="14:15" ht="14.25" customHeight="1">
      <c r="N306" s="65"/>
      <c r="O306" s="65"/>
    </row>
    <row r="307" spans="14:15" ht="14.25" customHeight="1">
      <c r="N307" s="65"/>
      <c r="O307" s="65"/>
    </row>
    <row r="308" spans="14:15" ht="14.25" customHeight="1">
      <c r="N308" s="65"/>
      <c r="O308" s="65"/>
    </row>
    <row r="309" spans="14:15" ht="14.25" customHeight="1">
      <c r="N309" s="65"/>
      <c r="O309" s="65"/>
    </row>
    <row r="310" spans="14:15" ht="14.25" customHeight="1">
      <c r="N310" s="65"/>
      <c r="O310" s="65"/>
    </row>
    <row r="311" spans="14:15" ht="14.25" customHeight="1">
      <c r="N311" s="65"/>
      <c r="O311" s="65"/>
    </row>
    <row r="312" spans="14:15" ht="14.25" customHeight="1">
      <c r="N312" s="65"/>
      <c r="O312" s="65"/>
    </row>
    <row r="313" spans="14:15" ht="14.25" customHeight="1">
      <c r="N313" s="65"/>
      <c r="O313" s="65"/>
    </row>
    <row r="314" spans="14:15" ht="14.25" customHeight="1">
      <c r="N314" s="65"/>
      <c r="O314" s="65"/>
    </row>
    <row r="315" spans="14:15" ht="14.25" customHeight="1">
      <c r="N315" s="65"/>
      <c r="O315" s="65"/>
    </row>
    <row r="316" spans="14:15" ht="14.25" customHeight="1">
      <c r="N316" s="65"/>
      <c r="O316" s="65"/>
    </row>
    <row r="317" spans="14:15" ht="14.25" customHeight="1">
      <c r="N317" s="65"/>
      <c r="O317" s="65"/>
    </row>
    <row r="318" spans="14:15" ht="14.25" customHeight="1">
      <c r="N318" s="65"/>
      <c r="O318" s="65"/>
    </row>
    <row r="319" spans="14:15" ht="14.25" customHeight="1">
      <c r="N319" s="65"/>
      <c r="O319" s="65"/>
    </row>
    <row r="320" spans="14:15" ht="14.25" customHeight="1">
      <c r="N320" s="65"/>
      <c r="O320" s="65"/>
    </row>
    <row r="321" spans="14:15" ht="14.25" customHeight="1">
      <c r="N321" s="65"/>
      <c r="O321" s="65"/>
    </row>
    <row r="322" spans="14:15" ht="14.25" customHeight="1">
      <c r="N322" s="65"/>
      <c r="O322" s="65"/>
    </row>
    <row r="323" spans="14:15" ht="14.25" customHeight="1">
      <c r="N323" s="65"/>
      <c r="O323" s="65"/>
    </row>
    <row r="324" spans="14:15" ht="14.25" customHeight="1">
      <c r="N324" s="65"/>
      <c r="O324" s="65"/>
    </row>
    <row r="325" spans="14:15" ht="14.25" customHeight="1">
      <c r="N325" s="65"/>
      <c r="O325" s="65"/>
    </row>
    <row r="326" spans="14:15" ht="14.25" customHeight="1">
      <c r="N326" s="65"/>
      <c r="O326" s="65"/>
    </row>
    <row r="327" spans="14:15" ht="14.25" customHeight="1">
      <c r="N327" s="65"/>
      <c r="O327" s="65"/>
    </row>
    <row r="328" spans="14:15" ht="14.25" customHeight="1">
      <c r="N328" s="65"/>
      <c r="O328" s="65"/>
    </row>
    <row r="329" spans="14:15" ht="14.25" customHeight="1">
      <c r="N329" s="65"/>
      <c r="O329" s="65"/>
    </row>
    <row r="330" spans="14:15" ht="14.25" customHeight="1">
      <c r="N330" s="65"/>
      <c r="O330" s="65"/>
    </row>
    <row r="331" spans="14:15" ht="14.25" customHeight="1">
      <c r="N331" s="65"/>
      <c r="O331" s="65"/>
    </row>
    <row r="332" spans="14:15" ht="14.25" customHeight="1">
      <c r="N332" s="65"/>
      <c r="O332" s="65"/>
    </row>
    <row r="333" spans="14:15" ht="14.25" customHeight="1">
      <c r="N333" s="65"/>
      <c r="O333" s="65"/>
    </row>
    <row r="334" spans="14:15" ht="14.25" customHeight="1">
      <c r="N334" s="65"/>
      <c r="O334" s="65"/>
    </row>
    <row r="335" spans="14:15" ht="14.25" customHeight="1">
      <c r="N335" s="65"/>
      <c r="O335" s="65"/>
    </row>
    <row r="336" spans="14:15" ht="14.25" customHeight="1">
      <c r="N336" s="65"/>
      <c r="O336" s="65"/>
    </row>
    <row r="337" spans="14:15" ht="14.25" customHeight="1">
      <c r="N337" s="65"/>
      <c r="O337" s="65"/>
    </row>
    <row r="338" spans="14:15" ht="14.25" customHeight="1">
      <c r="N338" s="65"/>
      <c r="O338" s="65"/>
    </row>
    <row r="339" spans="14:15" ht="14.25" customHeight="1">
      <c r="N339" s="65"/>
      <c r="O339" s="65"/>
    </row>
    <row r="340" spans="14:15" ht="14.25" customHeight="1">
      <c r="N340" s="65"/>
      <c r="O340" s="65"/>
    </row>
    <row r="341" spans="14:15" ht="14.25" customHeight="1">
      <c r="N341" s="65"/>
      <c r="O341" s="65"/>
    </row>
    <row r="342" spans="14:15" ht="14.25" customHeight="1">
      <c r="N342" s="65"/>
      <c r="O342" s="65"/>
    </row>
    <row r="343" spans="14:15" ht="14.25" customHeight="1">
      <c r="N343" s="65"/>
      <c r="O343" s="65"/>
    </row>
    <row r="344" spans="14:15" ht="14.25" customHeight="1">
      <c r="N344" s="65"/>
      <c r="O344" s="65"/>
    </row>
    <row r="345" spans="14:15" ht="14.25" customHeight="1">
      <c r="N345" s="65"/>
      <c r="O345" s="65"/>
    </row>
    <row r="346" spans="14:15" ht="14.25" customHeight="1">
      <c r="N346" s="65"/>
      <c r="O346" s="65"/>
    </row>
    <row r="347" spans="14:15" ht="14.25" customHeight="1">
      <c r="N347" s="65"/>
      <c r="O347" s="65"/>
    </row>
    <row r="348" spans="14:15" ht="14.25" customHeight="1">
      <c r="N348" s="65"/>
      <c r="O348" s="65"/>
    </row>
    <row r="349" spans="14:15" ht="14.25" customHeight="1">
      <c r="N349" s="65"/>
      <c r="O349" s="65"/>
    </row>
    <row r="350" spans="14:15" ht="14.25" customHeight="1">
      <c r="N350" s="65"/>
      <c r="O350" s="65"/>
    </row>
    <row r="351" spans="14:15" ht="14.25" customHeight="1">
      <c r="N351" s="65"/>
      <c r="O351" s="65"/>
    </row>
    <row r="352" spans="14:15" ht="14.25" customHeight="1">
      <c r="N352" s="65"/>
      <c r="O352" s="65"/>
    </row>
    <row r="353" spans="14:15" ht="14.25" customHeight="1">
      <c r="N353" s="65"/>
      <c r="O353" s="65"/>
    </row>
    <row r="354" spans="14:15" ht="14.25" customHeight="1">
      <c r="N354" s="65"/>
      <c r="O354" s="65"/>
    </row>
    <row r="355" spans="14:15" ht="14.25" customHeight="1">
      <c r="N355" s="65"/>
      <c r="O355" s="65"/>
    </row>
    <row r="356" spans="14:15" ht="14.25" customHeight="1">
      <c r="N356" s="65"/>
      <c r="O356" s="65"/>
    </row>
    <row r="357" spans="14:15" ht="14.25" customHeight="1">
      <c r="N357" s="65"/>
      <c r="O357" s="65"/>
    </row>
    <row r="358" spans="14:15" ht="14.25" customHeight="1">
      <c r="N358" s="65"/>
      <c r="O358" s="65"/>
    </row>
    <row r="359" spans="14:15" ht="14.25" customHeight="1">
      <c r="N359" s="65"/>
      <c r="O359" s="65"/>
    </row>
    <row r="360" spans="14:15" ht="14.25" customHeight="1">
      <c r="N360" s="65"/>
      <c r="O360" s="65"/>
    </row>
    <row r="361" spans="14:15" ht="14.25" customHeight="1">
      <c r="N361" s="65"/>
      <c r="O361" s="65"/>
    </row>
    <row r="362" spans="14:15" ht="14.25" customHeight="1">
      <c r="N362" s="65"/>
      <c r="O362" s="65"/>
    </row>
    <row r="363" spans="14:15" ht="14.25" customHeight="1">
      <c r="N363" s="65"/>
      <c r="O363" s="65"/>
    </row>
    <row r="364" spans="14:15" ht="14.25" customHeight="1">
      <c r="N364" s="65"/>
      <c r="O364" s="65"/>
    </row>
    <row r="365" spans="14:15" ht="14.25" customHeight="1">
      <c r="N365" s="65"/>
      <c r="O365" s="65"/>
    </row>
    <row r="366" spans="14:15" ht="14.25" customHeight="1">
      <c r="N366" s="65"/>
      <c r="O366" s="65"/>
    </row>
    <row r="367" spans="14:15" ht="14.25" customHeight="1">
      <c r="N367" s="65"/>
      <c r="O367" s="65"/>
    </row>
    <row r="368" spans="14:15" ht="14.25" customHeight="1">
      <c r="N368" s="65"/>
      <c r="O368" s="65"/>
    </row>
    <row r="369" spans="14:15" ht="14.25" customHeight="1">
      <c r="N369" s="65"/>
      <c r="O369" s="65"/>
    </row>
    <row r="370" spans="14:15" ht="14.25" customHeight="1">
      <c r="N370" s="65"/>
      <c r="O370" s="65"/>
    </row>
    <row r="371" spans="14:15" ht="14.25" customHeight="1">
      <c r="N371" s="65"/>
      <c r="O371" s="65"/>
    </row>
    <row r="372" spans="14:15" ht="14.25" customHeight="1">
      <c r="N372" s="65"/>
      <c r="O372" s="65"/>
    </row>
    <row r="373" spans="14:15" ht="14.25" customHeight="1">
      <c r="N373" s="65"/>
      <c r="O373" s="65"/>
    </row>
    <row r="374" spans="14:15" ht="14.25" customHeight="1">
      <c r="N374" s="65"/>
      <c r="O374" s="65"/>
    </row>
    <row r="375" spans="14:15" ht="14.25" customHeight="1">
      <c r="N375" s="65"/>
      <c r="O375" s="65"/>
    </row>
    <row r="376" spans="14:15" ht="14.25" customHeight="1">
      <c r="N376" s="65"/>
      <c r="O376" s="65"/>
    </row>
    <row r="377" spans="14:15" ht="14.25" customHeight="1">
      <c r="N377" s="65"/>
      <c r="O377" s="65"/>
    </row>
    <row r="378" spans="14:15" ht="14.25" customHeight="1">
      <c r="N378" s="65"/>
      <c r="O378" s="65"/>
    </row>
    <row r="379" spans="14:15" ht="14.25" customHeight="1">
      <c r="N379" s="65"/>
      <c r="O379" s="65"/>
    </row>
    <row r="380" spans="14:15" ht="14.25" customHeight="1">
      <c r="N380" s="65"/>
      <c r="O380" s="65"/>
    </row>
    <row r="381" spans="14:15" ht="14.25" customHeight="1">
      <c r="N381" s="65"/>
      <c r="O381" s="65"/>
    </row>
    <row r="382" spans="14:15" ht="14.25" customHeight="1">
      <c r="N382" s="65"/>
      <c r="O382" s="65"/>
    </row>
    <row r="383" spans="14:15" ht="15.75" customHeight="1"/>
    <row r="384" spans="14:1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</sheetData>
  <sortState xmlns:xlrd2="http://schemas.microsoft.com/office/spreadsheetml/2017/richdata2" ref="F3:O87">
    <sortCondition ref="K3:K87"/>
    <sortCondition descending="1" ref="N3:N87"/>
    <sortCondition descending="1" ref="O3:O87"/>
  </sortState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941"/>
  <sheetViews>
    <sheetView tabSelected="1" workbookViewId="0">
      <pane ySplit="2" topLeftCell="A3" activePane="bottomLeft" state="frozen"/>
      <selection pane="bottomLeft" activeCell="A86" sqref="A86:XFD86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99" t="s">
        <v>780</v>
      </c>
      <c r="B1" s="100" t="s">
        <v>781</v>
      </c>
      <c r="C1" s="100" t="s">
        <v>782</v>
      </c>
      <c r="D1" s="101" t="s">
        <v>783</v>
      </c>
      <c r="E1" s="89"/>
      <c r="F1" s="65"/>
      <c r="G1" s="65"/>
      <c r="H1" s="65"/>
      <c r="I1" s="65"/>
      <c r="J1" s="65"/>
      <c r="K1" s="65"/>
      <c r="L1" s="65"/>
      <c r="M1" s="65"/>
      <c r="N1" s="177" t="s">
        <v>784</v>
      </c>
      <c r="O1" s="178"/>
    </row>
    <row r="2" spans="1:15" ht="14.25" customHeight="1">
      <c r="A2" s="102" t="s">
        <v>807</v>
      </c>
      <c r="B2" s="103" t="s">
        <v>786</v>
      </c>
      <c r="C2" s="103" t="s">
        <v>787</v>
      </c>
      <c r="D2" s="103" t="s">
        <v>788</v>
      </c>
      <c r="E2" s="103"/>
      <c r="F2" s="103" t="s">
        <v>789</v>
      </c>
      <c r="G2" s="103" t="s">
        <v>1</v>
      </c>
      <c r="H2" s="103" t="s">
        <v>3</v>
      </c>
      <c r="I2" s="103" t="s">
        <v>742</v>
      </c>
      <c r="J2" s="103" t="s">
        <v>2</v>
      </c>
      <c r="K2" s="103" t="s">
        <v>5</v>
      </c>
      <c r="L2" s="104" t="s">
        <v>744</v>
      </c>
      <c r="M2" s="103" t="s">
        <v>745</v>
      </c>
      <c r="N2" s="105" t="s">
        <v>790</v>
      </c>
      <c r="O2" s="105" t="s">
        <v>791</v>
      </c>
    </row>
    <row r="3" spans="1:15" ht="14.25" customHeight="1">
      <c r="A3" s="111"/>
      <c r="B3" s="112"/>
      <c r="C3" s="112"/>
      <c r="D3" s="113"/>
      <c r="E3" s="113"/>
      <c r="F3" s="113">
        <v>1293</v>
      </c>
      <c r="G3" s="53" t="str">
        <f>+VLOOKUP(F3,Participants!$A$1:$F$799,2,FALSE)</f>
        <v>Christian Williams</v>
      </c>
      <c r="H3" s="53" t="str">
        <f>+VLOOKUP(F3,Participants!$A$1:$F$799,4,FALSE)</f>
        <v>AGS</v>
      </c>
      <c r="I3" s="53" t="str">
        <f>+VLOOKUP(F3,Participants!$A$1:$F$799,5,FALSE)</f>
        <v>M</v>
      </c>
      <c r="J3" s="53">
        <f>+VLOOKUP(F3,Participants!$A$1:$F$799,3,FALSE)</f>
        <v>8</v>
      </c>
      <c r="K3" s="61" t="str">
        <f>+VLOOKUP(F3,Participants!$A$1:$G$799,7,FALSE)</f>
        <v>VARSITY BOYS</v>
      </c>
      <c r="L3" s="114">
        <v>1</v>
      </c>
      <c r="M3" s="53">
        <v>10</v>
      </c>
      <c r="N3" s="54">
        <v>17</v>
      </c>
      <c r="O3" s="126">
        <v>4</v>
      </c>
    </row>
    <row r="4" spans="1:15" ht="14.25" customHeight="1">
      <c r="A4" s="106"/>
      <c r="B4" s="107"/>
      <c r="C4" s="107"/>
      <c r="D4" s="108"/>
      <c r="E4" s="108"/>
      <c r="F4" s="113">
        <v>1281</v>
      </c>
      <c r="G4" s="53" t="str">
        <f>+VLOOKUP(F4,Participants!$A$1:$F$799,2,FALSE)</f>
        <v>Carter Cross</v>
      </c>
      <c r="H4" s="53" t="str">
        <f>+VLOOKUP(F4,Participants!$A$1:$F$799,4,FALSE)</f>
        <v>AGS</v>
      </c>
      <c r="I4" s="53" t="str">
        <f>+VLOOKUP(F4,Participants!$A$1:$F$799,5,FALSE)</f>
        <v>M</v>
      </c>
      <c r="J4" s="53">
        <f>+VLOOKUP(F4,Participants!$A$1:$F$799,3,FALSE)</f>
        <v>8</v>
      </c>
      <c r="K4" s="61" t="str">
        <f>+VLOOKUP(F4,Participants!$A$1:$G$799,7,FALSE)</f>
        <v>VARSITY BOYS</v>
      </c>
      <c r="L4" s="156">
        <f>L3+1</f>
        <v>2</v>
      </c>
      <c r="M4" s="53">
        <v>8</v>
      </c>
      <c r="N4" s="54">
        <v>16</v>
      </c>
      <c r="O4" s="126">
        <v>3</v>
      </c>
    </row>
    <row r="5" spans="1:15" ht="14.25" customHeight="1">
      <c r="A5" s="111"/>
      <c r="B5" s="112"/>
      <c r="C5" s="112"/>
      <c r="D5" s="113"/>
      <c r="E5" s="113"/>
      <c r="F5" s="108">
        <v>1082</v>
      </c>
      <c r="G5" s="60" t="str">
        <f>+VLOOKUP(F5,Participants!$A$1:$F$799,2,FALSE)</f>
        <v>Brady Wilson</v>
      </c>
      <c r="H5" s="60" t="str">
        <f>+VLOOKUP(F5,Participants!$A$1:$F$799,4,FALSE)</f>
        <v>KIL</v>
      </c>
      <c r="I5" s="60" t="str">
        <f>+VLOOKUP(F5,Participants!$A$1:$F$799,5,FALSE)</f>
        <v>M</v>
      </c>
      <c r="J5" s="60">
        <f>+VLOOKUP(F5,Participants!$A$1:$F$799,3,FALSE)</f>
        <v>7</v>
      </c>
      <c r="K5" s="61" t="str">
        <f>+VLOOKUP(F5,Participants!$A$1:$G$799,7,FALSE)</f>
        <v>VARSITY BOYS</v>
      </c>
      <c r="L5" s="156">
        <f t="shared" ref="L5:L57" si="0">L4+1</f>
        <v>3</v>
      </c>
      <c r="M5" s="60">
        <v>6</v>
      </c>
      <c r="N5" s="110">
        <v>14</v>
      </c>
      <c r="O5" s="126">
        <v>10</v>
      </c>
    </row>
    <row r="6" spans="1:15" ht="14.25" customHeight="1">
      <c r="A6" s="106"/>
      <c r="B6" s="107"/>
      <c r="C6" s="107"/>
      <c r="D6" s="108"/>
      <c r="E6" s="108"/>
      <c r="F6" s="108">
        <v>611</v>
      </c>
      <c r="G6" s="60" t="str">
        <f>+VLOOKUP(F6,Participants!$A$1:$F$799,2,FALSE)</f>
        <v>Anthony Farrah</v>
      </c>
      <c r="H6" s="60" t="str">
        <f>+VLOOKUP(F6,Participants!$A$1:$F$799,4,FALSE)</f>
        <v>BFS</v>
      </c>
      <c r="I6" s="60" t="str">
        <f>+VLOOKUP(F6,Participants!$A$1:$F$799,5,FALSE)</f>
        <v>M</v>
      </c>
      <c r="J6" s="60">
        <f>+VLOOKUP(F6,Participants!$A$1:$F$799,3,FALSE)</f>
        <v>7</v>
      </c>
      <c r="K6" s="61" t="str">
        <f>+VLOOKUP(F6,Participants!$A$1:$G$799,7,FALSE)</f>
        <v>VARSITY BOYS</v>
      </c>
      <c r="L6" s="156">
        <f t="shared" si="0"/>
        <v>4</v>
      </c>
      <c r="M6" s="60">
        <v>5</v>
      </c>
      <c r="N6" s="110">
        <v>14</v>
      </c>
      <c r="O6" s="126">
        <v>8</v>
      </c>
    </row>
    <row r="7" spans="1:15" ht="14.25" customHeight="1">
      <c r="A7" s="111"/>
      <c r="B7" s="112"/>
      <c r="C7" s="112"/>
      <c r="D7" s="113"/>
      <c r="E7" s="113"/>
      <c r="F7" s="54">
        <v>1283</v>
      </c>
      <c r="G7" s="60" t="str">
        <f>+VLOOKUP(F7,Participants!$A$1:$F$799,2,FALSE)</f>
        <v>Brayden Douglass</v>
      </c>
      <c r="H7" s="60" t="str">
        <f>+VLOOKUP(F7,Participants!$A$1:$F$799,4,FALSE)</f>
        <v>AGS</v>
      </c>
      <c r="I7" s="60" t="str">
        <f>+VLOOKUP(F7,Participants!$A$1:$F$799,5,FALSE)</f>
        <v>M</v>
      </c>
      <c r="J7" s="60">
        <f>+VLOOKUP(F7,Participants!$A$1:$F$799,3,FALSE)</f>
        <v>8</v>
      </c>
      <c r="K7" s="61" t="str">
        <f>+VLOOKUP(F7,Participants!$A$1:$G$799,7,FALSE)</f>
        <v>VARSITY BOYS</v>
      </c>
      <c r="L7" s="156">
        <f t="shared" si="0"/>
        <v>5</v>
      </c>
      <c r="M7" s="60">
        <v>4</v>
      </c>
      <c r="N7" s="110">
        <v>14</v>
      </c>
      <c r="O7" s="126">
        <v>7</v>
      </c>
    </row>
    <row r="8" spans="1:15" ht="14.25" customHeight="1">
      <c r="A8" s="106"/>
      <c r="B8" s="107"/>
      <c r="C8" s="107"/>
      <c r="D8" s="108"/>
      <c r="E8" s="108"/>
      <c r="F8" s="108">
        <v>615</v>
      </c>
      <c r="G8" s="60" t="str">
        <f>+VLOOKUP(F8,Participants!$A$1:$F$799,2,FALSE)</f>
        <v>Justin Peoples</v>
      </c>
      <c r="H8" s="60" t="str">
        <f>+VLOOKUP(F8,Participants!$A$1:$F$799,4,FALSE)</f>
        <v>BFS</v>
      </c>
      <c r="I8" s="60" t="str">
        <f>+VLOOKUP(F8,Participants!$A$1:$F$799,5,FALSE)</f>
        <v>M</v>
      </c>
      <c r="J8" s="60">
        <f>+VLOOKUP(F8,Participants!$A$1:$F$799,3,FALSE)</f>
        <v>8</v>
      </c>
      <c r="K8" s="61" t="str">
        <f>+VLOOKUP(F8,Participants!$A$1:$G$799,7,FALSE)</f>
        <v>VARSITY BOYS</v>
      </c>
      <c r="L8" s="156">
        <f t="shared" si="0"/>
        <v>6</v>
      </c>
      <c r="M8" s="60">
        <v>2.5</v>
      </c>
      <c r="N8" s="110">
        <v>13</v>
      </c>
      <c r="O8" s="126">
        <v>8</v>
      </c>
    </row>
    <row r="9" spans="1:15" ht="14.25" customHeight="1">
      <c r="A9" s="111"/>
      <c r="B9" s="112"/>
      <c r="C9" s="112"/>
      <c r="D9" s="113"/>
      <c r="E9" s="113"/>
      <c r="F9" s="108">
        <v>793</v>
      </c>
      <c r="G9" s="60" t="str">
        <f>+VLOOKUP(F9,Participants!$A$1:$F$799,2,FALSE)</f>
        <v>Burchill Jonah</v>
      </c>
      <c r="H9" s="60" t="str">
        <f>+VLOOKUP(F9,Participants!$A$1:$F$799,4,FALSE)</f>
        <v>AAC</v>
      </c>
      <c r="I9" s="60" t="str">
        <f>+VLOOKUP(F9,Participants!$A$1:$F$799,5,FALSE)</f>
        <v>M</v>
      </c>
      <c r="J9" s="60">
        <f>+VLOOKUP(F9,Participants!$A$1:$F$799,3,FALSE)</f>
        <v>8</v>
      </c>
      <c r="K9" s="61" t="str">
        <f>+VLOOKUP(F9,Participants!$A$1:$G$799,7,FALSE)</f>
        <v>VARSITY BOYS</v>
      </c>
      <c r="L9" s="156">
        <v>6</v>
      </c>
      <c r="M9" s="60">
        <v>2.5</v>
      </c>
      <c r="N9" s="110">
        <v>13</v>
      </c>
      <c r="O9" s="126">
        <v>8</v>
      </c>
    </row>
    <row r="10" spans="1:15" ht="14.25" customHeight="1">
      <c r="A10" s="106"/>
      <c r="B10" s="107"/>
      <c r="C10" s="107"/>
      <c r="D10" s="108"/>
      <c r="E10" s="108"/>
      <c r="F10" s="113">
        <v>888</v>
      </c>
      <c r="G10" s="53" t="str">
        <f>+VLOOKUP(F10,Participants!$A$1:$F$799,2,FALSE)</f>
        <v>Luca Flitcraft</v>
      </c>
      <c r="H10" s="53" t="str">
        <f>+VLOOKUP(F10,Participants!$A$1:$F$799,4,FALSE)</f>
        <v>SSPP</v>
      </c>
      <c r="I10" s="53" t="str">
        <f>+VLOOKUP(F10,Participants!$A$1:$F$799,5,FALSE)</f>
        <v>M</v>
      </c>
      <c r="J10" s="53">
        <f>+VLOOKUP(F10,Participants!$A$1:$F$799,3,FALSE)</f>
        <v>7</v>
      </c>
      <c r="K10" s="61" t="str">
        <f>+VLOOKUP(F10,Participants!$A$1:$G$799,7,FALSE)</f>
        <v>VARSITY BOYS</v>
      </c>
      <c r="L10" s="156">
        <v>8</v>
      </c>
      <c r="M10" s="53">
        <v>0.5</v>
      </c>
      <c r="N10" s="54">
        <v>13</v>
      </c>
      <c r="O10" s="126">
        <v>5</v>
      </c>
    </row>
    <row r="11" spans="1:15" ht="14.25" customHeight="1">
      <c r="A11" s="111"/>
      <c r="B11" s="112"/>
      <c r="C11" s="112"/>
      <c r="D11" s="113"/>
      <c r="E11" s="113"/>
      <c r="F11" s="108">
        <v>1177</v>
      </c>
      <c r="G11" s="60" t="str">
        <f>+VLOOKUP(F11,Participants!$A$1:$F$799,2,FALSE)</f>
        <v>Patrick Altmar</v>
      </c>
      <c r="H11" s="60" t="str">
        <f>+VLOOKUP(F11,Participants!$A$1:$F$799,4,FALSE)</f>
        <v>JAM</v>
      </c>
      <c r="I11" s="60" t="str">
        <f>+VLOOKUP(F11,Participants!$A$1:$F$799,5,FALSE)</f>
        <v>M</v>
      </c>
      <c r="J11" s="60">
        <f>+VLOOKUP(F11,Participants!$A$1:$F$799,3,FALSE)</f>
        <v>8</v>
      </c>
      <c r="K11" s="61" t="str">
        <f>+VLOOKUP(F11,Participants!$A$1:$G$799,7,FALSE)</f>
        <v>VARSITY BOYS</v>
      </c>
      <c r="L11" s="156">
        <v>8</v>
      </c>
      <c r="M11" s="60">
        <v>0.5</v>
      </c>
      <c r="N11" s="110">
        <v>13</v>
      </c>
      <c r="O11" s="126">
        <v>5</v>
      </c>
    </row>
    <row r="12" spans="1:15" ht="14.25" customHeight="1">
      <c r="A12" s="106"/>
      <c r="B12" s="107"/>
      <c r="C12" s="107"/>
      <c r="D12" s="108"/>
      <c r="E12" s="108"/>
      <c r="F12" s="108">
        <v>1175</v>
      </c>
      <c r="G12" s="60" t="str">
        <f>+VLOOKUP(F12,Participants!$A$1:$F$799,2,FALSE)</f>
        <v>Isaac Tarbuk</v>
      </c>
      <c r="H12" s="60" t="str">
        <f>+VLOOKUP(F12,Participants!$A$1:$F$799,4,FALSE)</f>
        <v>JAM</v>
      </c>
      <c r="I12" s="60" t="str">
        <f>+VLOOKUP(F12,Participants!$A$1:$F$799,5,FALSE)</f>
        <v>M</v>
      </c>
      <c r="J12" s="60">
        <f>+VLOOKUP(F12,Participants!$A$1:$F$799,3,FALSE)</f>
        <v>7</v>
      </c>
      <c r="K12" s="61" t="str">
        <f>+VLOOKUP(F12,Participants!$A$1:$G$799,7,FALSE)</f>
        <v>VARSITY BOYS</v>
      </c>
      <c r="L12" s="156">
        <v>10</v>
      </c>
      <c r="M12" s="60"/>
      <c r="N12" s="110">
        <v>13</v>
      </c>
      <c r="O12" s="126">
        <v>3</v>
      </c>
    </row>
    <row r="13" spans="1:15" ht="14.25" customHeight="1">
      <c r="A13" s="111"/>
      <c r="B13" s="112"/>
      <c r="C13" s="112"/>
      <c r="D13" s="113"/>
      <c r="E13" s="113"/>
      <c r="F13" s="108">
        <v>1458</v>
      </c>
      <c r="G13" s="60" t="str">
        <f>+VLOOKUP(F13,Participants!$A$1:$F$799,2,FALSE)</f>
        <v>Mateo Saspe</v>
      </c>
      <c r="H13" s="60" t="str">
        <f>+VLOOKUP(F13,Participants!$A$1:$F$799,4,FALSE)</f>
        <v>BCS</v>
      </c>
      <c r="I13" s="60" t="str">
        <f>+VLOOKUP(F13,Participants!$A$1:$F$799,5,FALSE)</f>
        <v>M</v>
      </c>
      <c r="J13" s="60">
        <f>+VLOOKUP(F13,Participants!$A$1:$F$799,3,FALSE)</f>
        <v>7</v>
      </c>
      <c r="K13" s="61" t="str">
        <f>+VLOOKUP(F13,Participants!$A$1:$G$799,7,FALSE)</f>
        <v>VARSITY BOYS</v>
      </c>
      <c r="L13" s="156">
        <f t="shared" si="0"/>
        <v>11</v>
      </c>
      <c r="M13" s="60"/>
      <c r="N13" s="110">
        <v>13</v>
      </c>
      <c r="O13" s="126">
        <v>0</v>
      </c>
    </row>
    <row r="14" spans="1:15" ht="14.25" customHeight="1">
      <c r="A14" s="106"/>
      <c r="B14" s="107"/>
      <c r="C14" s="107"/>
      <c r="D14" s="108"/>
      <c r="E14" s="108"/>
      <c r="F14" s="108">
        <v>616</v>
      </c>
      <c r="G14" s="60" t="str">
        <f>+VLOOKUP(F14,Participants!$A$1:$F$799,2,FALSE)</f>
        <v>Christopher Ramaley</v>
      </c>
      <c r="H14" s="60" t="str">
        <f>+VLOOKUP(F14,Participants!$A$1:$F$799,4,FALSE)</f>
        <v>BFS</v>
      </c>
      <c r="I14" s="60" t="str">
        <f>+VLOOKUP(F14,Participants!$A$1:$F$799,5,FALSE)</f>
        <v>M</v>
      </c>
      <c r="J14" s="60">
        <f>+VLOOKUP(F14,Participants!$A$1:$F$799,3,FALSE)</f>
        <v>8</v>
      </c>
      <c r="K14" s="61" t="str">
        <f>+VLOOKUP(F14,Participants!$A$1:$G$799,7,FALSE)</f>
        <v>VARSITY BOYS</v>
      </c>
      <c r="L14" s="156">
        <f t="shared" si="0"/>
        <v>12</v>
      </c>
      <c r="M14" s="60"/>
      <c r="N14" s="110">
        <v>13</v>
      </c>
      <c r="O14" s="126">
        <v>0</v>
      </c>
    </row>
    <row r="15" spans="1:15" ht="14.25" customHeight="1">
      <c r="A15" s="111"/>
      <c r="B15" s="112"/>
      <c r="C15" s="112"/>
      <c r="D15" s="113"/>
      <c r="E15" s="113"/>
      <c r="F15" s="54">
        <v>1085</v>
      </c>
      <c r="G15" s="53" t="str">
        <f>+VLOOKUP(F15,Participants!$A$1:$F$799,2,FALSE)</f>
        <v>James Baker</v>
      </c>
      <c r="H15" s="53" t="str">
        <f>+VLOOKUP(F15,Participants!$A$1:$F$799,4,FALSE)</f>
        <v>KIL</v>
      </c>
      <c r="I15" s="53" t="str">
        <f>+VLOOKUP(F15,Participants!$A$1:$F$799,5,FALSE)</f>
        <v>M</v>
      </c>
      <c r="J15" s="53">
        <f>+VLOOKUP(F15,Participants!$A$1:$F$799,3,FALSE)</f>
        <v>8</v>
      </c>
      <c r="K15" s="61" t="str">
        <f>+VLOOKUP(F15,Participants!$A$1:$G$799,7,FALSE)</f>
        <v>VARSITY BOYS</v>
      </c>
      <c r="L15" s="156">
        <f t="shared" si="0"/>
        <v>13</v>
      </c>
      <c r="M15" s="53"/>
      <c r="N15" s="54">
        <v>12</v>
      </c>
      <c r="O15" s="126">
        <v>10</v>
      </c>
    </row>
    <row r="16" spans="1:15" ht="14.25" customHeight="1">
      <c r="A16" s="106"/>
      <c r="B16" s="107"/>
      <c r="C16" s="107"/>
      <c r="D16" s="108"/>
      <c r="E16" s="108"/>
      <c r="F16" s="113">
        <v>1074</v>
      </c>
      <c r="G16" s="53" t="str">
        <f>+VLOOKUP(F16,Participants!$A$1:$F$799,2,FALSE)</f>
        <v>Jackson Schlegel</v>
      </c>
      <c r="H16" s="53" t="str">
        <f>+VLOOKUP(F16,Participants!$A$1:$F$799,4,FALSE)</f>
        <v>KIL</v>
      </c>
      <c r="I16" s="53" t="str">
        <f>+VLOOKUP(F16,Participants!$A$1:$F$799,5,FALSE)</f>
        <v>M</v>
      </c>
      <c r="J16" s="53">
        <f>+VLOOKUP(F16,Participants!$A$1:$F$799,3,FALSE)</f>
        <v>7</v>
      </c>
      <c r="K16" s="61" t="str">
        <f>+VLOOKUP(F16,Participants!$A$1:$G$799,7,FALSE)</f>
        <v>VARSITY BOYS</v>
      </c>
      <c r="L16" s="156">
        <f t="shared" si="0"/>
        <v>14</v>
      </c>
      <c r="M16" s="53"/>
      <c r="N16" s="54">
        <v>12</v>
      </c>
      <c r="O16" s="126">
        <v>9</v>
      </c>
    </row>
    <row r="17" spans="1:16" ht="14.25" customHeight="1">
      <c r="A17" s="111"/>
      <c r="B17" s="112"/>
      <c r="C17" s="112"/>
      <c r="D17" s="113"/>
      <c r="E17" s="113"/>
      <c r="F17" s="108">
        <v>619</v>
      </c>
      <c r="G17" s="60" t="str">
        <f>+VLOOKUP(F17,Participants!$A$1:$F$799,2,FALSE)</f>
        <v>Victor Wagner</v>
      </c>
      <c r="H17" s="60" t="str">
        <f>+VLOOKUP(F17,Participants!$A$1:$F$799,4,FALSE)</f>
        <v>BFS</v>
      </c>
      <c r="I17" s="60" t="str">
        <f>+VLOOKUP(F17,Participants!$A$1:$F$799,5,FALSE)</f>
        <v>M</v>
      </c>
      <c r="J17" s="60">
        <f>+VLOOKUP(F17,Participants!$A$1:$F$799,3,FALSE)</f>
        <v>7</v>
      </c>
      <c r="K17" s="61" t="str">
        <f>+VLOOKUP(F17,Participants!$A$1:$G$799,7,FALSE)</f>
        <v>VARSITY BOYS</v>
      </c>
      <c r="L17" s="156">
        <f t="shared" si="0"/>
        <v>15</v>
      </c>
      <c r="M17" s="60"/>
      <c r="N17" s="110">
        <v>12</v>
      </c>
      <c r="O17" s="126">
        <v>7</v>
      </c>
    </row>
    <row r="18" spans="1:16" ht="14.25" customHeight="1">
      <c r="A18" s="106"/>
      <c r="B18" s="107"/>
      <c r="C18" s="107"/>
      <c r="D18" s="108"/>
      <c r="E18" s="108"/>
      <c r="F18" s="113">
        <v>1176</v>
      </c>
      <c r="G18" s="53" t="str">
        <f>+VLOOKUP(F18,Participants!$A$1:$F$799,2,FALSE)</f>
        <v>Henrik Wright</v>
      </c>
      <c r="H18" s="53" t="str">
        <f>+VLOOKUP(F18,Participants!$A$1:$F$799,4,FALSE)</f>
        <v>JAM</v>
      </c>
      <c r="I18" s="53" t="str">
        <f>+VLOOKUP(F18,Participants!$A$1:$F$799,5,FALSE)</f>
        <v>M</v>
      </c>
      <c r="J18" s="53">
        <f>+VLOOKUP(F18,Participants!$A$1:$F$799,3,FALSE)</f>
        <v>7</v>
      </c>
      <c r="K18" s="61" t="str">
        <f>+VLOOKUP(F18,Participants!$A$1:$G$799,7,FALSE)</f>
        <v>VARSITY BOYS</v>
      </c>
      <c r="L18" s="156">
        <f t="shared" si="0"/>
        <v>16</v>
      </c>
      <c r="M18" s="53"/>
      <c r="N18" s="54">
        <v>12</v>
      </c>
      <c r="O18" s="126">
        <v>4</v>
      </c>
    </row>
    <row r="19" spans="1:16" ht="14.25" customHeight="1">
      <c r="A19" s="111"/>
      <c r="B19" s="112"/>
      <c r="C19" s="112"/>
      <c r="D19" s="113"/>
      <c r="E19" s="113"/>
      <c r="F19" s="108">
        <v>1086</v>
      </c>
      <c r="G19" s="60" t="str">
        <f>+VLOOKUP(F19,Participants!$A$1:$F$799,2,FALSE)</f>
        <v>Owen McKernan</v>
      </c>
      <c r="H19" s="60" t="str">
        <f>+VLOOKUP(F19,Participants!$A$1:$F$799,4,FALSE)</f>
        <v>KIL</v>
      </c>
      <c r="I19" s="60" t="str">
        <f>+VLOOKUP(F19,Participants!$A$1:$F$799,5,FALSE)</f>
        <v>M</v>
      </c>
      <c r="J19" s="60">
        <f>+VLOOKUP(F19,Participants!$A$1:$F$799,3,FALSE)</f>
        <v>8</v>
      </c>
      <c r="K19" s="61" t="str">
        <f>+VLOOKUP(F19,Participants!$A$1:$G$799,7,FALSE)</f>
        <v>VARSITY BOYS</v>
      </c>
      <c r="L19" s="156">
        <f t="shared" si="0"/>
        <v>17</v>
      </c>
      <c r="M19" s="60"/>
      <c r="N19" s="110">
        <v>12</v>
      </c>
      <c r="O19" s="126">
        <v>4</v>
      </c>
    </row>
    <row r="20" spans="1:16" ht="14.25" customHeight="1">
      <c r="A20" s="111"/>
      <c r="B20" s="112"/>
      <c r="C20" s="112"/>
      <c r="D20" s="113"/>
      <c r="E20" s="113"/>
      <c r="F20" s="165">
        <v>1171</v>
      </c>
      <c r="G20" s="158" t="str">
        <f>+VLOOKUP(F20,Participants!$A$1:$F$799,2,FALSE)</f>
        <v>Grant Griesacker</v>
      </c>
      <c r="H20" s="158" t="str">
        <f>+VLOOKUP(F20,Participants!$A$1:$F$799,4,FALSE)</f>
        <v>JAM</v>
      </c>
      <c r="I20" s="158" t="str">
        <f>+VLOOKUP(F20,Participants!$A$1:$F$799,5,FALSE)</f>
        <v>M</v>
      </c>
      <c r="J20" s="158">
        <f>+VLOOKUP(F20,Participants!$A$1:$F$799,3,FALSE)</f>
        <v>7</v>
      </c>
      <c r="K20" s="141" t="str">
        <f>+VLOOKUP(F20,Participants!$A$1:$G$799,7,FALSE)</f>
        <v>VARSITY BOYS</v>
      </c>
      <c r="L20" s="159"/>
      <c r="M20" s="158"/>
      <c r="N20" s="147">
        <v>12</v>
      </c>
      <c r="O20" s="160">
        <v>3</v>
      </c>
      <c r="P20" t="s">
        <v>1117</v>
      </c>
    </row>
    <row r="21" spans="1:16" ht="14.25" customHeight="1">
      <c r="A21" s="106"/>
      <c r="B21" s="107"/>
      <c r="C21" s="107"/>
      <c r="D21" s="108"/>
      <c r="E21" s="108"/>
      <c r="F21" s="113">
        <v>1294</v>
      </c>
      <c r="G21" s="53" t="str">
        <f>+VLOOKUP(F21,Participants!$A$1:$F$799,2,FALSE)</f>
        <v>Gavin Lugaila</v>
      </c>
      <c r="H21" s="53" t="str">
        <f>+VLOOKUP(F21,Participants!$A$1:$F$799,4,FALSE)</f>
        <v>AGS</v>
      </c>
      <c r="I21" s="53" t="str">
        <f>+VLOOKUP(F21,Participants!$A$1:$F$799,5,FALSE)</f>
        <v>M</v>
      </c>
      <c r="J21" s="53">
        <f>+VLOOKUP(F21,Participants!$A$1:$F$799,3,FALSE)</f>
        <v>8</v>
      </c>
      <c r="K21" s="61" t="str">
        <f>+VLOOKUP(F21,Participants!$A$1:$G$799,7,FALSE)</f>
        <v>VARSITY BOYS</v>
      </c>
      <c r="L21" s="156">
        <f>L19+1</f>
        <v>18</v>
      </c>
      <c r="M21" s="53"/>
      <c r="N21" s="54">
        <v>11</v>
      </c>
      <c r="O21" s="126">
        <v>8</v>
      </c>
    </row>
    <row r="22" spans="1:16" ht="14.25" customHeight="1">
      <c r="A22" s="111"/>
      <c r="B22" s="112"/>
      <c r="C22" s="112"/>
      <c r="D22" s="113"/>
      <c r="E22" s="113"/>
      <c r="F22" s="113">
        <v>1174</v>
      </c>
      <c r="G22" s="53" t="str">
        <f>+VLOOKUP(F22,Participants!$A$1:$F$799,2,FALSE)</f>
        <v>Killian O'Halloran</v>
      </c>
      <c r="H22" s="53" t="str">
        <f>+VLOOKUP(F22,Participants!$A$1:$F$799,4,FALSE)</f>
        <v>JAM</v>
      </c>
      <c r="I22" s="53" t="str">
        <f>+VLOOKUP(F22,Participants!$A$1:$F$799,5,FALSE)</f>
        <v>M</v>
      </c>
      <c r="J22" s="53">
        <f>+VLOOKUP(F22,Participants!$A$1:$F$799,3,FALSE)</f>
        <v>7</v>
      </c>
      <c r="K22" s="61" t="str">
        <f>+VLOOKUP(F22,Participants!$A$1:$G$799,7,FALSE)</f>
        <v>VARSITY BOYS</v>
      </c>
      <c r="L22" s="156">
        <f t="shared" si="0"/>
        <v>19</v>
      </c>
      <c r="M22" s="53"/>
      <c r="N22" s="54">
        <v>11</v>
      </c>
      <c r="O22" s="126">
        <v>6</v>
      </c>
    </row>
    <row r="23" spans="1:16" ht="14.25" customHeight="1">
      <c r="A23" s="106"/>
      <c r="B23" s="107"/>
      <c r="C23" s="107"/>
      <c r="D23" s="108"/>
      <c r="E23" s="108"/>
      <c r="F23" s="113">
        <v>1086</v>
      </c>
      <c r="G23" s="53" t="str">
        <f>+VLOOKUP(F23,Participants!$A$1:$F$799,2,FALSE)</f>
        <v>Owen McKernan</v>
      </c>
      <c r="H23" s="53" t="str">
        <f>+VLOOKUP(F23,Participants!$A$1:$F$799,4,FALSE)</f>
        <v>KIL</v>
      </c>
      <c r="I23" s="53" t="str">
        <f>+VLOOKUP(F23,Participants!$A$1:$F$799,5,FALSE)</f>
        <v>M</v>
      </c>
      <c r="J23" s="53">
        <f>+VLOOKUP(F23,Participants!$A$1:$F$799,3,FALSE)</f>
        <v>8</v>
      </c>
      <c r="K23" s="61" t="str">
        <f>+VLOOKUP(F23,Participants!$A$1:$G$799,7,FALSE)</f>
        <v>VARSITY BOYS</v>
      </c>
      <c r="L23" s="156">
        <f t="shared" si="0"/>
        <v>20</v>
      </c>
      <c r="M23" s="53"/>
      <c r="N23" s="54">
        <v>11</v>
      </c>
      <c r="O23" s="126">
        <v>2</v>
      </c>
    </row>
    <row r="24" spans="1:16" ht="14.25" customHeight="1">
      <c r="A24" s="106"/>
      <c r="B24" s="107"/>
      <c r="C24" s="107"/>
      <c r="D24" s="108"/>
      <c r="E24" s="108"/>
      <c r="F24" s="162">
        <v>1170</v>
      </c>
      <c r="G24" s="146" t="str">
        <f>+VLOOKUP(F24,Participants!$A$1:$F$799,2,FALSE)</f>
        <v xml:space="preserve">Henry Glevicky </v>
      </c>
      <c r="H24" s="146" t="str">
        <f>+VLOOKUP(F24,Participants!$A$1:$F$799,4,FALSE)</f>
        <v>JAM</v>
      </c>
      <c r="I24" s="146" t="str">
        <f>+VLOOKUP(F24,Participants!$A$1:$F$799,5,FALSE)</f>
        <v>M</v>
      </c>
      <c r="J24" s="146">
        <f>+VLOOKUP(F24,Participants!$A$1:$F$799,3,FALSE)</f>
        <v>7</v>
      </c>
      <c r="K24" s="141" t="str">
        <f>+VLOOKUP(F24,Participants!$A$1:$G$799,7,FALSE)</f>
        <v>VARSITY BOYS</v>
      </c>
      <c r="L24" s="163"/>
      <c r="M24" s="146"/>
      <c r="N24" s="164">
        <v>10</v>
      </c>
      <c r="O24" s="160">
        <v>6</v>
      </c>
      <c r="P24" t="s">
        <v>1117</v>
      </c>
    </row>
    <row r="25" spans="1:16" ht="14.25" customHeight="1">
      <c r="A25" s="111"/>
      <c r="B25" s="112"/>
      <c r="C25" s="112"/>
      <c r="D25" s="113"/>
      <c r="E25" s="113"/>
      <c r="F25" s="54">
        <v>1084</v>
      </c>
      <c r="G25" s="60" t="str">
        <f>+VLOOKUP(F25,Participants!$A$1:$F$799,2,FALSE)</f>
        <v>Tyler Carroll</v>
      </c>
      <c r="H25" s="60" t="str">
        <f>+VLOOKUP(F25,Participants!$A$1:$F$799,4,FALSE)</f>
        <v>KIL</v>
      </c>
      <c r="I25" s="60" t="str">
        <f>+VLOOKUP(F25,Participants!$A$1:$F$799,5,FALSE)</f>
        <v>M</v>
      </c>
      <c r="J25" s="60">
        <f>+VLOOKUP(F25,Participants!$A$1:$F$799,3,FALSE)</f>
        <v>8</v>
      </c>
      <c r="K25" s="61" t="str">
        <f>+VLOOKUP(F25,Participants!$A$1:$G$799,7,FALSE)</f>
        <v>VARSITY BOYS</v>
      </c>
      <c r="L25" s="156">
        <f>L23+1</f>
        <v>21</v>
      </c>
      <c r="M25" s="60"/>
      <c r="N25" s="110">
        <v>9</v>
      </c>
      <c r="O25" s="126">
        <v>6</v>
      </c>
    </row>
    <row r="26" spans="1:16" ht="14.25" customHeight="1">
      <c r="A26" s="106"/>
      <c r="B26" s="107"/>
      <c r="C26" s="107"/>
      <c r="D26" s="108"/>
      <c r="E26" s="108"/>
      <c r="F26" s="113">
        <v>1462</v>
      </c>
      <c r="G26" s="53" t="str">
        <f>+VLOOKUP(F26,Participants!$A$1:$F$799,2,FALSE)</f>
        <v>Dominic Shaffer</v>
      </c>
      <c r="H26" s="53" t="str">
        <f>+VLOOKUP(F26,Participants!$A$1:$F$799,4,FALSE)</f>
        <v>BCS</v>
      </c>
      <c r="I26" s="53" t="str">
        <f>+VLOOKUP(F26,Participants!$A$1:$F$799,5,FALSE)</f>
        <v>M</v>
      </c>
      <c r="J26" s="53">
        <f>+VLOOKUP(F26,Participants!$A$1:$F$799,3,FALSE)</f>
        <v>7</v>
      </c>
      <c r="K26" s="61" t="str">
        <f>+VLOOKUP(F26,Participants!$A$1:$G$799,7,FALSE)</f>
        <v>VARSITY BOYS</v>
      </c>
      <c r="L26" s="156">
        <f t="shared" si="0"/>
        <v>22</v>
      </c>
      <c r="M26" s="53"/>
      <c r="N26" s="54">
        <v>9</v>
      </c>
      <c r="O26" s="126">
        <v>3</v>
      </c>
    </row>
    <row r="27" spans="1:16" ht="15" customHeight="1">
      <c r="A27" s="111"/>
      <c r="B27" s="112"/>
      <c r="C27" s="112"/>
      <c r="D27" s="113"/>
      <c r="E27" s="113"/>
      <c r="F27" s="108">
        <v>1087</v>
      </c>
      <c r="G27" s="60" t="str">
        <f>+VLOOKUP(F27,Participants!$A$1:$F$799,2,FALSE)</f>
        <v>Vinny Cersosimo</v>
      </c>
      <c r="H27" s="60" t="str">
        <f>+VLOOKUP(F27,Participants!$A$1:$F$799,4,FALSE)</f>
        <v>KIL</v>
      </c>
      <c r="I27" s="60" t="str">
        <f>+VLOOKUP(F27,Participants!$A$1:$F$799,5,FALSE)</f>
        <v>M</v>
      </c>
      <c r="J27" s="60">
        <f>+VLOOKUP(F27,Participants!$A$1:$F$799,3,FALSE)</f>
        <v>7</v>
      </c>
      <c r="K27" s="61" t="str">
        <f>+VLOOKUP(F27,Participants!$A$1:$G$799,7,FALSE)</f>
        <v>VARSITY BOYS</v>
      </c>
      <c r="L27" s="156">
        <f t="shared" si="0"/>
        <v>23</v>
      </c>
      <c r="M27" s="60"/>
      <c r="N27" s="110"/>
      <c r="O27" s="126"/>
    </row>
    <row r="28" spans="1:16" ht="15" customHeight="1">
      <c r="A28" s="111"/>
      <c r="B28" s="112"/>
      <c r="C28" s="112"/>
      <c r="D28" s="113"/>
      <c r="E28" s="113"/>
      <c r="F28" s="108"/>
      <c r="G28" s="60"/>
      <c r="H28" s="60"/>
      <c r="I28" s="60"/>
      <c r="J28" s="60"/>
      <c r="K28" s="61"/>
      <c r="L28" s="156"/>
      <c r="M28" s="60"/>
      <c r="N28" s="110"/>
      <c r="O28" s="126"/>
    </row>
    <row r="29" spans="1:16" ht="14.25" customHeight="1">
      <c r="A29" s="106"/>
      <c r="B29" s="107"/>
      <c r="C29" s="107"/>
      <c r="D29" s="108"/>
      <c r="E29" s="108"/>
      <c r="F29" s="113">
        <v>606</v>
      </c>
      <c r="G29" s="53" t="str">
        <f>+VLOOKUP(F29,Participants!$A$1:$F$799,2,FALSE)</f>
        <v>Audra Lazzara</v>
      </c>
      <c r="H29" s="53" t="str">
        <f>+VLOOKUP(F29,Participants!$A$1:$F$799,4,FALSE)</f>
        <v>BFS</v>
      </c>
      <c r="I29" s="53" t="str">
        <f>+VLOOKUP(F29,Participants!$A$1:$F$799,5,FALSE)</f>
        <v>F</v>
      </c>
      <c r="J29" s="53">
        <f>+VLOOKUP(F29,Participants!$A$1:$F$799,3,FALSE)</f>
        <v>7</v>
      </c>
      <c r="K29" s="61" t="str">
        <f>+VLOOKUP(F29,Participants!$A$1:$G$799,7,FALSE)</f>
        <v>VARSITY GIRLS</v>
      </c>
      <c r="L29" s="156">
        <v>1</v>
      </c>
      <c r="M29" s="53">
        <v>10</v>
      </c>
      <c r="N29" s="54">
        <v>16</v>
      </c>
      <c r="O29" s="126">
        <v>2</v>
      </c>
    </row>
    <row r="30" spans="1:16" ht="14.25" customHeight="1">
      <c r="A30" s="111"/>
      <c r="B30" s="112"/>
      <c r="C30" s="112"/>
      <c r="D30" s="113"/>
      <c r="E30" s="113"/>
      <c r="F30" s="108">
        <v>605</v>
      </c>
      <c r="G30" s="60" t="str">
        <f>+VLOOKUP(F30,Participants!$A$1:$F$799,2,FALSE)</f>
        <v>Anna Lazzara</v>
      </c>
      <c r="H30" s="60" t="str">
        <f>+VLOOKUP(F30,Participants!$A$1:$F$799,4,FALSE)</f>
        <v>BFS</v>
      </c>
      <c r="I30" s="60" t="str">
        <f>+VLOOKUP(F30,Participants!$A$1:$F$799,5,FALSE)</f>
        <v>F</v>
      </c>
      <c r="J30" s="60">
        <f>+VLOOKUP(F30,Participants!$A$1:$F$799,3,FALSE)</f>
        <v>7</v>
      </c>
      <c r="K30" s="61" t="str">
        <f>+VLOOKUP(F30,Participants!$A$1:$G$799,7,FALSE)</f>
        <v>VARSITY GIRLS</v>
      </c>
      <c r="L30" s="156">
        <f t="shared" si="0"/>
        <v>2</v>
      </c>
      <c r="M30" s="60">
        <v>8</v>
      </c>
      <c r="N30" s="110">
        <v>14</v>
      </c>
      <c r="O30" s="126">
        <v>11</v>
      </c>
    </row>
    <row r="31" spans="1:16" ht="14.25" customHeight="1">
      <c r="A31" s="106"/>
      <c r="B31" s="107"/>
      <c r="C31" s="107"/>
      <c r="D31" s="108"/>
      <c r="E31" s="108"/>
      <c r="F31" s="113">
        <v>1058</v>
      </c>
      <c r="G31" s="53" t="str">
        <f>+VLOOKUP(F31,Participants!$A$1:$F$799,2,FALSE)</f>
        <v>Alexa Stoltz</v>
      </c>
      <c r="H31" s="53" t="str">
        <f>+VLOOKUP(F31,Participants!$A$1:$F$799,4,FALSE)</f>
        <v>KIL</v>
      </c>
      <c r="I31" s="53" t="str">
        <f>+VLOOKUP(F31,Participants!$A$1:$F$799,5,FALSE)</f>
        <v xml:space="preserve">F </v>
      </c>
      <c r="J31" s="53">
        <f>+VLOOKUP(F31,Participants!$A$1:$F$799,3,FALSE)</f>
        <v>7</v>
      </c>
      <c r="K31" s="61" t="str">
        <f>+VLOOKUP(F31,Participants!$A$1:$G$799,7,FALSE)</f>
        <v>VARSITY GIRLS</v>
      </c>
      <c r="L31" s="156">
        <f t="shared" si="0"/>
        <v>3</v>
      </c>
      <c r="M31" s="53">
        <v>6</v>
      </c>
      <c r="N31" s="54">
        <v>13</v>
      </c>
      <c r="O31" s="126">
        <v>3</v>
      </c>
    </row>
    <row r="32" spans="1:16" ht="14.25" customHeight="1">
      <c r="A32" s="111"/>
      <c r="B32" s="112"/>
      <c r="C32" s="112"/>
      <c r="D32" s="113"/>
      <c r="E32" s="113"/>
      <c r="F32" s="113">
        <v>800</v>
      </c>
      <c r="G32" s="53" t="str">
        <f>+VLOOKUP(F32,Participants!$A$1:$F$799,2,FALSE)</f>
        <v>Keverline Elliot</v>
      </c>
      <c r="H32" s="53" t="str">
        <f>+VLOOKUP(F32,Participants!$A$1:$F$799,4,FALSE)</f>
        <v>AAC</v>
      </c>
      <c r="I32" s="53" t="str">
        <f>+VLOOKUP(F32,Participants!$A$1:$F$799,5,FALSE)</f>
        <v>F</v>
      </c>
      <c r="J32" s="53">
        <f>+VLOOKUP(F32,Participants!$A$1:$F$799,3,FALSE)</f>
        <v>8</v>
      </c>
      <c r="K32" s="61" t="str">
        <f>+VLOOKUP(F32,Participants!$A$1:$G$799,7,FALSE)</f>
        <v>VARSITY GIRLS</v>
      </c>
      <c r="L32" s="156">
        <f t="shared" si="0"/>
        <v>4</v>
      </c>
      <c r="M32" s="53">
        <v>5</v>
      </c>
      <c r="N32" s="54">
        <v>13</v>
      </c>
      <c r="O32" s="126">
        <v>2</v>
      </c>
    </row>
    <row r="33" spans="1:15" ht="14.25" customHeight="1">
      <c r="A33" s="106"/>
      <c r="B33" s="107"/>
      <c r="C33" s="107"/>
      <c r="D33" s="108"/>
      <c r="E33" s="108"/>
      <c r="F33" s="113">
        <v>1069</v>
      </c>
      <c r="G33" s="53" t="str">
        <f>+VLOOKUP(F33,Participants!$A$1:$F$799,2,FALSE)</f>
        <v>Tessa Driehorst</v>
      </c>
      <c r="H33" s="53" t="str">
        <f>+VLOOKUP(F33,Participants!$A$1:$F$799,4,FALSE)</f>
        <v>KIL</v>
      </c>
      <c r="I33" s="53" t="str">
        <f>+VLOOKUP(F33,Participants!$A$1:$F$799,5,FALSE)</f>
        <v xml:space="preserve">F </v>
      </c>
      <c r="J33" s="53">
        <f>+VLOOKUP(F33,Participants!$A$1:$F$799,3,FALSE)</f>
        <v>8</v>
      </c>
      <c r="K33" s="61" t="str">
        <f>+VLOOKUP(F33,Participants!$A$1:$G$799,7,FALSE)</f>
        <v>VARSITY GIRLS</v>
      </c>
      <c r="L33" s="156">
        <f t="shared" si="0"/>
        <v>5</v>
      </c>
      <c r="M33" s="53">
        <v>4</v>
      </c>
      <c r="N33" s="54">
        <v>13</v>
      </c>
      <c r="O33" s="126">
        <v>1</v>
      </c>
    </row>
    <row r="34" spans="1:15" ht="14.25" customHeight="1">
      <c r="A34" s="111"/>
      <c r="B34" s="112"/>
      <c r="C34" s="112"/>
      <c r="D34" s="113"/>
      <c r="E34" s="113"/>
      <c r="F34" s="108">
        <v>1167</v>
      </c>
      <c r="G34" s="60" t="str">
        <f>+VLOOKUP(F34,Participants!$A$1:$F$799,2,FALSE)</f>
        <v>Lily Hunter</v>
      </c>
      <c r="H34" s="60" t="str">
        <f>+VLOOKUP(F34,Participants!$A$1:$F$799,4,FALSE)</f>
        <v>JAM</v>
      </c>
      <c r="I34" s="60" t="str">
        <f>+VLOOKUP(F34,Participants!$A$1:$F$799,5,FALSE)</f>
        <v xml:space="preserve">F </v>
      </c>
      <c r="J34" s="60">
        <f>+VLOOKUP(F34,Participants!$A$1:$F$799,3,FALSE)</f>
        <v>8</v>
      </c>
      <c r="K34" s="61" t="str">
        <f>+VLOOKUP(F34,Participants!$A$1:$G$799,7,FALSE)</f>
        <v>VARSITY GIRLS</v>
      </c>
      <c r="L34" s="156">
        <f t="shared" si="0"/>
        <v>6</v>
      </c>
      <c r="M34" s="60">
        <v>3</v>
      </c>
      <c r="N34" s="110">
        <v>12</v>
      </c>
      <c r="O34" s="126">
        <v>7</v>
      </c>
    </row>
    <row r="35" spans="1:15" ht="14.25" customHeight="1">
      <c r="A35" s="106"/>
      <c r="B35" s="107"/>
      <c r="C35" s="107"/>
      <c r="D35" s="108"/>
      <c r="E35" s="108"/>
      <c r="F35" s="108">
        <v>1163</v>
      </c>
      <c r="G35" s="60" t="str">
        <f>+VLOOKUP(F35,Participants!$A$1:$F$799,2,FALSE)</f>
        <v>Allyson Fabian</v>
      </c>
      <c r="H35" s="60" t="str">
        <f>+VLOOKUP(F35,Participants!$A$1:$F$799,4,FALSE)</f>
        <v>JAM</v>
      </c>
      <c r="I35" s="60" t="str">
        <f>+VLOOKUP(F35,Participants!$A$1:$F$799,5,FALSE)</f>
        <v xml:space="preserve">F </v>
      </c>
      <c r="J35" s="60">
        <f>+VLOOKUP(F35,Participants!$A$1:$F$799,3,FALSE)</f>
        <v>8</v>
      </c>
      <c r="K35" s="61" t="str">
        <f>+VLOOKUP(F35,Participants!$A$1:$G$799,7,FALSE)</f>
        <v>VARSITY GIRLS</v>
      </c>
      <c r="L35" s="156">
        <f t="shared" si="0"/>
        <v>7</v>
      </c>
      <c r="M35" s="60">
        <v>2</v>
      </c>
      <c r="N35" s="110">
        <v>12</v>
      </c>
      <c r="O35" s="126">
        <v>6</v>
      </c>
    </row>
    <row r="36" spans="1:15" ht="14.25" customHeight="1">
      <c r="A36" s="111"/>
      <c r="B36" s="112"/>
      <c r="C36" s="112"/>
      <c r="D36" s="113"/>
      <c r="E36" s="113"/>
      <c r="F36" s="108">
        <v>1063</v>
      </c>
      <c r="G36" s="60" t="str">
        <f>+VLOOKUP(F36,Participants!$A$1:$F$799,2,FALSE)</f>
        <v>Elizabeth Long</v>
      </c>
      <c r="H36" s="60" t="str">
        <f>+VLOOKUP(F36,Participants!$A$1:$F$799,4,FALSE)</f>
        <v>KIL</v>
      </c>
      <c r="I36" s="60" t="str">
        <f>+VLOOKUP(F36,Participants!$A$1:$F$799,5,FALSE)</f>
        <v xml:space="preserve">F </v>
      </c>
      <c r="J36" s="60">
        <f>+VLOOKUP(F36,Participants!$A$1:$F$799,3,FALSE)</f>
        <v>7</v>
      </c>
      <c r="K36" s="61" t="str">
        <f>+VLOOKUP(F36,Participants!$A$1:$G$799,7,FALSE)</f>
        <v>VARSITY GIRLS</v>
      </c>
      <c r="L36" s="156">
        <f t="shared" si="0"/>
        <v>8</v>
      </c>
      <c r="M36" s="60">
        <v>1</v>
      </c>
      <c r="N36" s="110">
        <v>12</v>
      </c>
      <c r="O36" s="126">
        <v>5</v>
      </c>
    </row>
    <row r="37" spans="1:15" ht="14.25" customHeight="1">
      <c r="A37" s="106"/>
      <c r="B37" s="107"/>
      <c r="C37" s="107"/>
      <c r="D37" s="108"/>
      <c r="E37" s="108"/>
      <c r="F37" s="108">
        <v>1467</v>
      </c>
      <c r="G37" s="60" t="str">
        <f>+VLOOKUP(F37,Participants!$A$1:$F$799,2,FALSE)</f>
        <v>Gracyn Vardy</v>
      </c>
      <c r="H37" s="60" t="str">
        <f>+VLOOKUP(F37,Participants!$A$1:$F$799,4,FALSE)</f>
        <v>BCS</v>
      </c>
      <c r="I37" s="60" t="str">
        <f>+VLOOKUP(F37,Participants!$A$1:$F$799,5,FALSE)</f>
        <v>F</v>
      </c>
      <c r="J37" s="60">
        <f>+VLOOKUP(F37,Participants!$A$1:$F$799,3,FALSE)</f>
        <v>8</v>
      </c>
      <c r="K37" s="61" t="str">
        <f>+VLOOKUP(F37,Participants!$A$1:$G$799,7,FALSE)</f>
        <v>VARSITY GIRLS</v>
      </c>
      <c r="L37" s="156">
        <f t="shared" si="0"/>
        <v>9</v>
      </c>
      <c r="M37" s="60"/>
      <c r="N37" s="110">
        <v>12</v>
      </c>
      <c r="O37" s="126">
        <v>3</v>
      </c>
    </row>
    <row r="38" spans="1:15" ht="14.25" customHeight="1">
      <c r="A38" s="111"/>
      <c r="B38" s="112"/>
      <c r="C38" s="112"/>
      <c r="D38" s="113"/>
      <c r="E38" s="113"/>
      <c r="F38" s="108">
        <v>1062</v>
      </c>
      <c r="G38" s="60" t="str">
        <f>+VLOOKUP(F38,Participants!$A$1:$F$799,2,FALSE)</f>
        <v>Gracie Plastino</v>
      </c>
      <c r="H38" s="60" t="str">
        <f>+VLOOKUP(F38,Participants!$A$1:$F$799,4,FALSE)</f>
        <v>KIL</v>
      </c>
      <c r="I38" s="60" t="str">
        <f>+VLOOKUP(F38,Participants!$A$1:$F$799,5,FALSE)</f>
        <v xml:space="preserve">F </v>
      </c>
      <c r="J38" s="60">
        <f>+VLOOKUP(F38,Participants!$A$1:$F$799,3,FALSE)</f>
        <v>7</v>
      </c>
      <c r="K38" s="61" t="str">
        <f>+VLOOKUP(F38,Participants!$A$1:$G$799,7,FALSE)</f>
        <v>VARSITY GIRLS</v>
      </c>
      <c r="L38" s="156">
        <f t="shared" si="0"/>
        <v>10</v>
      </c>
      <c r="M38" s="60"/>
      <c r="N38" s="110">
        <v>12</v>
      </c>
      <c r="O38" s="126">
        <v>2</v>
      </c>
    </row>
    <row r="39" spans="1:15" ht="14.25" customHeight="1">
      <c r="A39" s="106"/>
      <c r="B39" s="107"/>
      <c r="C39" s="107"/>
      <c r="D39" s="108"/>
      <c r="E39" s="108"/>
      <c r="F39" s="113">
        <v>886</v>
      </c>
      <c r="G39" s="53" t="str">
        <f>+VLOOKUP(F39,Participants!$A$1:$F$799,2,FALSE)</f>
        <v>Jordyn Kunselman</v>
      </c>
      <c r="H39" s="53" t="str">
        <f>+VLOOKUP(F39,Participants!$A$1:$F$799,4,FALSE)</f>
        <v>SSPP</v>
      </c>
      <c r="I39" s="53" t="str">
        <f>+VLOOKUP(F39,Participants!$A$1:$F$799,5,FALSE)</f>
        <v>F</v>
      </c>
      <c r="J39" s="53">
        <f>+VLOOKUP(F39,Participants!$A$1:$F$799,3,FALSE)</f>
        <v>7</v>
      </c>
      <c r="K39" s="61" t="str">
        <f>+VLOOKUP(F39,Participants!$A$1:$G$799,7,FALSE)</f>
        <v>VARSITY GIRLS</v>
      </c>
      <c r="L39" s="156">
        <f t="shared" si="0"/>
        <v>11</v>
      </c>
      <c r="M39" s="53"/>
      <c r="N39" s="54">
        <v>12</v>
      </c>
      <c r="O39" s="126">
        <v>1</v>
      </c>
    </row>
    <row r="40" spans="1:15" ht="14.25" customHeight="1">
      <c r="A40" s="111"/>
      <c r="B40" s="112"/>
      <c r="C40" s="112"/>
      <c r="D40" s="113"/>
      <c r="E40" s="113"/>
      <c r="F40" s="54">
        <v>1059</v>
      </c>
      <c r="G40" s="53" t="str">
        <f>+VLOOKUP(F40,Participants!$A$1:$F$799,2,FALSE)</f>
        <v>Anna Pohl</v>
      </c>
      <c r="H40" s="53" t="str">
        <f>+VLOOKUP(F40,Participants!$A$1:$F$799,4,FALSE)</f>
        <v>KIL</v>
      </c>
      <c r="I40" s="53" t="str">
        <f>+VLOOKUP(F40,Participants!$A$1:$F$799,5,FALSE)</f>
        <v xml:space="preserve">F </v>
      </c>
      <c r="J40" s="53">
        <f>+VLOOKUP(F40,Participants!$A$1:$F$799,3,FALSE)</f>
        <v>7</v>
      </c>
      <c r="K40" s="61" t="str">
        <f>+VLOOKUP(F40,Participants!$A$1:$G$799,7,FALSE)</f>
        <v>VARSITY GIRLS</v>
      </c>
      <c r="L40" s="156">
        <f t="shared" si="0"/>
        <v>12</v>
      </c>
      <c r="M40" s="53"/>
      <c r="N40" s="54">
        <v>11</v>
      </c>
      <c r="O40" s="126">
        <v>11</v>
      </c>
    </row>
    <row r="41" spans="1:15" ht="14.25" customHeight="1">
      <c r="A41" s="106"/>
      <c r="B41" s="107"/>
      <c r="C41" s="107"/>
      <c r="D41" s="108"/>
      <c r="E41" s="108"/>
      <c r="F41" s="113">
        <v>884</v>
      </c>
      <c r="G41" s="53" t="str">
        <f>+VLOOKUP(F41,Participants!$A$1:$F$799,2,FALSE)</f>
        <v>Grace Kenney</v>
      </c>
      <c r="H41" s="53" t="str">
        <f>+VLOOKUP(F41,Participants!$A$1:$F$799,4,FALSE)</f>
        <v>SSPP</v>
      </c>
      <c r="I41" s="53" t="str">
        <f>+VLOOKUP(F41,Participants!$A$1:$F$799,5,FALSE)</f>
        <v>F</v>
      </c>
      <c r="J41" s="53">
        <f>+VLOOKUP(F41,Participants!$A$1:$F$799,3,FALSE)</f>
        <v>7</v>
      </c>
      <c r="K41" s="61" t="str">
        <f>+VLOOKUP(F41,Participants!$A$1:$G$799,7,FALSE)</f>
        <v>VARSITY GIRLS</v>
      </c>
      <c r="L41" s="156">
        <f t="shared" si="0"/>
        <v>13</v>
      </c>
      <c r="M41" s="53"/>
      <c r="N41" s="54">
        <v>11</v>
      </c>
      <c r="O41" s="126">
        <v>9</v>
      </c>
    </row>
    <row r="42" spans="1:15" ht="14.25" customHeight="1">
      <c r="A42" s="111"/>
      <c r="B42" s="112"/>
      <c r="C42" s="112"/>
      <c r="D42" s="113"/>
      <c r="E42" s="113"/>
      <c r="F42" s="108">
        <v>1055</v>
      </c>
      <c r="G42" s="60" t="str">
        <f>+VLOOKUP(F42,Participants!$A$1:$F$799,2,FALSE)</f>
        <v>Grace Chrobak</v>
      </c>
      <c r="H42" s="60" t="str">
        <f>+VLOOKUP(F42,Participants!$A$1:$F$799,4,FALSE)</f>
        <v>KIL</v>
      </c>
      <c r="I42" s="60" t="str">
        <f>+VLOOKUP(F42,Participants!$A$1:$F$799,5,FALSE)</f>
        <v xml:space="preserve">F </v>
      </c>
      <c r="J42" s="60">
        <f>+VLOOKUP(F42,Participants!$A$1:$F$799,3,FALSE)</f>
        <v>7</v>
      </c>
      <c r="K42" s="61" t="str">
        <f>+VLOOKUP(F42,Participants!$A$1:$G$799,7,FALSE)</f>
        <v>VARSITY GIRLS</v>
      </c>
      <c r="L42" s="156">
        <f t="shared" si="0"/>
        <v>14</v>
      </c>
      <c r="M42" s="60"/>
      <c r="N42" s="110">
        <v>11</v>
      </c>
      <c r="O42" s="126">
        <v>8</v>
      </c>
    </row>
    <row r="43" spans="1:15" ht="14.25" customHeight="1">
      <c r="A43" s="106"/>
      <c r="B43" s="107"/>
      <c r="C43" s="107"/>
      <c r="D43" s="108"/>
      <c r="E43" s="108"/>
      <c r="F43" s="113">
        <v>1274</v>
      </c>
      <c r="G43" s="53" t="str">
        <f>+VLOOKUP(F43,Participants!$A$1:$F$799,2,FALSE)</f>
        <v>Kate Lucas</v>
      </c>
      <c r="H43" s="53" t="str">
        <f>+VLOOKUP(F43,Participants!$A$1:$F$799,4,FALSE)</f>
        <v>AGS</v>
      </c>
      <c r="I43" s="53" t="str">
        <f>+VLOOKUP(F43,Participants!$A$1:$F$799,5,FALSE)</f>
        <v>F</v>
      </c>
      <c r="J43" s="53">
        <f>+VLOOKUP(F43,Participants!$A$1:$F$799,3,FALSE)</f>
        <v>7</v>
      </c>
      <c r="K43" s="61" t="str">
        <f>+VLOOKUP(F43,Participants!$A$1:$G$799,7,FALSE)</f>
        <v>VARSITY GIRLS</v>
      </c>
      <c r="L43" s="156">
        <f t="shared" si="0"/>
        <v>15</v>
      </c>
      <c r="M43" s="53"/>
      <c r="N43" s="54">
        <v>11</v>
      </c>
      <c r="O43" s="126">
        <v>6</v>
      </c>
    </row>
    <row r="44" spans="1:15" ht="14.25" customHeight="1">
      <c r="A44" s="111"/>
      <c r="B44" s="112"/>
      <c r="C44" s="112"/>
      <c r="D44" s="113"/>
      <c r="E44" s="113"/>
      <c r="F44" s="108">
        <v>1126</v>
      </c>
      <c r="G44" s="60" t="str">
        <f>+VLOOKUP(F44,Participants!$A$1:$F$799,2,FALSE)</f>
        <v>AnaBell Evancho</v>
      </c>
      <c r="H44" s="60" t="str">
        <f>+VLOOKUP(F44,Participants!$A$1:$F$799,4,FALSE)</f>
        <v>PHA</v>
      </c>
      <c r="I44" s="60" t="str">
        <f>+VLOOKUP(F44,Participants!$A$1:$F$799,5,FALSE)</f>
        <v xml:space="preserve">F </v>
      </c>
      <c r="J44" s="60">
        <f>+VLOOKUP(F44,Participants!$A$1:$F$799,3,FALSE)</f>
        <v>8</v>
      </c>
      <c r="K44" s="61" t="str">
        <f>+VLOOKUP(F44,Participants!$A$1:$G$799,7,FALSE)</f>
        <v>VARSITY GIRLS</v>
      </c>
      <c r="L44" s="156">
        <f t="shared" si="0"/>
        <v>16</v>
      </c>
      <c r="M44" s="60"/>
      <c r="N44" s="110">
        <v>11</v>
      </c>
      <c r="O44" s="126">
        <v>6</v>
      </c>
    </row>
    <row r="45" spans="1:15" ht="14.25" customHeight="1">
      <c r="A45" s="106"/>
      <c r="B45" s="107"/>
      <c r="C45" s="107"/>
      <c r="D45" s="108"/>
      <c r="E45" s="108"/>
      <c r="F45" s="108">
        <v>1060</v>
      </c>
      <c r="G45" s="60" t="str">
        <f>+VLOOKUP(F45,Participants!$A$1:$F$799,2,FALSE)</f>
        <v>Sheridan Cunningham</v>
      </c>
      <c r="H45" s="60" t="str">
        <f>+VLOOKUP(F45,Participants!$A$1:$F$799,4,FALSE)</f>
        <v>KIL</v>
      </c>
      <c r="I45" s="60" t="str">
        <f>+VLOOKUP(F45,Participants!$A$1:$F$799,5,FALSE)</f>
        <v xml:space="preserve">F </v>
      </c>
      <c r="J45" s="60">
        <f>+VLOOKUP(F45,Participants!$A$1:$F$799,3,FALSE)</f>
        <v>7</v>
      </c>
      <c r="K45" s="61" t="str">
        <f>+VLOOKUP(F45,Participants!$A$1:$G$799,7,FALSE)</f>
        <v>VARSITY GIRLS</v>
      </c>
      <c r="L45" s="156">
        <f t="shared" si="0"/>
        <v>17</v>
      </c>
      <c r="M45" s="60"/>
      <c r="N45" s="110">
        <v>10</v>
      </c>
      <c r="O45" s="126">
        <v>10</v>
      </c>
    </row>
    <row r="46" spans="1:15" ht="14.25" customHeight="1">
      <c r="A46" s="111"/>
      <c r="B46" s="112"/>
      <c r="C46" s="112"/>
      <c r="D46" s="113"/>
      <c r="E46" s="113"/>
      <c r="F46" s="108">
        <v>885</v>
      </c>
      <c r="G46" s="60" t="str">
        <f>+VLOOKUP(F46,Participants!$A$1:$F$799,2,FALSE)</f>
        <v>Abigail Getch</v>
      </c>
      <c r="H46" s="60" t="str">
        <f>+VLOOKUP(F46,Participants!$A$1:$F$799,4,FALSE)</f>
        <v>SSPP</v>
      </c>
      <c r="I46" s="60" t="str">
        <f>+VLOOKUP(F46,Participants!$A$1:$F$799,5,FALSE)</f>
        <v>F</v>
      </c>
      <c r="J46" s="60">
        <f>+VLOOKUP(F46,Participants!$A$1:$F$799,3,FALSE)</f>
        <v>7</v>
      </c>
      <c r="K46" s="61" t="str">
        <f>+VLOOKUP(F46,Participants!$A$1:$G$799,7,FALSE)</f>
        <v>VARSITY GIRLS</v>
      </c>
      <c r="L46" s="156">
        <f t="shared" si="0"/>
        <v>18</v>
      </c>
      <c r="M46" s="60"/>
      <c r="N46" s="110">
        <v>10</v>
      </c>
      <c r="O46" s="126">
        <v>1</v>
      </c>
    </row>
    <row r="47" spans="1:15" ht="14.25" customHeight="1">
      <c r="A47" s="106"/>
      <c r="B47" s="107"/>
      <c r="C47" s="107"/>
      <c r="D47" s="108"/>
      <c r="E47" s="108"/>
      <c r="F47" s="108">
        <v>604</v>
      </c>
      <c r="G47" s="60" t="str">
        <f>+VLOOKUP(F47,Participants!$A$1:$F$799,2,FALSE)</f>
        <v>Stella Kunz</v>
      </c>
      <c r="H47" s="60" t="str">
        <f>+VLOOKUP(F47,Participants!$A$1:$F$799,4,FALSE)</f>
        <v>BFS</v>
      </c>
      <c r="I47" s="60" t="str">
        <f>+VLOOKUP(F47,Participants!$A$1:$F$799,5,FALSE)</f>
        <v>F</v>
      </c>
      <c r="J47" s="60">
        <f>+VLOOKUP(F47,Participants!$A$1:$F$799,3,FALSE)</f>
        <v>7</v>
      </c>
      <c r="K47" s="61" t="str">
        <f>+VLOOKUP(F47,Participants!$A$1:$G$799,7,FALSE)</f>
        <v>VARSITY GIRLS</v>
      </c>
      <c r="L47" s="156">
        <f t="shared" si="0"/>
        <v>19</v>
      </c>
      <c r="M47" s="60"/>
      <c r="N47" s="110">
        <v>10</v>
      </c>
      <c r="O47" s="126">
        <v>0</v>
      </c>
    </row>
    <row r="48" spans="1:15" ht="14.25" customHeight="1">
      <c r="A48" s="111"/>
      <c r="B48" s="112"/>
      <c r="C48" s="112"/>
      <c r="D48" s="113"/>
      <c r="E48" s="113"/>
      <c r="F48" s="108">
        <v>797</v>
      </c>
      <c r="G48" s="60" t="str">
        <f>+VLOOKUP(F48,Participants!$A$1:$F$799,2,FALSE)</f>
        <v>Hoerster Anna</v>
      </c>
      <c r="H48" s="60" t="str">
        <f>+VLOOKUP(F48,Participants!$A$1:$F$799,4,FALSE)</f>
        <v>AAC</v>
      </c>
      <c r="I48" s="60" t="str">
        <f>+VLOOKUP(F48,Participants!$A$1:$F$799,5,FALSE)</f>
        <v>F</v>
      </c>
      <c r="J48" s="60">
        <f>+VLOOKUP(F48,Participants!$A$1:$F$799,3,FALSE)</f>
        <v>7</v>
      </c>
      <c r="K48" s="61" t="str">
        <f>+VLOOKUP(F48,Participants!$A$1:$G$799,7,FALSE)</f>
        <v>VARSITY GIRLS</v>
      </c>
      <c r="L48" s="156">
        <f t="shared" si="0"/>
        <v>20</v>
      </c>
      <c r="M48" s="60"/>
      <c r="N48" s="110">
        <v>9</v>
      </c>
      <c r="O48" s="126">
        <v>5</v>
      </c>
    </row>
    <row r="49" spans="1:16" ht="14.25" customHeight="1">
      <c r="A49" s="111"/>
      <c r="B49" s="112"/>
      <c r="C49" s="112"/>
      <c r="D49" s="113"/>
      <c r="E49" s="113"/>
      <c r="F49" s="113">
        <v>1272</v>
      </c>
      <c r="G49" s="53" t="str">
        <f>+VLOOKUP(F49,Participants!$A$1:$F$799,2,FALSE)</f>
        <v>Lexi Kolocouris</v>
      </c>
      <c r="H49" s="53" t="str">
        <f>+VLOOKUP(F49,Participants!$A$1:$F$799,4,FALSE)</f>
        <v>AGS</v>
      </c>
      <c r="I49" s="53" t="str">
        <f>+VLOOKUP(F49,Participants!$A$1:$F$799,5,FALSE)</f>
        <v>F</v>
      </c>
      <c r="J49" s="53">
        <f>+VLOOKUP(F49,Participants!$A$1:$F$799,3,FALSE)</f>
        <v>8</v>
      </c>
      <c r="K49" s="61" t="str">
        <f>+VLOOKUP(F49,Participants!$A$1:$G$799,7,FALSE)</f>
        <v>VARSITY GIRLS</v>
      </c>
      <c r="L49" s="156">
        <f t="shared" si="0"/>
        <v>21</v>
      </c>
      <c r="M49" s="53"/>
      <c r="N49" s="54">
        <v>9</v>
      </c>
      <c r="O49" s="126">
        <v>4</v>
      </c>
    </row>
    <row r="50" spans="1:16" ht="14.25" customHeight="1">
      <c r="A50" s="106"/>
      <c r="B50" s="107"/>
      <c r="C50" s="107"/>
      <c r="D50" s="108"/>
      <c r="E50" s="108"/>
      <c r="F50" s="108">
        <v>1460</v>
      </c>
      <c r="G50" s="60" t="str">
        <f>+VLOOKUP(F50,Participants!$A$1:$F$799,2,FALSE)</f>
        <v>Addison Eicher</v>
      </c>
      <c r="H50" s="60" t="str">
        <f>+VLOOKUP(F50,Participants!$A$1:$F$799,4,FALSE)</f>
        <v>BCS</v>
      </c>
      <c r="I50" s="60" t="str">
        <f>+VLOOKUP(F50,Participants!$A$1:$F$799,5,FALSE)</f>
        <v>F</v>
      </c>
      <c r="J50" s="60">
        <f>+VLOOKUP(F50,Participants!$A$1:$F$799,3,FALSE)</f>
        <v>7</v>
      </c>
      <c r="K50" s="61" t="str">
        <f>+VLOOKUP(F50,Participants!$A$1:$G$799,7,FALSE)</f>
        <v>VARSITY GIRLS</v>
      </c>
      <c r="L50" s="156">
        <f t="shared" si="0"/>
        <v>22</v>
      </c>
      <c r="M50" s="60"/>
      <c r="N50" s="110">
        <v>9</v>
      </c>
      <c r="O50" s="126">
        <v>0</v>
      </c>
    </row>
    <row r="51" spans="1:16" ht="14.25" customHeight="1">
      <c r="A51" s="111"/>
      <c r="B51" s="112"/>
      <c r="C51" s="112"/>
      <c r="D51" s="113"/>
      <c r="E51" s="113"/>
      <c r="F51" s="113">
        <v>1279</v>
      </c>
      <c r="G51" s="53" t="str">
        <f>+VLOOKUP(F51,Participants!$A$1:$F$799,2,FALSE)</f>
        <v>Maddy Wolsko</v>
      </c>
      <c r="H51" s="53" t="str">
        <f>+VLOOKUP(F51,Participants!$A$1:$F$799,4,FALSE)</f>
        <v>AGS</v>
      </c>
      <c r="I51" s="53" t="str">
        <f>+VLOOKUP(F51,Participants!$A$1:$F$799,5,FALSE)</f>
        <v>F</v>
      </c>
      <c r="J51" s="53">
        <f>+VLOOKUP(F51,Participants!$A$1:$F$799,3,FALSE)</f>
        <v>7</v>
      </c>
      <c r="K51" s="61" t="str">
        <f>+VLOOKUP(F51,Participants!$A$1:$G$799,7,FALSE)</f>
        <v>VARSITY GIRLS</v>
      </c>
      <c r="L51" s="156">
        <f t="shared" si="0"/>
        <v>23</v>
      </c>
      <c r="M51" s="53"/>
      <c r="N51" s="54">
        <v>9</v>
      </c>
      <c r="O51" s="126">
        <v>0</v>
      </c>
    </row>
    <row r="52" spans="1:16" ht="14.25" customHeight="1">
      <c r="A52" s="106"/>
      <c r="B52" s="107"/>
      <c r="C52" s="107"/>
      <c r="D52" s="108"/>
      <c r="E52" s="108"/>
      <c r="F52" s="108">
        <v>1278</v>
      </c>
      <c r="G52" s="60" t="str">
        <f>+VLOOKUP(F52,Participants!$A$1:$F$799,2,FALSE)</f>
        <v>Olivia Schmitt</v>
      </c>
      <c r="H52" s="60" t="str">
        <f>+VLOOKUP(F52,Participants!$A$1:$F$799,4,FALSE)</f>
        <v>AGS</v>
      </c>
      <c r="I52" s="60" t="str">
        <f>+VLOOKUP(F52,Participants!$A$1:$F$799,5,FALSE)</f>
        <v>F</v>
      </c>
      <c r="J52" s="60">
        <f>+VLOOKUP(F52,Participants!$A$1:$F$799,3,FALSE)</f>
        <v>7</v>
      </c>
      <c r="K52" s="61" t="str">
        <f>+VLOOKUP(F52,Participants!$A$1:$G$799,7,FALSE)</f>
        <v>VARSITY GIRLS</v>
      </c>
      <c r="L52" s="156">
        <f t="shared" si="0"/>
        <v>24</v>
      </c>
      <c r="M52" s="60"/>
      <c r="N52" s="110">
        <v>8</v>
      </c>
      <c r="O52" s="126">
        <v>6</v>
      </c>
    </row>
    <row r="53" spans="1:16" ht="14.25" customHeight="1">
      <c r="A53" s="111"/>
      <c r="B53" s="112"/>
      <c r="C53" s="112"/>
      <c r="D53" s="113"/>
      <c r="E53" s="113"/>
      <c r="F53" s="113">
        <v>1270</v>
      </c>
      <c r="G53" s="53" t="str">
        <f>+VLOOKUP(F53,Participants!$A$1:$F$799,2,FALSE)</f>
        <v>Julia Davoli</v>
      </c>
      <c r="H53" s="53" t="str">
        <f>+VLOOKUP(F53,Participants!$A$1:$F$799,4,FALSE)</f>
        <v>AGS</v>
      </c>
      <c r="I53" s="53" t="str">
        <f>+VLOOKUP(F53,Participants!$A$1:$F$799,5,FALSE)</f>
        <v>F</v>
      </c>
      <c r="J53" s="53">
        <f>+VLOOKUP(F53,Participants!$A$1:$F$799,3,FALSE)</f>
        <v>8</v>
      </c>
      <c r="K53" s="61" t="str">
        <f>+VLOOKUP(F53,Participants!$A$1:$G$799,7,FALSE)</f>
        <v>VARSITY GIRLS</v>
      </c>
      <c r="L53" s="156">
        <f t="shared" si="0"/>
        <v>25</v>
      </c>
      <c r="M53" s="53"/>
      <c r="N53" s="54">
        <v>8</v>
      </c>
      <c r="O53" s="126">
        <v>6</v>
      </c>
    </row>
    <row r="54" spans="1:16" ht="14.25" customHeight="1">
      <c r="A54" s="106"/>
      <c r="B54" s="107"/>
      <c r="C54" s="107"/>
      <c r="D54" s="108"/>
      <c r="E54" s="108"/>
      <c r="F54" s="113">
        <v>887</v>
      </c>
      <c r="G54" s="53" t="str">
        <f>+VLOOKUP(F54,Participants!$A$1:$F$799,2,FALSE)</f>
        <v>Malissa Martin</v>
      </c>
      <c r="H54" s="53" t="str">
        <f>+VLOOKUP(F54,Participants!$A$1:$F$799,4,FALSE)</f>
        <v>SSPP</v>
      </c>
      <c r="I54" s="53" t="str">
        <f>+VLOOKUP(F54,Participants!$A$1:$F$799,5,FALSE)</f>
        <v>F</v>
      </c>
      <c r="J54" s="53">
        <f>+VLOOKUP(F54,Participants!$A$1:$F$799,3,FALSE)</f>
        <v>7</v>
      </c>
      <c r="K54" s="61" t="str">
        <f>+VLOOKUP(F54,Participants!$A$1:$G$799,7,FALSE)</f>
        <v>VARSITY GIRLS</v>
      </c>
      <c r="L54" s="156">
        <f t="shared" si="0"/>
        <v>26</v>
      </c>
      <c r="M54" s="53"/>
      <c r="N54" s="54">
        <v>8</v>
      </c>
      <c r="O54" s="126">
        <v>6</v>
      </c>
    </row>
    <row r="55" spans="1:16" ht="14.25" customHeight="1">
      <c r="A55" s="111"/>
      <c r="B55" s="112"/>
      <c r="C55" s="112"/>
      <c r="D55" s="113"/>
      <c r="E55" s="113"/>
      <c r="F55" s="113">
        <v>1127</v>
      </c>
      <c r="G55" s="53" t="str">
        <f>+VLOOKUP(F55,Participants!$A$1:$F$799,2,FALSE)</f>
        <v>Agnes Bitz</v>
      </c>
      <c r="H55" s="53" t="str">
        <f>+VLOOKUP(F55,Participants!$A$1:$F$799,4,FALSE)</f>
        <v>PHA</v>
      </c>
      <c r="I55" s="53" t="str">
        <f>+VLOOKUP(F55,Participants!$A$1:$F$799,5,FALSE)</f>
        <v xml:space="preserve">F </v>
      </c>
      <c r="J55" s="53">
        <f>+VLOOKUP(F55,Participants!$A$1:$F$799,3,FALSE)</f>
        <v>8</v>
      </c>
      <c r="K55" s="61" t="str">
        <f>+VLOOKUP(F55,Participants!$A$1:$G$799,7,FALSE)</f>
        <v>VARSITY GIRLS</v>
      </c>
      <c r="L55" s="156">
        <f t="shared" si="0"/>
        <v>27</v>
      </c>
      <c r="M55" s="53"/>
      <c r="N55" s="54">
        <v>7</v>
      </c>
      <c r="O55" s="126">
        <v>9</v>
      </c>
    </row>
    <row r="56" spans="1:16" ht="14.25" customHeight="1">
      <c r="A56" s="106"/>
      <c r="B56" s="107"/>
      <c r="C56" s="107"/>
      <c r="D56" s="108"/>
      <c r="E56" s="108"/>
      <c r="F56" s="113">
        <v>600</v>
      </c>
      <c r="G56" s="53" t="str">
        <f>+VLOOKUP(F56,Participants!$A$1:$F$799,2,FALSE)</f>
        <v>Lauren Becker</v>
      </c>
      <c r="H56" s="53" t="str">
        <f>+VLOOKUP(F56,Participants!$A$1:$F$799,4,FALSE)</f>
        <v>BFS</v>
      </c>
      <c r="I56" s="53" t="str">
        <f>+VLOOKUP(F56,Participants!$A$1:$F$799,5,FALSE)</f>
        <v>F</v>
      </c>
      <c r="J56" s="53">
        <f>+VLOOKUP(F56,Participants!$A$1:$F$799,3,FALSE)</f>
        <v>8</v>
      </c>
      <c r="K56" s="61" t="str">
        <f>+VLOOKUP(F56,Participants!$A$1:$G$799,7,FALSE)</f>
        <v>VARSITY GIRLS</v>
      </c>
      <c r="L56" s="156">
        <f t="shared" si="0"/>
        <v>28</v>
      </c>
      <c r="M56" s="53"/>
      <c r="N56" s="54">
        <v>7</v>
      </c>
      <c r="O56" s="126">
        <v>8</v>
      </c>
    </row>
    <row r="57" spans="1:16" ht="14.25" customHeight="1">
      <c r="A57" s="111"/>
      <c r="B57" s="112"/>
      <c r="C57" s="112"/>
      <c r="D57" s="113"/>
      <c r="E57" s="113"/>
      <c r="F57" s="113">
        <v>1128</v>
      </c>
      <c r="G57" s="53" t="str">
        <f>+VLOOKUP(F57,Participants!$A$1:$F$799,2,FALSE)</f>
        <v>Zoe Bitz</v>
      </c>
      <c r="H57" s="53" t="str">
        <f>+VLOOKUP(F57,Participants!$A$1:$F$799,4,FALSE)</f>
        <v>PHA</v>
      </c>
      <c r="I57" s="53" t="str">
        <f>+VLOOKUP(F57,Participants!$A$1:$F$799,5,FALSE)</f>
        <v xml:space="preserve">F </v>
      </c>
      <c r="J57" s="53">
        <f>+VLOOKUP(F57,Participants!$A$1:$F$799,3,FALSE)</f>
        <v>8</v>
      </c>
      <c r="K57" s="61" t="str">
        <f>+VLOOKUP(F57,Participants!$A$1:$G$799,7,FALSE)</f>
        <v>VARSITY GIRLS</v>
      </c>
      <c r="L57" s="156">
        <f t="shared" si="0"/>
        <v>29</v>
      </c>
      <c r="M57" s="53"/>
      <c r="N57" s="54"/>
      <c r="O57" s="126"/>
    </row>
    <row r="58" spans="1:16" ht="14.25" customHeight="1">
      <c r="A58" s="106"/>
      <c r="B58" s="107"/>
      <c r="C58" s="107"/>
      <c r="D58" s="108"/>
      <c r="E58" s="108"/>
      <c r="F58" s="113"/>
      <c r="G58" s="53" t="e">
        <f>+VLOOKUP(F58,Participants!$A$1:$F$799,2,FALSE)</f>
        <v>#N/A</v>
      </c>
      <c r="H58" s="53" t="e">
        <f>+VLOOKUP(F58,Participants!$A$1:$F$799,4,FALSE)</f>
        <v>#N/A</v>
      </c>
      <c r="I58" s="53" t="e">
        <f>+VLOOKUP(F58,Participants!$A$1:$F$799,5,FALSE)</f>
        <v>#N/A</v>
      </c>
      <c r="J58" s="53" t="e">
        <f>+VLOOKUP(F58,Participants!$A$1:$F$799,3,FALSE)</f>
        <v>#N/A</v>
      </c>
      <c r="K58" s="61" t="e">
        <f>+VLOOKUP(F58,Participants!$A$1:$G$799,7,FALSE)</f>
        <v>#N/A</v>
      </c>
      <c r="L58" s="156"/>
      <c r="M58" s="53"/>
      <c r="N58" s="54"/>
      <c r="O58" s="126"/>
    </row>
    <row r="59" spans="1:16" ht="14.25" customHeight="1">
      <c r="A59" s="111"/>
      <c r="B59" s="112"/>
      <c r="C59" s="112"/>
      <c r="D59" s="113"/>
      <c r="E59" s="113"/>
      <c r="F59" s="113"/>
      <c r="G59" s="53" t="e">
        <f>+VLOOKUP(F59,Participants!$A$1:$F$799,2,FALSE)</f>
        <v>#N/A</v>
      </c>
      <c r="H59" s="53" t="e">
        <f>+VLOOKUP(F59,Participants!$A$1:$F$799,4,FALSE)</f>
        <v>#N/A</v>
      </c>
      <c r="I59" s="53" t="e">
        <f>+VLOOKUP(F59,Participants!$A$1:$F$799,5,FALSE)</f>
        <v>#N/A</v>
      </c>
      <c r="J59" s="53" t="e">
        <f>+VLOOKUP(F59,Participants!$A$1:$F$799,3,FALSE)</f>
        <v>#N/A</v>
      </c>
      <c r="K59" s="61" t="e">
        <f>+VLOOKUP(F59,Participants!$A$1:$G$799,7,FALSE)</f>
        <v>#N/A</v>
      </c>
      <c r="L59" s="114"/>
      <c r="M59" s="53"/>
      <c r="N59" s="54"/>
      <c r="O59" s="126"/>
    </row>
    <row r="60" spans="1:16" ht="14.25" customHeight="1">
      <c r="A60" s="106"/>
      <c r="B60" s="107"/>
      <c r="C60" s="107"/>
      <c r="D60" s="108"/>
      <c r="E60" s="108"/>
      <c r="F60" s="108"/>
      <c r="G60" s="60" t="e">
        <f>+VLOOKUP(F60,Participants!$A$1:$F$799,2,FALSE)</f>
        <v>#N/A</v>
      </c>
      <c r="H60" s="60" t="e">
        <f>+VLOOKUP(F60,Participants!$A$1:$F$799,4,FALSE)</f>
        <v>#N/A</v>
      </c>
      <c r="I60" s="60" t="e">
        <f>+VLOOKUP(F60,Participants!$A$1:$F$799,5,FALSE)</f>
        <v>#N/A</v>
      </c>
      <c r="J60" s="60" t="e">
        <f>+VLOOKUP(F60,Participants!$A$1:$F$799,3,FALSE)</f>
        <v>#N/A</v>
      </c>
      <c r="K60" s="61" t="e">
        <f>+VLOOKUP(F60,Participants!$A$1:$G$799,7,FALSE)</f>
        <v>#N/A</v>
      </c>
      <c r="L60" s="109"/>
      <c r="M60" s="60"/>
      <c r="N60" s="110"/>
      <c r="O60" s="126"/>
    </row>
    <row r="61" spans="1:16" ht="14.25" customHeight="1">
      <c r="A61" s="106"/>
      <c r="B61" s="107"/>
      <c r="C61" s="107"/>
      <c r="D61" s="108"/>
      <c r="E61" s="108"/>
      <c r="F61" s="162">
        <v>1149</v>
      </c>
      <c r="G61" s="146" t="str">
        <f>+VLOOKUP(F61,Participants!$A$1:$F$799,2,FALSE)</f>
        <v>John  Norberg</v>
      </c>
      <c r="H61" s="146" t="str">
        <f>+VLOOKUP(F61,Participants!$A$1:$F$799,4,FALSE)</f>
        <v>JAM</v>
      </c>
      <c r="I61" s="146" t="str">
        <f>+VLOOKUP(F61,Participants!$A$1:$F$799,5,FALSE)</f>
        <v>M</v>
      </c>
      <c r="J61" s="146">
        <f>+VLOOKUP(F61,Participants!$A$1:$F$799,3,FALSE)</f>
        <v>4</v>
      </c>
      <c r="K61" s="141" t="str">
        <f>+VLOOKUP(F61,Participants!$A$1:$G$799,7,FALSE)</f>
        <v>DEV BOYS</v>
      </c>
      <c r="L61" s="163"/>
      <c r="M61" s="146"/>
      <c r="N61" s="164">
        <v>9</v>
      </c>
      <c r="O61" s="160">
        <v>7</v>
      </c>
      <c r="P61" t="s">
        <v>1116</v>
      </c>
    </row>
    <row r="62" spans="1:16" ht="14.25" customHeight="1">
      <c r="A62" s="106"/>
      <c r="B62" s="107"/>
      <c r="C62" s="107"/>
      <c r="D62" s="108"/>
      <c r="E62" s="108"/>
      <c r="F62" s="162"/>
      <c r="G62" s="146"/>
      <c r="H62" s="146"/>
      <c r="I62" s="146"/>
      <c r="J62" s="146"/>
      <c r="K62" s="141"/>
      <c r="L62" s="163"/>
      <c r="M62" s="146"/>
      <c r="N62" s="164"/>
      <c r="O62" s="160"/>
    </row>
    <row r="63" spans="1:16" ht="14.25" customHeight="1">
      <c r="A63" s="111"/>
      <c r="B63" s="112"/>
      <c r="C63" s="112"/>
      <c r="D63" s="113"/>
      <c r="E63" s="113"/>
      <c r="F63" s="113">
        <v>1048</v>
      </c>
      <c r="G63" s="53" t="str">
        <f>+VLOOKUP(F63,Participants!$A$1:$F$799,2,FALSE)</f>
        <v>Nicholas Gnandt</v>
      </c>
      <c r="H63" s="53" t="str">
        <f>+VLOOKUP(F63,Participants!$A$1:$F$799,4,FALSE)</f>
        <v>KIL</v>
      </c>
      <c r="I63" s="53" t="str">
        <f>+VLOOKUP(F63,Participants!$A$1:$F$799,5,FALSE)</f>
        <v>M</v>
      </c>
      <c r="J63" s="53">
        <f>+VLOOKUP(F63,Participants!$A$1:$F$799,3,FALSE)</f>
        <v>5</v>
      </c>
      <c r="K63" s="61" t="str">
        <f>+VLOOKUP(F63,Participants!$A$1:$G$799,7,FALSE)</f>
        <v>JV BOYS</v>
      </c>
      <c r="L63" s="114">
        <v>1</v>
      </c>
      <c r="M63" s="53">
        <v>10</v>
      </c>
      <c r="N63" s="54">
        <v>14</v>
      </c>
      <c r="O63" s="126">
        <v>0</v>
      </c>
    </row>
    <row r="64" spans="1:16" ht="14.25" customHeight="1">
      <c r="A64" s="111"/>
      <c r="B64" s="112"/>
      <c r="C64" s="112"/>
      <c r="D64" s="113"/>
      <c r="E64" s="113"/>
      <c r="F64" s="108">
        <v>940</v>
      </c>
      <c r="G64" s="60" t="str">
        <f>+VLOOKUP(F64,Participants!$A$1:$F$799,2,FALSE)</f>
        <v>Zachary Booz</v>
      </c>
      <c r="H64" s="60" t="str">
        <f>+VLOOKUP(F64,Participants!$A$1:$F$799,4,FALSE)</f>
        <v>NCA</v>
      </c>
      <c r="I64" s="60" t="str">
        <f>+VLOOKUP(F64,Participants!$A$1:$F$799,5,FALSE)</f>
        <v>M</v>
      </c>
      <c r="J64" s="60">
        <f>+VLOOKUP(F64,Participants!$A$1:$F$799,3,FALSE)</f>
        <v>6</v>
      </c>
      <c r="K64" s="61" t="str">
        <f>+VLOOKUP(F64,Participants!$A$1:$G$799,7,FALSE)</f>
        <v>JV BOYS</v>
      </c>
      <c r="L64" s="157">
        <f>L63+1</f>
        <v>2</v>
      </c>
      <c r="M64" s="60">
        <v>8</v>
      </c>
      <c r="N64" s="110">
        <v>13</v>
      </c>
      <c r="O64" s="126">
        <v>2</v>
      </c>
    </row>
    <row r="65" spans="1:16" ht="14.25" customHeight="1">
      <c r="A65" s="106"/>
      <c r="B65" s="107"/>
      <c r="C65" s="107"/>
      <c r="D65" s="108"/>
      <c r="E65" s="108"/>
      <c r="F65" s="108">
        <v>597</v>
      </c>
      <c r="G65" s="60" t="str">
        <f>+VLOOKUP(F65,Participants!$A$1:$F$799,2,FALSE)</f>
        <v>Rylan Greene</v>
      </c>
      <c r="H65" s="60" t="str">
        <f>+VLOOKUP(F65,Participants!$A$1:$F$799,4,FALSE)</f>
        <v>BFS</v>
      </c>
      <c r="I65" s="60" t="str">
        <f>+VLOOKUP(F65,Participants!$A$1:$F$799,5,FALSE)</f>
        <v>M</v>
      </c>
      <c r="J65" s="60">
        <f>+VLOOKUP(F65,Participants!$A$1:$F$799,3,FALSE)</f>
        <v>6</v>
      </c>
      <c r="K65" s="61" t="str">
        <f>+VLOOKUP(F65,Participants!$A$1:$G$799,7,FALSE)</f>
        <v>JV BOYS</v>
      </c>
      <c r="L65" s="157">
        <f t="shared" ref="L65:L89" si="1">L64+1</f>
        <v>3</v>
      </c>
      <c r="M65" s="60">
        <v>6</v>
      </c>
      <c r="N65" s="110">
        <v>12</v>
      </c>
      <c r="O65" s="126">
        <v>10</v>
      </c>
    </row>
    <row r="66" spans="1:16" ht="14.25" customHeight="1">
      <c r="A66" s="111"/>
      <c r="B66" s="112"/>
      <c r="C66" s="112"/>
      <c r="D66" s="113"/>
      <c r="E66" s="113"/>
      <c r="F66" s="113">
        <v>1160</v>
      </c>
      <c r="G66" s="53" t="str">
        <f>+VLOOKUP(F66,Participants!$A$1:$F$799,2,FALSE)</f>
        <v>Declan McCullough</v>
      </c>
      <c r="H66" s="53" t="str">
        <f>+VLOOKUP(F66,Participants!$A$1:$F$799,4,FALSE)</f>
        <v>JAM</v>
      </c>
      <c r="I66" s="53" t="str">
        <f>+VLOOKUP(F66,Participants!$A$1:$F$799,5,FALSE)</f>
        <v>M</v>
      </c>
      <c r="J66" s="53">
        <f>+VLOOKUP(F66,Participants!$A$1:$F$799,3,FALSE)</f>
        <v>5</v>
      </c>
      <c r="K66" s="61" t="str">
        <f>+VLOOKUP(F66,Participants!$A$1:$G$799,7,FALSE)</f>
        <v>JV BOYS</v>
      </c>
      <c r="L66" s="157">
        <f t="shared" si="1"/>
        <v>4</v>
      </c>
      <c r="M66" s="53">
        <v>5</v>
      </c>
      <c r="N66" s="54">
        <v>12</v>
      </c>
      <c r="O66" s="126">
        <v>3</v>
      </c>
    </row>
    <row r="67" spans="1:16" ht="14.25" customHeight="1">
      <c r="A67" s="106"/>
      <c r="B67" s="107"/>
      <c r="C67" s="107"/>
      <c r="D67" s="108"/>
      <c r="E67" s="108"/>
      <c r="F67" s="108">
        <v>595</v>
      </c>
      <c r="G67" s="60" t="str">
        <f>+VLOOKUP(F67,Participants!$A$1:$F$799,2,FALSE)</f>
        <v>Jack Davison</v>
      </c>
      <c r="H67" s="60" t="str">
        <f>+VLOOKUP(F67,Participants!$A$1:$F$799,4,FALSE)</f>
        <v>BFS</v>
      </c>
      <c r="I67" s="60" t="str">
        <f>+VLOOKUP(F67,Participants!$A$1:$F$799,5,FALSE)</f>
        <v>M</v>
      </c>
      <c r="J67" s="60">
        <f>+VLOOKUP(F67,Participants!$A$1:$F$799,3,FALSE)</f>
        <v>6</v>
      </c>
      <c r="K67" s="61" t="str">
        <f>+VLOOKUP(F67,Participants!$A$1:$G$799,7,FALSE)</f>
        <v>JV BOYS</v>
      </c>
      <c r="L67" s="157">
        <f t="shared" si="1"/>
        <v>5</v>
      </c>
      <c r="M67" s="60">
        <v>4</v>
      </c>
      <c r="N67" s="110">
        <v>12</v>
      </c>
      <c r="O67" s="126">
        <v>2</v>
      </c>
    </row>
    <row r="68" spans="1:16" ht="14.25" customHeight="1">
      <c r="A68" s="106"/>
      <c r="B68" s="107"/>
      <c r="C68" s="107"/>
      <c r="D68" s="108"/>
      <c r="E68" s="108"/>
      <c r="F68" s="113">
        <v>1050</v>
      </c>
      <c r="G68" s="53" t="str">
        <f>+VLOOKUP(F68,Participants!$A$1:$F$799,2,FALSE)</f>
        <v>Jack Croft</v>
      </c>
      <c r="H68" s="53" t="str">
        <f>+VLOOKUP(F68,Participants!$A$1:$F$799,4,FALSE)</f>
        <v>KIL</v>
      </c>
      <c r="I68" s="53" t="str">
        <f>+VLOOKUP(F68,Participants!$A$1:$F$799,5,FALSE)</f>
        <v>M</v>
      </c>
      <c r="J68" s="53">
        <f>+VLOOKUP(F68,Participants!$A$1:$F$799,3,FALSE)</f>
        <v>5</v>
      </c>
      <c r="K68" s="61" t="str">
        <f>+VLOOKUP(F68,Participants!$A$1:$G$799,7,FALSE)</f>
        <v>JV BOYS</v>
      </c>
      <c r="L68" s="157">
        <f t="shared" si="1"/>
        <v>6</v>
      </c>
      <c r="M68" s="53">
        <v>3</v>
      </c>
      <c r="N68" s="54">
        <v>12</v>
      </c>
      <c r="O68" s="126">
        <v>0</v>
      </c>
    </row>
    <row r="69" spans="1:16" ht="14.25" customHeight="1">
      <c r="A69" s="111"/>
      <c r="B69" s="112"/>
      <c r="C69" s="112"/>
      <c r="D69" s="113"/>
      <c r="E69" s="113"/>
      <c r="F69" s="113">
        <v>779</v>
      </c>
      <c r="G69" s="53" t="str">
        <f>+VLOOKUP(F69,Participants!$A$1:$F$799,2,FALSE)</f>
        <v xml:space="preserve">Burchill Linus </v>
      </c>
      <c r="H69" s="53" t="str">
        <f>+VLOOKUP(F69,Participants!$A$1:$F$799,4,FALSE)</f>
        <v>AAC</v>
      </c>
      <c r="I69" s="53" t="str">
        <f>+VLOOKUP(F69,Participants!$A$1:$F$799,5,FALSE)</f>
        <v>M</v>
      </c>
      <c r="J69" s="53">
        <f>+VLOOKUP(F69,Participants!$A$1:$F$799,3,FALSE)</f>
        <v>6</v>
      </c>
      <c r="K69" s="61" t="str">
        <f>+VLOOKUP(F69,Participants!$A$1:$G$799,7,FALSE)</f>
        <v>JV BOYS</v>
      </c>
      <c r="L69" s="157">
        <f t="shared" si="1"/>
        <v>7</v>
      </c>
      <c r="M69" s="53">
        <v>2</v>
      </c>
      <c r="N69" s="54">
        <v>11</v>
      </c>
      <c r="O69" s="126">
        <v>8</v>
      </c>
    </row>
    <row r="70" spans="1:16" ht="14.25" customHeight="1">
      <c r="A70" s="106"/>
      <c r="B70" s="107"/>
      <c r="C70" s="107"/>
      <c r="D70" s="108"/>
      <c r="E70" s="108"/>
      <c r="F70" s="108">
        <v>1263</v>
      </c>
      <c r="G70" s="60" t="str">
        <f>+VLOOKUP(F70,Participants!$A$1:$F$799,2,FALSE)</f>
        <v>Andre Kolocouris</v>
      </c>
      <c r="H70" s="60" t="str">
        <f>+VLOOKUP(F70,Participants!$A$1:$F$799,4,FALSE)</f>
        <v>AGS</v>
      </c>
      <c r="I70" s="60" t="str">
        <f>+VLOOKUP(F70,Participants!$A$1:$F$799,5,FALSE)</f>
        <v>M</v>
      </c>
      <c r="J70" s="60">
        <f>+VLOOKUP(F70,Participants!$A$1:$F$799,3,FALSE)</f>
        <v>6</v>
      </c>
      <c r="K70" s="61" t="str">
        <f>+VLOOKUP(F70,Participants!$A$1:$G$799,7,FALSE)</f>
        <v>JV BOYS</v>
      </c>
      <c r="L70" s="157">
        <f t="shared" si="1"/>
        <v>8</v>
      </c>
      <c r="M70" s="60">
        <v>1</v>
      </c>
      <c r="N70" s="110">
        <v>11</v>
      </c>
      <c r="O70" s="126">
        <v>5</v>
      </c>
    </row>
    <row r="71" spans="1:16" ht="14.25" customHeight="1">
      <c r="A71" s="111"/>
      <c r="B71" s="112"/>
      <c r="C71" s="112"/>
      <c r="D71" s="113"/>
      <c r="E71" s="113"/>
      <c r="F71" s="108">
        <v>593</v>
      </c>
      <c r="G71" s="60" t="str">
        <f>+VLOOKUP(F71,Participants!$A$1:$F$799,2,FALSE)</f>
        <v>Ethan Hiserodt</v>
      </c>
      <c r="H71" s="60" t="str">
        <f>+VLOOKUP(F71,Participants!$A$1:$F$799,4,FALSE)</f>
        <v>BFS</v>
      </c>
      <c r="I71" s="60" t="str">
        <f>+VLOOKUP(F71,Participants!$A$1:$F$799,5,FALSE)</f>
        <v>M</v>
      </c>
      <c r="J71" s="60">
        <f>+VLOOKUP(F71,Participants!$A$1:$F$799,3,FALSE)</f>
        <v>6</v>
      </c>
      <c r="K71" s="61" t="str">
        <f>+VLOOKUP(F71,Participants!$A$1:$G$799,7,FALSE)</f>
        <v>JV BOYS</v>
      </c>
      <c r="L71" s="157">
        <f t="shared" si="1"/>
        <v>9</v>
      </c>
      <c r="M71" s="60"/>
      <c r="N71" s="110">
        <v>11</v>
      </c>
      <c r="O71" s="126">
        <v>1</v>
      </c>
    </row>
    <row r="72" spans="1:16" ht="14.25" customHeight="1">
      <c r="A72" s="106"/>
      <c r="B72" s="107"/>
      <c r="C72" s="107"/>
      <c r="D72" s="108"/>
      <c r="E72" s="108"/>
      <c r="F72" s="167">
        <v>1454</v>
      </c>
      <c r="G72" s="161" t="str">
        <f>+VLOOKUP(F72,Participants!$A$1:$F$799,2,FALSE)</f>
        <v>Cameron Smith</v>
      </c>
      <c r="H72" s="161" t="str">
        <f>+VLOOKUP(F72,Participants!$A$1:$F$799,4,FALSE)</f>
        <v>BCS</v>
      </c>
      <c r="I72" s="161" t="str">
        <f>+VLOOKUP(F72,Participants!$A$1:$F$799,5,FALSE)</f>
        <v>M</v>
      </c>
      <c r="J72" s="161">
        <f>+VLOOKUP(F72,Participants!$A$1:$F$799,3,FALSE)</f>
        <v>6</v>
      </c>
      <c r="K72" s="150" t="str">
        <f>+VLOOKUP(F72,Participants!$A$1:$G$799,7,FALSE)</f>
        <v>JV BOYS</v>
      </c>
      <c r="L72" s="168">
        <f t="shared" si="1"/>
        <v>10</v>
      </c>
      <c r="M72" s="161"/>
      <c r="N72" s="150">
        <v>11</v>
      </c>
      <c r="O72" s="150">
        <v>0</v>
      </c>
      <c r="P72" s="169" t="s">
        <v>1116</v>
      </c>
    </row>
    <row r="73" spans="1:16" ht="14.25" customHeight="1">
      <c r="A73" s="111"/>
      <c r="B73" s="112"/>
      <c r="C73" s="112"/>
      <c r="D73" s="113"/>
      <c r="E73" s="113"/>
      <c r="F73" s="167">
        <v>594</v>
      </c>
      <c r="G73" s="161" t="str">
        <f>+VLOOKUP(F73,Participants!$A$1:$F$799,2,FALSE)</f>
        <v>Isaiah Thomas</v>
      </c>
      <c r="H73" s="161" t="str">
        <f>+VLOOKUP(F73,Participants!$A$1:$F$799,4,FALSE)</f>
        <v>BFS</v>
      </c>
      <c r="I73" s="161" t="str">
        <f>+VLOOKUP(F73,Participants!$A$1:$F$799,5,FALSE)</f>
        <v>M</v>
      </c>
      <c r="J73" s="161">
        <f>+VLOOKUP(F73,Participants!$A$1:$F$799,3,FALSE)</f>
        <v>5</v>
      </c>
      <c r="K73" s="150" t="str">
        <f>+VLOOKUP(F73,Participants!$A$1:$G$799,7,FALSE)</f>
        <v>JV BOYS</v>
      </c>
      <c r="L73" s="168">
        <f t="shared" si="1"/>
        <v>11</v>
      </c>
      <c r="M73" s="161"/>
      <c r="N73" s="150">
        <v>11</v>
      </c>
      <c r="O73" s="150">
        <v>0</v>
      </c>
      <c r="P73" s="169"/>
    </row>
    <row r="74" spans="1:16" ht="14.25" customHeight="1">
      <c r="A74" s="106"/>
      <c r="B74" s="107"/>
      <c r="C74" s="107"/>
      <c r="D74" s="108"/>
      <c r="E74" s="108"/>
      <c r="F74" s="167">
        <v>592</v>
      </c>
      <c r="G74" s="161" t="str">
        <f>+VLOOKUP(F74,Participants!$A$1:$F$799,2,FALSE)</f>
        <v>Enzo Pecoraro</v>
      </c>
      <c r="H74" s="161" t="str">
        <f>+VLOOKUP(F74,Participants!$A$1:$F$799,4,FALSE)</f>
        <v>BFS</v>
      </c>
      <c r="I74" s="161" t="str">
        <f>+VLOOKUP(F74,Participants!$A$1:$F$799,5,FALSE)</f>
        <v>M</v>
      </c>
      <c r="J74" s="161">
        <f>+VLOOKUP(F74,Participants!$A$1:$F$799,3,FALSE)</f>
        <v>5</v>
      </c>
      <c r="K74" s="150" t="str">
        <f>+VLOOKUP(F74,Participants!$A$1:$G$799,7,FALSE)</f>
        <v>JV BOYS</v>
      </c>
      <c r="L74" s="168">
        <f t="shared" si="1"/>
        <v>12</v>
      </c>
      <c r="M74" s="161"/>
      <c r="N74" s="150">
        <v>10</v>
      </c>
      <c r="O74" s="150">
        <v>6</v>
      </c>
      <c r="P74" s="169"/>
    </row>
    <row r="75" spans="1:16" ht="14.25" customHeight="1">
      <c r="A75" s="111"/>
      <c r="B75" s="112"/>
      <c r="C75" s="112"/>
      <c r="D75" s="113"/>
      <c r="E75" s="113"/>
      <c r="F75" s="167">
        <v>882</v>
      </c>
      <c r="G75" s="161" t="str">
        <f>+VLOOKUP(F75,Participants!$A$1:$F$799,2,FALSE)</f>
        <v>Vito Bianco</v>
      </c>
      <c r="H75" s="161" t="str">
        <f>+VLOOKUP(F75,Participants!$A$1:$F$799,4,FALSE)</f>
        <v>SSPP</v>
      </c>
      <c r="I75" s="161" t="str">
        <f>+VLOOKUP(F75,Participants!$A$1:$F$799,5,FALSE)</f>
        <v>M</v>
      </c>
      <c r="J75" s="161">
        <f>+VLOOKUP(F75,Participants!$A$1:$F$799,3,FALSE)</f>
        <v>6</v>
      </c>
      <c r="K75" s="150" t="str">
        <f>+VLOOKUP(F75,Participants!$A$1:$G$799,7,FALSE)</f>
        <v>JV BOYS</v>
      </c>
      <c r="L75" s="168">
        <f t="shared" si="1"/>
        <v>13</v>
      </c>
      <c r="M75" s="161"/>
      <c r="N75" s="150">
        <v>10</v>
      </c>
      <c r="O75" s="150">
        <v>4</v>
      </c>
      <c r="P75" s="169"/>
    </row>
    <row r="76" spans="1:16" ht="14.25" customHeight="1">
      <c r="A76" s="106"/>
      <c r="B76" s="107"/>
      <c r="C76" s="107"/>
      <c r="D76" s="108"/>
      <c r="E76" s="108"/>
      <c r="F76" s="167">
        <v>1449</v>
      </c>
      <c r="G76" s="161" t="str">
        <f>+VLOOKUP(F76,Participants!$A$1:$F$799,2,FALSE)</f>
        <v>Wyatt Adley</v>
      </c>
      <c r="H76" s="161" t="str">
        <f>+VLOOKUP(F76,Participants!$A$1:$F$799,4,FALSE)</f>
        <v>BCS</v>
      </c>
      <c r="I76" s="161" t="str">
        <f>+VLOOKUP(F76,Participants!$A$1:$F$799,5,FALSE)</f>
        <v>M</v>
      </c>
      <c r="J76" s="161">
        <f>+VLOOKUP(F76,Participants!$A$1:$F$799,3,FALSE)</f>
        <v>5</v>
      </c>
      <c r="K76" s="150" t="str">
        <f>+VLOOKUP(F76,Participants!$A$1:$G$799,7,FALSE)</f>
        <v>JV BOYS</v>
      </c>
      <c r="L76" s="168">
        <f t="shared" si="1"/>
        <v>14</v>
      </c>
      <c r="M76" s="161"/>
      <c r="N76" s="150">
        <v>10</v>
      </c>
      <c r="O76" s="150">
        <v>1</v>
      </c>
      <c r="P76" s="169" t="s">
        <v>1116</v>
      </c>
    </row>
    <row r="77" spans="1:16" ht="14.25" customHeight="1">
      <c r="A77" s="111"/>
      <c r="B77" s="112"/>
      <c r="C77" s="112"/>
      <c r="D77" s="113"/>
      <c r="E77" s="113"/>
      <c r="F77" s="167">
        <v>1260</v>
      </c>
      <c r="G77" s="161" t="str">
        <f>+VLOOKUP(F77,Participants!$A$1:$F$799,2,FALSE)</f>
        <v>David DelFiandra</v>
      </c>
      <c r="H77" s="161" t="str">
        <f>+VLOOKUP(F77,Participants!$A$1:$F$799,4,FALSE)</f>
        <v>AGS</v>
      </c>
      <c r="I77" s="161" t="str">
        <f>+VLOOKUP(F77,Participants!$A$1:$F$799,5,FALSE)</f>
        <v>M</v>
      </c>
      <c r="J77" s="161">
        <f>+VLOOKUP(F77,Participants!$A$1:$F$799,3,FALSE)</f>
        <v>5</v>
      </c>
      <c r="K77" s="150" t="str">
        <f>+VLOOKUP(F77,Participants!$A$1:$G$799,7,FALSE)</f>
        <v>JV BOYS</v>
      </c>
      <c r="L77" s="168">
        <f t="shared" si="1"/>
        <v>15</v>
      </c>
      <c r="M77" s="161"/>
      <c r="N77" s="150">
        <v>10</v>
      </c>
      <c r="O77" s="150">
        <v>0</v>
      </c>
      <c r="P77" s="169"/>
    </row>
    <row r="78" spans="1:16" ht="14.25" customHeight="1">
      <c r="A78" s="106"/>
      <c r="B78" s="107"/>
      <c r="C78" s="107"/>
      <c r="D78" s="108"/>
      <c r="E78" s="108"/>
      <c r="F78" s="167">
        <v>1263</v>
      </c>
      <c r="G78" s="161" t="str">
        <f>+VLOOKUP(F78,Participants!$A$1:$F$799,2,FALSE)</f>
        <v>Andre Kolocouris</v>
      </c>
      <c r="H78" s="161" t="str">
        <f>+VLOOKUP(F78,Participants!$A$1:$F$799,4,FALSE)</f>
        <v>AGS</v>
      </c>
      <c r="I78" s="161" t="str">
        <f>+VLOOKUP(F78,Participants!$A$1:$F$799,5,FALSE)</f>
        <v>M</v>
      </c>
      <c r="J78" s="161">
        <f>+VLOOKUP(F78,Participants!$A$1:$F$799,3,FALSE)</f>
        <v>6</v>
      </c>
      <c r="K78" s="150" t="str">
        <f>+VLOOKUP(F78,Participants!$A$1:$G$799,7,FALSE)</f>
        <v>JV BOYS</v>
      </c>
      <c r="L78" s="168">
        <f t="shared" si="1"/>
        <v>16</v>
      </c>
      <c r="M78" s="161"/>
      <c r="N78" s="150">
        <v>10</v>
      </c>
      <c r="O78" s="150"/>
      <c r="P78" s="169" t="s">
        <v>1116</v>
      </c>
    </row>
    <row r="79" spans="1:16" ht="14.25" customHeight="1">
      <c r="A79" s="111"/>
      <c r="B79" s="112"/>
      <c r="C79" s="112"/>
      <c r="D79" s="113"/>
      <c r="E79" s="113"/>
      <c r="F79" s="113">
        <v>935</v>
      </c>
      <c r="G79" s="53" t="str">
        <f>+VLOOKUP(F79,Participants!$A$1:$F$799,2,FALSE)</f>
        <v>Auviere Ruffin</v>
      </c>
      <c r="H79" s="53" t="str">
        <f>+VLOOKUP(F79,Participants!$A$1:$F$799,4,FALSE)</f>
        <v>NCA</v>
      </c>
      <c r="I79" s="53" t="str">
        <f>+VLOOKUP(F79,Participants!$A$1:$F$799,5,FALSE)</f>
        <v>M</v>
      </c>
      <c r="J79" s="53">
        <f>+VLOOKUP(F79,Participants!$A$1:$F$799,3,FALSE)</f>
        <v>5</v>
      </c>
      <c r="K79" s="61" t="str">
        <f>+VLOOKUP(F79,Participants!$A$1:$G$799,7,FALSE)</f>
        <v>JV BOYS</v>
      </c>
      <c r="L79" s="157">
        <f t="shared" si="1"/>
        <v>17</v>
      </c>
      <c r="M79" s="53"/>
      <c r="N79" s="54">
        <v>9</v>
      </c>
      <c r="O79" s="126">
        <v>10</v>
      </c>
    </row>
    <row r="80" spans="1:16" ht="14.25" customHeight="1">
      <c r="A80" s="106"/>
      <c r="B80" s="107"/>
      <c r="C80" s="107"/>
      <c r="D80" s="108"/>
      <c r="E80" s="108"/>
      <c r="F80" s="113">
        <v>1053</v>
      </c>
      <c r="G80" s="53" t="str">
        <f>+VLOOKUP(F80,Participants!$A$1:$F$799,2,FALSE)</f>
        <v>Dominic Verdi</v>
      </c>
      <c r="H80" s="53" t="str">
        <f>+VLOOKUP(F80,Participants!$A$1:$F$799,4,FALSE)</f>
        <v>KIL</v>
      </c>
      <c r="I80" s="53" t="str">
        <f>+VLOOKUP(F80,Participants!$A$1:$F$799,5,FALSE)</f>
        <v>M</v>
      </c>
      <c r="J80" s="53">
        <f>+VLOOKUP(F80,Participants!$A$1:$F$799,3,FALSE)</f>
        <v>6</v>
      </c>
      <c r="K80" s="61" t="str">
        <f>+VLOOKUP(F80,Participants!$A$1:$G$799,7,FALSE)</f>
        <v>JV BOYS</v>
      </c>
      <c r="L80" s="157">
        <f t="shared" si="1"/>
        <v>18</v>
      </c>
      <c r="M80" s="53"/>
      <c r="N80" s="54">
        <v>9</v>
      </c>
      <c r="O80" s="126">
        <v>6</v>
      </c>
    </row>
    <row r="81" spans="1:15" ht="14.25" customHeight="1">
      <c r="A81" s="111"/>
      <c r="B81" s="112"/>
      <c r="C81" s="112"/>
      <c r="D81" s="113"/>
      <c r="E81" s="113"/>
      <c r="F81" s="113">
        <v>937</v>
      </c>
      <c r="G81" s="53" t="str">
        <f>+VLOOKUP(F81,Participants!$A$1:$F$799,2,FALSE)</f>
        <v>Edward Hosack</v>
      </c>
      <c r="H81" s="53" t="str">
        <f>+VLOOKUP(F81,Participants!$A$1:$F$799,4,FALSE)</f>
        <v>NCA</v>
      </c>
      <c r="I81" s="53" t="str">
        <f>+VLOOKUP(F81,Participants!$A$1:$F$799,5,FALSE)</f>
        <v>M</v>
      </c>
      <c r="J81" s="53">
        <f>+VLOOKUP(F81,Participants!$A$1:$F$799,3,FALSE)</f>
        <v>5</v>
      </c>
      <c r="K81" s="61" t="str">
        <f>+VLOOKUP(F81,Participants!$A$1:$G$799,7,FALSE)</f>
        <v>JV BOYS</v>
      </c>
      <c r="L81" s="157">
        <f t="shared" si="1"/>
        <v>19</v>
      </c>
      <c r="M81" s="53"/>
      <c r="N81" s="54">
        <v>9</v>
      </c>
      <c r="O81" s="126">
        <v>5</v>
      </c>
    </row>
    <row r="82" spans="1:15" ht="14.25" customHeight="1">
      <c r="A82" s="106"/>
      <c r="B82" s="107"/>
      <c r="C82" s="107"/>
      <c r="D82" s="108"/>
      <c r="E82" s="108"/>
      <c r="F82" s="108">
        <v>1046</v>
      </c>
      <c r="G82" s="60" t="str">
        <f>+VLOOKUP(F82,Participants!$A$1:$F$799,2,FALSE)</f>
        <v>Jackson Chips</v>
      </c>
      <c r="H82" s="60" t="str">
        <f>+VLOOKUP(F82,Participants!$A$1:$F$799,4,FALSE)</f>
        <v>KIL</v>
      </c>
      <c r="I82" s="60" t="str">
        <f>+VLOOKUP(F82,Participants!$A$1:$F$799,5,FALSE)</f>
        <v>M</v>
      </c>
      <c r="J82" s="60">
        <f>+VLOOKUP(F82,Participants!$A$1:$F$799,3,FALSE)</f>
        <v>5</v>
      </c>
      <c r="K82" s="61" t="str">
        <f>+VLOOKUP(F82,Participants!$A$1:$G$799,7,FALSE)</f>
        <v>JV BOYS</v>
      </c>
      <c r="L82" s="157">
        <f t="shared" si="1"/>
        <v>20</v>
      </c>
      <c r="M82" s="60"/>
      <c r="N82" s="110">
        <v>9</v>
      </c>
      <c r="O82" s="126">
        <v>3</v>
      </c>
    </row>
    <row r="83" spans="1:15" ht="14.25" customHeight="1">
      <c r="A83" s="111"/>
      <c r="B83" s="112"/>
      <c r="C83" s="112"/>
      <c r="D83" s="113"/>
      <c r="E83" s="113"/>
      <c r="F83" s="171">
        <v>598</v>
      </c>
      <c r="G83" s="172" t="str">
        <f>+VLOOKUP(F83,Participants!$A$1:$F$799,2,FALSE)</f>
        <v>Ty Ryan</v>
      </c>
      <c r="H83" s="172" t="str">
        <f>+VLOOKUP(F83,Participants!$A$1:$F$799,4,FALSE)</f>
        <v>BFS</v>
      </c>
      <c r="I83" s="172" t="str">
        <f>+VLOOKUP(F83,Participants!$A$1:$F$799,5,FALSE)</f>
        <v>M</v>
      </c>
      <c r="J83" s="172">
        <f>+VLOOKUP(F83,Participants!$A$1:$F$799,3,FALSE)</f>
        <v>5</v>
      </c>
      <c r="K83" s="173" t="str">
        <f>+VLOOKUP(F83,Participants!$A$1:$G$799,7,FALSE)</f>
        <v>JV BOYS</v>
      </c>
      <c r="L83" s="174">
        <f>L85+1</f>
        <v>23</v>
      </c>
      <c r="M83" s="172"/>
      <c r="N83" s="175">
        <v>8</v>
      </c>
      <c r="O83" s="176">
        <v>6</v>
      </c>
    </row>
    <row r="84" spans="1:15" ht="14.25" customHeight="1">
      <c r="A84" s="111"/>
      <c r="B84" s="112"/>
      <c r="C84" s="112"/>
      <c r="D84" s="113"/>
      <c r="E84" s="113"/>
      <c r="F84" s="108">
        <v>1053</v>
      </c>
      <c r="G84" s="60" t="str">
        <f>+VLOOKUP(F84,Participants!$A$1:$F$799,2,FALSE)</f>
        <v>Dominic Verdi</v>
      </c>
      <c r="H84" s="60" t="str">
        <f>+VLOOKUP(F84,Participants!$A$1:$F$799,4,FALSE)</f>
        <v>KIL</v>
      </c>
      <c r="I84" s="60" t="str">
        <f>+VLOOKUP(F84,Participants!$A$1:$F$799,5,FALSE)</f>
        <v>M</v>
      </c>
      <c r="J84" s="60">
        <f>+VLOOKUP(F84,Participants!$A$1:$F$799,3,FALSE)</f>
        <v>6</v>
      </c>
      <c r="K84" s="61" t="str">
        <f>+VLOOKUP(F84,Participants!$A$1:$G$799,7,FALSE)</f>
        <v>JV BOYS</v>
      </c>
      <c r="L84" s="157">
        <f>L82+1</f>
        <v>21</v>
      </c>
      <c r="M84" s="60"/>
      <c r="N84" s="110">
        <v>8</v>
      </c>
      <c r="O84" s="126">
        <v>4</v>
      </c>
    </row>
    <row r="85" spans="1:15" ht="14.25" customHeight="1">
      <c r="A85" s="106"/>
      <c r="B85" s="107"/>
      <c r="C85" s="107"/>
      <c r="D85" s="108"/>
      <c r="E85" s="108"/>
      <c r="F85" s="108">
        <v>1043</v>
      </c>
      <c r="G85" s="60" t="str">
        <f>+VLOOKUP(F85,Participants!$A$1:$F$799,2,FALSE)</f>
        <v>Thomas Baier</v>
      </c>
      <c r="H85" s="60" t="str">
        <f>+VLOOKUP(F85,Participants!$A$1:$F$799,4,FALSE)</f>
        <v>KIL</v>
      </c>
      <c r="I85" s="60" t="str">
        <f>+VLOOKUP(F85,Participants!$A$1:$F$799,5,FALSE)</f>
        <v>M</v>
      </c>
      <c r="J85" s="60">
        <f>+VLOOKUP(F85,Participants!$A$1:$F$799,3,FALSE)</f>
        <v>5</v>
      </c>
      <c r="K85" s="61" t="str">
        <f>+VLOOKUP(F85,Participants!$A$1:$G$799,7,FALSE)</f>
        <v>JV BOYS</v>
      </c>
      <c r="L85" s="157">
        <f t="shared" si="1"/>
        <v>22</v>
      </c>
      <c r="M85" s="60"/>
      <c r="N85" s="110">
        <v>8</v>
      </c>
      <c r="O85" s="126">
        <v>2</v>
      </c>
    </row>
    <row r="86" spans="1:15" ht="14.25" customHeight="1">
      <c r="A86" s="106"/>
      <c r="B86" s="107"/>
      <c r="C86" s="107"/>
      <c r="D86" s="108"/>
      <c r="E86" s="108"/>
      <c r="F86" s="108">
        <v>1115</v>
      </c>
      <c r="G86" s="60" t="str">
        <f>+VLOOKUP(F86,Participants!$A$1:$F$799,2,FALSE)</f>
        <v>Eric Wheeler</v>
      </c>
      <c r="H86" s="60" t="str">
        <f>+VLOOKUP(F86,Participants!$A$1:$F$799,4,FALSE)</f>
        <v>PHA</v>
      </c>
      <c r="I86" s="60" t="str">
        <f>+VLOOKUP(F86,Participants!$A$1:$F$799,5,FALSE)</f>
        <v>M</v>
      </c>
      <c r="J86" s="60">
        <f>+VLOOKUP(F86,Participants!$A$1:$F$799,3,FALSE)</f>
        <v>5</v>
      </c>
      <c r="K86" s="61" t="str">
        <f>+VLOOKUP(F86,Participants!$A$1:$G$799,7,FALSE)</f>
        <v>JV BOYS</v>
      </c>
      <c r="L86" s="157">
        <f>L83+1</f>
        <v>24</v>
      </c>
      <c r="M86" s="60"/>
      <c r="N86" s="110">
        <v>7</v>
      </c>
      <c r="O86" s="126">
        <v>9</v>
      </c>
    </row>
    <row r="87" spans="1:15" ht="14.25" customHeight="1">
      <c r="A87" s="111"/>
      <c r="B87" s="112"/>
      <c r="C87" s="112"/>
      <c r="D87" s="113"/>
      <c r="E87" s="113"/>
      <c r="F87" s="108">
        <v>1044</v>
      </c>
      <c r="G87" s="60" t="str">
        <f>+VLOOKUP(F87,Participants!$A$1:$F$799,2,FALSE)</f>
        <v>Clint Elliott</v>
      </c>
      <c r="H87" s="60" t="str">
        <f>+VLOOKUP(F87,Participants!$A$1:$F$799,4,FALSE)</f>
        <v>KIL</v>
      </c>
      <c r="I87" s="60" t="str">
        <f>+VLOOKUP(F87,Participants!$A$1:$F$799,5,FALSE)</f>
        <v>M</v>
      </c>
      <c r="J87" s="60">
        <f>+VLOOKUP(F87,Participants!$A$1:$F$799,3,FALSE)</f>
        <v>5</v>
      </c>
      <c r="K87" s="61" t="str">
        <f>+VLOOKUP(F87,Participants!$A$1:$G$799,7,FALSE)</f>
        <v>JV BOYS</v>
      </c>
      <c r="L87" s="157">
        <f t="shared" si="1"/>
        <v>25</v>
      </c>
      <c r="M87" s="60"/>
      <c r="N87" s="110">
        <v>7</v>
      </c>
      <c r="O87" s="126">
        <v>5</v>
      </c>
    </row>
    <row r="88" spans="1:15" ht="14.25" customHeight="1">
      <c r="A88" s="106"/>
      <c r="B88" s="107"/>
      <c r="C88" s="107"/>
      <c r="D88" s="108"/>
      <c r="E88" s="108"/>
      <c r="F88" s="113">
        <v>1045</v>
      </c>
      <c r="G88" s="53" t="str">
        <f>+VLOOKUP(F88,Participants!$A$1:$F$799,2,FALSE)</f>
        <v>Nathan David</v>
      </c>
      <c r="H88" s="53" t="str">
        <f>+VLOOKUP(F88,Participants!$A$1:$F$799,4,FALSE)</f>
        <v>KIL</v>
      </c>
      <c r="I88" s="53" t="str">
        <f>+VLOOKUP(F88,Participants!$A$1:$F$799,5,FALSE)</f>
        <v>M</v>
      </c>
      <c r="J88" s="53">
        <f>+VLOOKUP(F88,Participants!$A$1:$F$799,3,FALSE)</f>
        <v>5</v>
      </c>
      <c r="K88" s="61" t="str">
        <f>+VLOOKUP(F88,Participants!$A$1:$G$799,7,FALSE)</f>
        <v>JV BOYS</v>
      </c>
      <c r="L88" s="157">
        <f t="shared" si="1"/>
        <v>26</v>
      </c>
      <c r="M88" s="53"/>
      <c r="N88" s="54">
        <v>7</v>
      </c>
      <c r="O88" s="126">
        <v>2</v>
      </c>
    </row>
    <row r="89" spans="1:15" ht="14.25" customHeight="1">
      <c r="A89" s="111"/>
      <c r="B89" s="112"/>
      <c r="C89" s="112"/>
      <c r="D89" s="113"/>
      <c r="E89" s="113"/>
      <c r="F89" s="108">
        <v>1049</v>
      </c>
      <c r="G89" s="60" t="str">
        <f>+VLOOKUP(F89,Participants!$A$1:$F$799,2,FALSE)</f>
        <v>Xander Schott</v>
      </c>
      <c r="H89" s="60" t="str">
        <f>+VLOOKUP(F89,Participants!$A$1:$F$799,4,FALSE)</f>
        <v>KIL</v>
      </c>
      <c r="I89" s="60" t="str">
        <f>+VLOOKUP(F89,Participants!$A$1:$F$799,5,FALSE)</f>
        <v>M</v>
      </c>
      <c r="J89" s="60">
        <f>+VLOOKUP(F89,Participants!$A$1:$F$799,3,FALSE)</f>
        <v>5</v>
      </c>
      <c r="K89" s="61" t="str">
        <f>+VLOOKUP(F89,Participants!$A$1:$G$799,7,FALSE)</f>
        <v>JV BOYS</v>
      </c>
      <c r="L89" s="157">
        <f t="shared" si="1"/>
        <v>27</v>
      </c>
      <c r="M89" s="60"/>
      <c r="N89" s="110">
        <v>6</v>
      </c>
      <c r="O89" s="126">
        <v>5</v>
      </c>
    </row>
    <row r="90" spans="1:15" ht="14.25" customHeight="1">
      <c r="A90" s="111"/>
      <c r="B90" s="112"/>
      <c r="C90" s="112"/>
      <c r="D90" s="113"/>
      <c r="E90" s="113"/>
      <c r="F90" s="108"/>
      <c r="G90" s="60"/>
      <c r="H90" s="60"/>
      <c r="I90" s="60"/>
      <c r="J90" s="60"/>
      <c r="K90" s="61"/>
      <c r="L90" s="109"/>
      <c r="M90" s="60"/>
      <c r="N90" s="110"/>
      <c r="O90" s="126"/>
    </row>
    <row r="91" spans="1:15" ht="14.25" customHeight="1">
      <c r="A91" s="106"/>
      <c r="B91" s="107"/>
      <c r="C91" s="107"/>
      <c r="D91" s="108"/>
      <c r="E91" s="108"/>
      <c r="F91" s="108">
        <v>587</v>
      </c>
      <c r="G91" s="60" t="str">
        <f>+VLOOKUP(F91,Participants!$A$1:$F$799,2,FALSE)</f>
        <v>Caroline Sell</v>
      </c>
      <c r="H91" s="60" t="str">
        <f>+VLOOKUP(F91,Participants!$A$1:$F$799,4,FALSE)</f>
        <v>BFS</v>
      </c>
      <c r="I91" s="60" t="str">
        <f>+VLOOKUP(F91,Participants!$A$1:$F$799,5,FALSE)</f>
        <v>F</v>
      </c>
      <c r="J91" s="60">
        <f>+VLOOKUP(F91,Participants!$A$1:$F$799,3,FALSE)</f>
        <v>6</v>
      </c>
      <c r="K91" s="61" t="str">
        <f>+VLOOKUP(F91,Participants!$A$1:$G$799,7,FALSE)</f>
        <v>JV GIRLS</v>
      </c>
      <c r="L91" s="109">
        <v>1</v>
      </c>
      <c r="M91" s="60">
        <v>10</v>
      </c>
      <c r="N91" s="110">
        <v>13</v>
      </c>
      <c r="O91" s="126">
        <v>8</v>
      </c>
    </row>
    <row r="92" spans="1:15" ht="14.25" customHeight="1">
      <c r="A92" s="111"/>
      <c r="B92" s="112"/>
      <c r="C92" s="112"/>
      <c r="D92" s="113"/>
      <c r="E92" s="113"/>
      <c r="F92" s="113">
        <v>1119</v>
      </c>
      <c r="G92" s="53" t="str">
        <f>+VLOOKUP(F92,Participants!$A$1:$F$799,2,FALSE)</f>
        <v>Morgan Kane</v>
      </c>
      <c r="H92" s="53" t="str">
        <f>+VLOOKUP(F92,Participants!$A$1:$F$799,4,FALSE)</f>
        <v>PHA</v>
      </c>
      <c r="I92" s="53" t="str">
        <f>+VLOOKUP(F92,Participants!$A$1:$F$799,5,FALSE)</f>
        <v>F</v>
      </c>
      <c r="J92" s="53">
        <f>+VLOOKUP(F92,Participants!$A$1:$F$799,3,FALSE)</f>
        <v>5</v>
      </c>
      <c r="K92" s="61" t="str">
        <f>+VLOOKUP(F92,Participants!$A$1:$G$799,7,FALSE)</f>
        <v>JV GIRLS</v>
      </c>
      <c r="L92" s="114">
        <f>L91+1</f>
        <v>2</v>
      </c>
      <c r="M92" s="53">
        <v>8</v>
      </c>
      <c r="N92" s="54">
        <v>13</v>
      </c>
      <c r="O92" s="126">
        <v>0</v>
      </c>
    </row>
    <row r="93" spans="1:15" ht="14.25" customHeight="1">
      <c r="A93" s="106"/>
      <c r="B93" s="107"/>
      <c r="C93" s="107"/>
      <c r="D93" s="108"/>
      <c r="E93" s="108"/>
      <c r="F93" s="108">
        <v>588</v>
      </c>
      <c r="G93" s="60" t="str">
        <f>+VLOOKUP(F93,Participants!$A$1:$F$799,2,FALSE)</f>
        <v>Madeline Sell</v>
      </c>
      <c r="H93" s="60" t="str">
        <f>+VLOOKUP(F93,Participants!$A$1:$F$799,4,FALSE)</f>
        <v>BFS</v>
      </c>
      <c r="I93" s="60" t="str">
        <f>+VLOOKUP(F93,Participants!$A$1:$F$799,5,FALSE)</f>
        <v>F</v>
      </c>
      <c r="J93" s="60">
        <f>+VLOOKUP(F93,Participants!$A$1:$F$799,3,FALSE)</f>
        <v>6</v>
      </c>
      <c r="K93" s="61" t="str">
        <f>+VLOOKUP(F93,Participants!$A$1:$G$799,7,FALSE)</f>
        <v>JV GIRLS</v>
      </c>
      <c r="L93" s="114">
        <f t="shared" ref="L93:L133" si="2">L92+1</f>
        <v>3</v>
      </c>
      <c r="M93" s="60">
        <v>6</v>
      </c>
      <c r="N93" s="110">
        <v>12</v>
      </c>
      <c r="O93" s="126">
        <v>8</v>
      </c>
    </row>
    <row r="94" spans="1:15" ht="14.25" customHeight="1">
      <c r="A94" s="111"/>
      <c r="B94" s="112"/>
      <c r="C94" s="112"/>
      <c r="D94" s="113"/>
      <c r="E94" s="113"/>
      <c r="F94" s="108">
        <v>1124</v>
      </c>
      <c r="G94" s="60" t="str">
        <f>+VLOOKUP(F94,Participants!$A$1:$F$799,2,FALSE)</f>
        <v>Claire Anthony</v>
      </c>
      <c r="H94" s="60" t="str">
        <f>+VLOOKUP(F94,Participants!$A$1:$F$799,4,FALSE)</f>
        <v>PHA</v>
      </c>
      <c r="I94" s="60" t="str">
        <f>+VLOOKUP(F94,Participants!$A$1:$F$799,5,FALSE)</f>
        <v>F</v>
      </c>
      <c r="J94" s="60">
        <f>+VLOOKUP(F94,Participants!$A$1:$F$799,3,FALSE)</f>
        <v>6</v>
      </c>
      <c r="K94" s="61" t="str">
        <f>+VLOOKUP(F94,Participants!$A$1:$G$799,7,FALSE)</f>
        <v>JV GIRLS</v>
      </c>
      <c r="L94" s="114">
        <f t="shared" si="2"/>
        <v>4</v>
      </c>
      <c r="M94" s="53">
        <v>5</v>
      </c>
      <c r="N94" s="110">
        <v>12</v>
      </c>
      <c r="O94" s="126">
        <v>4</v>
      </c>
    </row>
    <row r="95" spans="1:15" ht="14.25" customHeight="1">
      <c r="A95" s="106"/>
      <c r="B95" s="107"/>
      <c r="C95" s="107"/>
      <c r="D95" s="108"/>
      <c r="E95" s="108"/>
      <c r="F95" s="113">
        <v>1155</v>
      </c>
      <c r="G95" s="53" t="str">
        <f>+VLOOKUP(F95,Participants!$A$1:$F$799,2,FALSE)</f>
        <v>Emery Feczko</v>
      </c>
      <c r="H95" s="53" t="str">
        <f>+VLOOKUP(F95,Participants!$A$1:$F$799,4,FALSE)</f>
        <v>JAM</v>
      </c>
      <c r="I95" s="53" t="str">
        <f>+VLOOKUP(F95,Participants!$A$1:$F$799,5,FALSE)</f>
        <v>F</v>
      </c>
      <c r="J95" s="53">
        <f>+VLOOKUP(F95,Participants!$A$1:$F$799,3,FALSE)</f>
        <v>6</v>
      </c>
      <c r="K95" s="61" t="str">
        <f>+VLOOKUP(F95,Participants!$A$1:$G$799,7,FALSE)</f>
        <v>JV GIRLS</v>
      </c>
      <c r="L95" s="114">
        <f t="shared" si="2"/>
        <v>5</v>
      </c>
      <c r="M95" s="60">
        <v>3.5</v>
      </c>
      <c r="N95" s="54">
        <v>12</v>
      </c>
      <c r="O95" s="126">
        <v>2</v>
      </c>
    </row>
    <row r="96" spans="1:15" ht="14.25" customHeight="1">
      <c r="A96" s="111"/>
      <c r="B96" s="112"/>
      <c r="C96" s="112"/>
      <c r="D96" s="113"/>
      <c r="E96" s="113"/>
      <c r="F96" s="108">
        <v>586</v>
      </c>
      <c r="G96" s="60" t="str">
        <f>+VLOOKUP(F96,Participants!$A$1:$F$799,2,FALSE)</f>
        <v>Anne Puhalla</v>
      </c>
      <c r="H96" s="60" t="str">
        <f>+VLOOKUP(F96,Participants!$A$1:$F$799,4,FALSE)</f>
        <v>BFS</v>
      </c>
      <c r="I96" s="60" t="str">
        <f>+VLOOKUP(F96,Participants!$A$1:$F$799,5,FALSE)</f>
        <v>F</v>
      </c>
      <c r="J96" s="60">
        <f>+VLOOKUP(F96,Participants!$A$1:$F$799,3,FALSE)</f>
        <v>6</v>
      </c>
      <c r="K96" s="61" t="str">
        <f>+VLOOKUP(F96,Participants!$A$1:$G$799,7,FALSE)</f>
        <v>JV GIRLS</v>
      </c>
      <c r="L96" s="114">
        <v>5</v>
      </c>
      <c r="M96" s="60">
        <v>3.5</v>
      </c>
      <c r="N96" s="110">
        <v>12</v>
      </c>
      <c r="O96" s="126">
        <v>2</v>
      </c>
    </row>
    <row r="97" spans="1:16" ht="14.25" customHeight="1">
      <c r="A97" s="106"/>
      <c r="B97" s="107"/>
      <c r="C97" s="107"/>
      <c r="D97" s="108"/>
      <c r="E97" s="108"/>
      <c r="F97" s="108">
        <v>1252</v>
      </c>
      <c r="G97" s="60" t="str">
        <f>+VLOOKUP(F97,Participants!$A$1:$F$799,2,FALSE)</f>
        <v>Eva Crofford</v>
      </c>
      <c r="H97" s="60" t="str">
        <f>+VLOOKUP(F97,Participants!$A$1:$F$799,4,FALSE)</f>
        <v>AGS</v>
      </c>
      <c r="I97" s="60" t="str">
        <f>+VLOOKUP(F97,Participants!$A$1:$F$799,5,FALSE)</f>
        <v>F</v>
      </c>
      <c r="J97" s="60">
        <f>+VLOOKUP(F97,Participants!$A$1:$F$799,3,FALSE)</f>
        <v>6</v>
      </c>
      <c r="K97" s="61" t="str">
        <f>+VLOOKUP(F97,Participants!$A$1:$G$799,7,FALSE)</f>
        <v>JV GIRLS</v>
      </c>
      <c r="L97" s="114">
        <v>7</v>
      </c>
      <c r="M97" s="53">
        <v>2</v>
      </c>
      <c r="N97" s="110">
        <v>11</v>
      </c>
      <c r="O97" s="126">
        <v>9</v>
      </c>
    </row>
    <row r="98" spans="1:16" ht="14.25" customHeight="1">
      <c r="A98" s="111"/>
      <c r="B98" s="112"/>
      <c r="C98" s="112"/>
      <c r="D98" s="113"/>
      <c r="E98" s="113"/>
      <c r="F98" s="113">
        <v>1038</v>
      </c>
      <c r="G98" s="53" t="str">
        <f>+VLOOKUP(F98,Participants!$A$1:$F$799,2,FALSE)</f>
        <v>Chloe Summerville</v>
      </c>
      <c r="H98" s="53" t="str">
        <f>+VLOOKUP(F98,Participants!$A$1:$F$799,4,FALSE)</f>
        <v>KIL</v>
      </c>
      <c r="I98" s="53" t="str">
        <f>+VLOOKUP(F98,Participants!$A$1:$F$799,5,FALSE)</f>
        <v>F</v>
      </c>
      <c r="J98" s="53">
        <f>+VLOOKUP(F98,Participants!$A$1:$F$799,3,FALSE)</f>
        <v>6</v>
      </c>
      <c r="K98" s="61" t="str">
        <f>+VLOOKUP(F98,Participants!$A$1:$G$799,7,FALSE)</f>
        <v>JV GIRLS</v>
      </c>
      <c r="L98" s="114">
        <f t="shared" si="2"/>
        <v>8</v>
      </c>
      <c r="M98" s="60">
        <v>1</v>
      </c>
      <c r="N98" s="54">
        <v>11</v>
      </c>
      <c r="O98" s="126">
        <v>8</v>
      </c>
    </row>
    <row r="99" spans="1:16" ht="14.25" customHeight="1">
      <c r="A99" s="106"/>
      <c r="B99" s="107"/>
      <c r="C99" s="107"/>
      <c r="D99" s="108"/>
      <c r="E99" s="108"/>
      <c r="F99" s="108">
        <v>1031</v>
      </c>
      <c r="G99" s="60" t="str">
        <f>+VLOOKUP(F99,Participants!$A$1:$F$799,2,FALSE)</f>
        <v>Evangeline Offi</v>
      </c>
      <c r="H99" s="60" t="str">
        <f>+VLOOKUP(F99,Participants!$A$1:$F$799,4,FALSE)</f>
        <v>KIL</v>
      </c>
      <c r="I99" s="60" t="str">
        <f>+VLOOKUP(F99,Participants!$A$1:$F$799,5,FALSE)</f>
        <v>F</v>
      </c>
      <c r="J99" s="60">
        <f>+VLOOKUP(F99,Participants!$A$1:$F$799,3,FALSE)</f>
        <v>5</v>
      </c>
      <c r="K99" s="61" t="str">
        <f>+VLOOKUP(F99,Participants!$A$1:$G$799,7,FALSE)</f>
        <v>JV GIRLS</v>
      </c>
      <c r="L99" s="114">
        <f t="shared" si="2"/>
        <v>9</v>
      </c>
      <c r="M99" s="60"/>
      <c r="N99" s="110">
        <v>11</v>
      </c>
      <c r="O99" s="126">
        <v>6</v>
      </c>
    </row>
    <row r="100" spans="1:16" ht="14.25" customHeight="1">
      <c r="A100" s="111"/>
      <c r="B100" s="112"/>
      <c r="C100" s="112"/>
      <c r="D100" s="113"/>
      <c r="E100" s="113"/>
      <c r="F100" s="113">
        <v>590</v>
      </c>
      <c r="G100" s="53" t="str">
        <f>+VLOOKUP(F100,Participants!$A$1:$F$799,2,FALSE)</f>
        <v>Gina Talarico</v>
      </c>
      <c r="H100" s="53" t="str">
        <f>+VLOOKUP(F100,Participants!$A$1:$F$799,4,FALSE)</f>
        <v>BFS</v>
      </c>
      <c r="I100" s="53" t="str">
        <f>+VLOOKUP(F100,Participants!$A$1:$F$799,5,FALSE)</f>
        <v>F</v>
      </c>
      <c r="J100" s="53">
        <f>+VLOOKUP(F100,Participants!$A$1:$F$799,3,FALSE)</f>
        <v>6</v>
      </c>
      <c r="K100" s="61" t="str">
        <f>+VLOOKUP(F100,Participants!$A$1:$G$799,7,FALSE)</f>
        <v>JV GIRLS</v>
      </c>
      <c r="L100" s="114">
        <f t="shared" si="2"/>
        <v>10</v>
      </c>
      <c r="M100" s="53"/>
      <c r="N100" s="54">
        <v>11</v>
      </c>
      <c r="O100" s="126">
        <v>0</v>
      </c>
    </row>
    <row r="101" spans="1:16" ht="14.25" customHeight="1">
      <c r="A101" s="106"/>
      <c r="B101" s="107"/>
      <c r="C101" s="107"/>
      <c r="D101" s="108"/>
      <c r="E101" s="108"/>
      <c r="F101" s="108">
        <v>1157</v>
      </c>
      <c r="G101" s="60" t="str">
        <f>+VLOOKUP(F101,Participants!$A$1:$F$799,2,FALSE)</f>
        <v>Margaret Killian</v>
      </c>
      <c r="H101" s="60" t="str">
        <f>+VLOOKUP(F101,Participants!$A$1:$F$799,4,FALSE)</f>
        <v>JAM</v>
      </c>
      <c r="I101" s="60" t="str">
        <f>+VLOOKUP(F101,Participants!$A$1:$F$799,5,FALSE)</f>
        <v>F</v>
      </c>
      <c r="J101" s="60">
        <f>+VLOOKUP(F101,Participants!$A$1:$F$799,3,FALSE)</f>
        <v>6</v>
      </c>
      <c r="K101" s="61" t="str">
        <f>+VLOOKUP(F101,Participants!$A$1:$G$799,7,FALSE)</f>
        <v>JV GIRLS</v>
      </c>
      <c r="L101" s="114">
        <f t="shared" si="2"/>
        <v>11</v>
      </c>
      <c r="M101" s="60"/>
      <c r="N101" s="110">
        <v>10</v>
      </c>
      <c r="O101" s="126">
        <v>10</v>
      </c>
    </row>
    <row r="102" spans="1:16" ht="14.25" customHeight="1">
      <c r="A102" s="111"/>
      <c r="B102" s="112"/>
      <c r="C102" s="112"/>
      <c r="D102" s="113"/>
      <c r="E102" s="113"/>
      <c r="F102" s="113">
        <v>1042</v>
      </c>
      <c r="G102" s="53" t="str">
        <f>+VLOOKUP(F102,Participants!$A$1:$F$799,2,FALSE)</f>
        <v>Addison Thiel</v>
      </c>
      <c r="H102" s="53" t="str">
        <f>+VLOOKUP(F102,Participants!$A$1:$F$799,4,FALSE)</f>
        <v>KIL</v>
      </c>
      <c r="I102" s="53" t="str">
        <f>+VLOOKUP(F102,Participants!$A$1:$F$799,5,FALSE)</f>
        <v>F</v>
      </c>
      <c r="J102" s="53">
        <f>+VLOOKUP(F102,Participants!$A$1:$F$799,3,FALSE)</f>
        <v>6</v>
      </c>
      <c r="K102" s="61" t="str">
        <f>+VLOOKUP(F102,Participants!$A$1:$G$799,7,FALSE)</f>
        <v>JV GIRLS</v>
      </c>
      <c r="L102" s="114">
        <f t="shared" si="2"/>
        <v>12</v>
      </c>
      <c r="M102" s="53"/>
      <c r="N102" s="54">
        <v>10</v>
      </c>
      <c r="O102" s="126">
        <v>9</v>
      </c>
    </row>
    <row r="103" spans="1:16" ht="14.25" customHeight="1">
      <c r="A103" s="106"/>
      <c r="B103" s="107"/>
      <c r="C103" s="107"/>
      <c r="D103" s="108"/>
      <c r="E103" s="108"/>
      <c r="F103" s="113">
        <v>584</v>
      </c>
      <c r="G103" s="53" t="str">
        <f>+VLOOKUP(F103,Participants!$A$1:$F$799,2,FALSE)</f>
        <v>Lily Narvett</v>
      </c>
      <c r="H103" s="53" t="str">
        <f>+VLOOKUP(F103,Participants!$A$1:$F$799,4,FALSE)</f>
        <v>BFS</v>
      </c>
      <c r="I103" s="53" t="str">
        <f>+VLOOKUP(F103,Participants!$A$1:$F$799,5,FALSE)</f>
        <v>F</v>
      </c>
      <c r="J103" s="53">
        <f>+VLOOKUP(F103,Participants!$A$1:$F$799,3,FALSE)</f>
        <v>6</v>
      </c>
      <c r="K103" s="61" t="str">
        <f>+VLOOKUP(F103,Participants!$A$1:$G$799,7,FALSE)</f>
        <v>JV GIRLS</v>
      </c>
      <c r="L103" s="114">
        <f t="shared" si="2"/>
        <v>13</v>
      </c>
      <c r="M103" s="53"/>
      <c r="N103" s="54">
        <v>10</v>
      </c>
      <c r="O103" s="126">
        <v>4</v>
      </c>
    </row>
    <row r="104" spans="1:16" ht="14.25" customHeight="1">
      <c r="A104" s="111"/>
      <c r="B104" s="112"/>
      <c r="C104" s="112"/>
      <c r="D104" s="113"/>
      <c r="E104" s="113"/>
      <c r="F104" s="167">
        <v>1253</v>
      </c>
      <c r="G104" s="161" t="str">
        <f>+VLOOKUP(F104,Participants!$A$1:$F$799,2,FALSE)</f>
        <v>Scarlett McGovern</v>
      </c>
      <c r="H104" s="161" t="str">
        <f>+VLOOKUP(F104,Participants!$A$1:$F$799,4,FALSE)</f>
        <v>AGS</v>
      </c>
      <c r="I104" s="161" t="str">
        <f>+VLOOKUP(F104,Participants!$A$1:$F$799,5,FALSE)</f>
        <v>F</v>
      </c>
      <c r="J104" s="161">
        <f>+VLOOKUP(F104,Participants!$A$1:$F$799,3,FALSE)</f>
        <v>6</v>
      </c>
      <c r="K104" s="150" t="str">
        <f>+VLOOKUP(F104,Participants!$A$1:$G$799,7,FALSE)</f>
        <v>JV GIRLS</v>
      </c>
      <c r="L104" s="168">
        <f t="shared" si="2"/>
        <v>14</v>
      </c>
      <c r="M104" s="161"/>
      <c r="N104" s="150">
        <v>10</v>
      </c>
      <c r="O104" s="150">
        <v>1</v>
      </c>
      <c r="P104" s="169" t="s">
        <v>1116</v>
      </c>
    </row>
    <row r="105" spans="1:16" ht="14.25" customHeight="1">
      <c r="A105" s="106"/>
      <c r="B105" s="107"/>
      <c r="C105" s="107"/>
      <c r="D105" s="108"/>
      <c r="E105" s="108"/>
      <c r="F105" s="167">
        <v>1257</v>
      </c>
      <c r="G105" s="161" t="str">
        <f>+VLOOKUP(F105,Participants!$A$1:$F$799,2,FALSE)</f>
        <v>Ava Ziemniak</v>
      </c>
      <c r="H105" s="161" t="str">
        <f>+VLOOKUP(F105,Participants!$A$1:$F$799,4,FALSE)</f>
        <v>AGS</v>
      </c>
      <c r="I105" s="161" t="str">
        <f>+VLOOKUP(F105,Participants!$A$1:$F$799,5,FALSE)</f>
        <v>F</v>
      </c>
      <c r="J105" s="161">
        <f>+VLOOKUP(F105,Participants!$A$1:$F$799,3,FALSE)</f>
        <v>6</v>
      </c>
      <c r="K105" s="150" t="str">
        <f>+VLOOKUP(F105,Participants!$A$1:$G$799,7,FALSE)</f>
        <v>JV GIRLS</v>
      </c>
      <c r="L105" s="168">
        <f t="shared" si="2"/>
        <v>15</v>
      </c>
      <c r="M105" s="161"/>
      <c r="N105" s="150">
        <v>9</v>
      </c>
      <c r="O105" s="150">
        <v>10</v>
      </c>
      <c r="P105" s="169"/>
    </row>
    <row r="106" spans="1:16" ht="14.25" customHeight="1">
      <c r="A106" s="111"/>
      <c r="B106" s="112"/>
      <c r="C106" s="112"/>
      <c r="D106" s="113"/>
      <c r="E106" s="113"/>
      <c r="F106" s="167">
        <v>580</v>
      </c>
      <c r="G106" s="161" t="str">
        <f>+VLOOKUP(F106,Participants!$A$1:$F$799,2,FALSE)</f>
        <v>Mary Kennedy</v>
      </c>
      <c r="H106" s="161" t="str">
        <f>+VLOOKUP(F106,Participants!$A$1:$F$799,4,FALSE)</f>
        <v>BFS</v>
      </c>
      <c r="I106" s="161" t="str">
        <f>+VLOOKUP(F106,Participants!$A$1:$F$799,5,FALSE)</f>
        <v>F</v>
      </c>
      <c r="J106" s="161">
        <f>+VLOOKUP(F106,Participants!$A$1:$F$799,3,FALSE)</f>
        <v>6</v>
      </c>
      <c r="K106" s="150" t="str">
        <f>+VLOOKUP(F106,Participants!$A$1:$G$799,7,FALSE)</f>
        <v>JV GIRLS</v>
      </c>
      <c r="L106" s="168">
        <f t="shared" si="2"/>
        <v>16</v>
      </c>
      <c r="M106" s="161"/>
      <c r="N106" s="150">
        <v>9</v>
      </c>
      <c r="O106" s="150">
        <v>9</v>
      </c>
      <c r="P106" s="169"/>
    </row>
    <row r="107" spans="1:16" ht="14.25" customHeight="1">
      <c r="A107" s="106"/>
      <c r="B107" s="107"/>
      <c r="C107" s="107"/>
      <c r="D107" s="108"/>
      <c r="E107" s="108"/>
      <c r="F107" s="167">
        <v>1159</v>
      </c>
      <c r="G107" s="161" t="str">
        <f>+VLOOKUP(F107,Participants!$A$1:$F$799,2,FALSE)</f>
        <v>Gabby Vilcheck</v>
      </c>
      <c r="H107" s="161" t="str">
        <f>+VLOOKUP(F107,Participants!$A$1:$F$799,4,FALSE)</f>
        <v>JAM</v>
      </c>
      <c r="I107" s="161" t="str">
        <f>+VLOOKUP(F107,Participants!$A$1:$F$799,5,FALSE)</f>
        <v>F</v>
      </c>
      <c r="J107" s="161">
        <f>+VLOOKUP(F107,Participants!$A$1:$F$799,3,FALSE)</f>
        <v>6</v>
      </c>
      <c r="K107" s="150" t="str">
        <f>+VLOOKUP(F107,Participants!$A$1:$G$799,7,FALSE)</f>
        <v>JV GIRLS</v>
      </c>
      <c r="L107" s="168">
        <f t="shared" si="2"/>
        <v>17</v>
      </c>
      <c r="M107" s="161"/>
      <c r="N107" s="150">
        <v>9</v>
      </c>
      <c r="O107" s="150">
        <v>9</v>
      </c>
      <c r="P107" s="169"/>
    </row>
    <row r="108" spans="1:16" ht="14.25" customHeight="1">
      <c r="A108" s="111"/>
      <c r="B108" s="112"/>
      <c r="C108" s="112"/>
      <c r="D108" s="113"/>
      <c r="E108" s="113"/>
      <c r="F108" s="167">
        <v>785</v>
      </c>
      <c r="G108" s="161" t="str">
        <f>+VLOOKUP(F108,Participants!$A$1:$F$799,2,FALSE)</f>
        <v>Keverline Gabby</v>
      </c>
      <c r="H108" s="161" t="str">
        <f>+VLOOKUP(F108,Participants!$A$1:$F$799,4,FALSE)</f>
        <v>AAC</v>
      </c>
      <c r="I108" s="161" t="str">
        <f>+VLOOKUP(F108,Participants!$A$1:$F$799,5,FALSE)</f>
        <v>F</v>
      </c>
      <c r="J108" s="161">
        <f>+VLOOKUP(F108,Participants!$A$1:$F$799,3,FALSE)</f>
        <v>5</v>
      </c>
      <c r="K108" s="150" t="str">
        <f>+VLOOKUP(F108,Participants!$A$1:$G$799,7,FALSE)</f>
        <v>JV GIRLS</v>
      </c>
      <c r="L108" s="168">
        <f t="shared" si="2"/>
        <v>18</v>
      </c>
      <c r="M108" s="161"/>
      <c r="N108" s="150">
        <v>9</v>
      </c>
      <c r="O108" s="150">
        <v>9</v>
      </c>
      <c r="P108" s="169"/>
    </row>
    <row r="109" spans="1:16" ht="14.25" customHeight="1">
      <c r="A109" s="106"/>
      <c r="B109" s="107"/>
      <c r="C109" s="107"/>
      <c r="D109" s="108"/>
      <c r="E109" s="108"/>
      <c r="F109" s="167">
        <v>1455</v>
      </c>
      <c r="G109" s="161" t="str">
        <f>+VLOOKUP(F109,Participants!$A$1:$F$799,2,FALSE)</f>
        <v>Grace Wolfrum</v>
      </c>
      <c r="H109" s="161" t="str">
        <f>+VLOOKUP(F109,Participants!$A$1:$F$799,4,FALSE)</f>
        <v>BCS</v>
      </c>
      <c r="I109" s="161" t="str">
        <f>+VLOOKUP(F109,Participants!$A$1:$F$799,5,FALSE)</f>
        <v>F</v>
      </c>
      <c r="J109" s="161">
        <f>+VLOOKUP(F109,Participants!$A$1:$F$799,3,FALSE)</f>
        <v>6</v>
      </c>
      <c r="K109" s="150" t="str">
        <f>+VLOOKUP(F109,Participants!$A$1:$G$799,7,FALSE)</f>
        <v>JV GIRLS</v>
      </c>
      <c r="L109" s="168">
        <f t="shared" si="2"/>
        <v>19</v>
      </c>
      <c r="M109" s="161"/>
      <c r="N109" s="150">
        <v>9</v>
      </c>
      <c r="O109" s="150">
        <v>8</v>
      </c>
      <c r="P109" s="169" t="s">
        <v>1116</v>
      </c>
    </row>
    <row r="110" spans="1:16" ht="14.25" customHeight="1">
      <c r="A110" s="111"/>
      <c r="B110" s="112"/>
      <c r="C110" s="112"/>
      <c r="D110" s="113"/>
      <c r="E110" s="113"/>
      <c r="F110" s="167">
        <v>1028</v>
      </c>
      <c r="G110" s="161" t="str">
        <f>+VLOOKUP(F110,Participants!$A$1:$F$799,2,FALSE)</f>
        <v>Cecelia Chirdon</v>
      </c>
      <c r="H110" s="161" t="str">
        <f>+VLOOKUP(F110,Participants!$A$1:$F$799,4,FALSE)</f>
        <v>KIL</v>
      </c>
      <c r="I110" s="161" t="str">
        <f>+VLOOKUP(F110,Participants!$A$1:$F$799,5,FALSE)</f>
        <v>F</v>
      </c>
      <c r="J110" s="161">
        <f>+VLOOKUP(F110,Participants!$A$1:$F$799,3,FALSE)</f>
        <v>5</v>
      </c>
      <c r="K110" s="150" t="str">
        <f>+VLOOKUP(F110,Participants!$A$1:$G$799,7,FALSE)</f>
        <v>JV GIRLS</v>
      </c>
      <c r="L110" s="168">
        <f t="shared" si="2"/>
        <v>20</v>
      </c>
      <c r="M110" s="161"/>
      <c r="N110" s="150">
        <v>9</v>
      </c>
      <c r="O110" s="150">
        <v>8</v>
      </c>
      <c r="P110" s="169"/>
    </row>
    <row r="111" spans="1:16" ht="14.25" customHeight="1">
      <c r="A111" s="106"/>
      <c r="B111" s="107"/>
      <c r="C111" s="107"/>
      <c r="D111" s="108"/>
      <c r="E111" s="108"/>
      <c r="F111" s="167">
        <v>1033</v>
      </c>
      <c r="G111" s="161" t="str">
        <f>+VLOOKUP(F111,Participants!$A$1:$F$799,2,FALSE)</f>
        <v>Mia Liscinsky</v>
      </c>
      <c r="H111" s="161" t="str">
        <f>+VLOOKUP(F111,Participants!$A$1:$F$799,4,FALSE)</f>
        <v>KIL</v>
      </c>
      <c r="I111" s="161" t="str">
        <f>+VLOOKUP(F111,Participants!$A$1:$F$799,5,FALSE)</f>
        <v>F</v>
      </c>
      <c r="J111" s="161">
        <f>+VLOOKUP(F111,Participants!$A$1:$F$799,3,FALSE)</f>
        <v>6</v>
      </c>
      <c r="K111" s="150" t="str">
        <f>+VLOOKUP(F111,Participants!$A$1:$G$799,7,FALSE)</f>
        <v>JV GIRLS</v>
      </c>
      <c r="L111" s="168">
        <f t="shared" si="2"/>
        <v>21</v>
      </c>
      <c r="M111" s="161"/>
      <c r="N111" s="150">
        <v>9</v>
      </c>
      <c r="O111" s="150">
        <v>5</v>
      </c>
      <c r="P111" s="169"/>
    </row>
    <row r="112" spans="1:16" ht="14.25" customHeight="1">
      <c r="A112" s="111"/>
      <c r="B112" s="112"/>
      <c r="C112" s="112"/>
      <c r="D112" s="113"/>
      <c r="E112" s="113"/>
      <c r="F112" s="108">
        <v>785</v>
      </c>
      <c r="G112" s="60" t="str">
        <f>+VLOOKUP(F112,Participants!$A$1:$F$799,2,FALSE)</f>
        <v>Keverline Gabby</v>
      </c>
      <c r="H112" s="60" t="str">
        <f>+VLOOKUP(F112,Participants!$A$1:$F$799,4,FALSE)</f>
        <v>AAC</v>
      </c>
      <c r="I112" s="60" t="str">
        <f>+VLOOKUP(F112,Participants!$A$1:$F$799,5,FALSE)</f>
        <v>F</v>
      </c>
      <c r="J112" s="60">
        <f>+VLOOKUP(F112,Participants!$A$1:$F$799,3,FALSE)</f>
        <v>5</v>
      </c>
      <c r="K112" s="61" t="str">
        <f>+VLOOKUP(F112,Participants!$A$1:$G$799,7,FALSE)</f>
        <v>JV GIRLS</v>
      </c>
      <c r="L112" s="114">
        <f t="shared" si="2"/>
        <v>22</v>
      </c>
      <c r="M112" s="60"/>
      <c r="N112" s="110">
        <v>9</v>
      </c>
      <c r="O112" s="126">
        <v>4</v>
      </c>
    </row>
    <row r="113" spans="1:15" ht="14.25" customHeight="1">
      <c r="A113" s="106"/>
      <c r="B113" s="107"/>
      <c r="C113" s="107"/>
      <c r="D113" s="108"/>
      <c r="E113" s="108"/>
      <c r="F113" s="108">
        <v>789</v>
      </c>
      <c r="G113" s="60" t="str">
        <f>+VLOOKUP(F113,Participants!$A$1:$F$799,2,FALSE)</f>
        <v>Rugh Annie</v>
      </c>
      <c r="H113" s="60" t="str">
        <f>+VLOOKUP(F113,Participants!$A$1:$F$799,4,FALSE)</f>
        <v>AAC</v>
      </c>
      <c r="I113" s="60" t="str">
        <f>+VLOOKUP(F113,Participants!$A$1:$F$799,5,FALSE)</f>
        <v>F</v>
      </c>
      <c r="J113" s="60">
        <f>+VLOOKUP(F113,Participants!$A$1:$F$799,3,FALSE)</f>
        <v>5</v>
      </c>
      <c r="K113" s="61" t="str">
        <f>+VLOOKUP(F113,Participants!$A$1:$G$799,7,FALSE)</f>
        <v>JV GIRLS</v>
      </c>
      <c r="L113" s="114">
        <f t="shared" si="2"/>
        <v>23</v>
      </c>
      <c r="M113" s="60"/>
      <c r="N113" s="110">
        <v>9</v>
      </c>
      <c r="O113" s="126">
        <v>3</v>
      </c>
    </row>
    <row r="114" spans="1:15" ht="14.25" customHeight="1">
      <c r="A114" s="111"/>
      <c r="B114" s="112"/>
      <c r="C114" s="112"/>
      <c r="D114" s="113"/>
      <c r="E114" s="113"/>
      <c r="F114" s="108">
        <v>1450</v>
      </c>
      <c r="G114" s="60" t="str">
        <f>+VLOOKUP(F114,Participants!$A$1:$F$799,2,FALSE)</f>
        <v>Megan Eicher</v>
      </c>
      <c r="H114" s="60" t="str">
        <f>+VLOOKUP(F114,Participants!$A$1:$F$799,4,FALSE)</f>
        <v>BCS</v>
      </c>
      <c r="I114" s="60" t="str">
        <f>+VLOOKUP(F114,Participants!$A$1:$F$799,5,FALSE)</f>
        <v>F</v>
      </c>
      <c r="J114" s="60">
        <f>+VLOOKUP(F114,Participants!$A$1:$F$799,3,FALSE)</f>
        <v>5</v>
      </c>
      <c r="K114" s="61" t="str">
        <f>+VLOOKUP(F114,Participants!$A$1:$G$799,7,FALSE)</f>
        <v>JV GIRLS</v>
      </c>
      <c r="L114" s="114">
        <f t="shared" si="2"/>
        <v>24</v>
      </c>
      <c r="M114" s="60"/>
      <c r="N114" s="110">
        <v>9</v>
      </c>
      <c r="O114" s="126">
        <v>2</v>
      </c>
    </row>
    <row r="115" spans="1:15" ht="14.25" customHeight="1">
      <c r="A115" s="106"/>
      <c r="B115" s="107"/>
      <c r="C115" s="107"/>
      <c r="D115" s="108"/>
      <c r="E115" s="108"/>
      <c r="F115" s="108">
        <v>1026</v>
      </c>
      <c r="G115" s="60" t="str">
        <f>+VLOOKUP(F115,Participants!$A$1:$F$799,2,FALSE)</f>
        <v>Noelle Ronnenberg</v>
      </c>
      <c r="H115" s="60" t="str">
        <f>+VLOOKUP(F115,Participants!$A$1:$F$799,4,FALSE)</f>
        <v>KIL</v>
      </c>
      <c r="I115" s="60" t="str">
        <f>+VLOOKUP(F115,Participants!$A$1:$F$799,5,FALSE)</f>
        <v>F</v>
      </c>
      <c r="J115" s="60">
        <f>+VLOOKUP(F115,Participants!$A$1:$F$799,3,FALSE)</f>
        <v>5</v>
      </c>
      <c r="K115" s="61" t="str">
        <f>+VLOOKUP(F115,Participants!$A$1:$G$799,7,FALSE)</f>
        <v>JV GIRLS</v>
      </c>
      <c r="L115" s="114">
        <f t="shared" si="2"/>
        <v>25</v>
      </c>
      <c r="M115" s="60"/>
      <c r="N115" s="110">
        <v>9</v>
      </c>
      <c r="O115" s="126">
        <v>0</v>
      </c>
    </row>
    <row r="116" spans="1:15" ht="14.25" customHeight="1">
      <c r="A116" s="111"/>
      <c r="B116" s="112"/>
      <c r="C116" s="112"/>
      <c r="D116" s="113"/>
      <c r="E116" s="113"/>
      <c r="F116" s="113">
        <v>1455</v>
      </c>
      <c r="G116" s="53" t="str">
        <f>+VLOOKUP(F116,Participants!$A$1:$F$799,2,FALSE)</f>
        <v>Grace Wolfrum</v>
      </c>
      <c r="H116" s="53" t="str">
        <f>+VLOOKUP(F116,Participants!$A$1:$F$799,4,FALSE)</f>
        <v>BCS</v>
      </c>
      <c r="I116" s="53" t="str">
        <f>+VLOOKUP(F116,Participants!$A$1:$F$799,5,FALSE)</f>
        <v>F</v>
      </c>
      <c r="J116" s="53">
        <f>+VLOOKUP(F116,Participants!$A$1:$F$799,3,FALSE)</f>
        <v>6</v>
      </c>
      <c r="K116" s="61" t="str">
        <f>+VLOOKUP(F116,Participants!$A$1:$G$799,7,FALSE)</f>
        <v>JV GIRLS</v>
      </c>
      <c r="L116" s="114">
        <f t="shared" si="2"/>
        <v>26</v>
      </c>
      <c r="M116" s="53"/>
      <c r="N116" s="54">
        <v>8</v>
      </c>
      <c r="O116" s="126">
        <v>11</v>
      </c>
    </row>
    <row r="117" spans="1:15" ht="14.25" customHeight="1">
      <c r="A117" s="106"/>
      <c r="B117" s="107"/>
      <c r="C117" s="107"/>
      <c r="D117" s="108"/>
      <c r="E117" s="108"/>
      <c r="F117" s="108">
        <v>1452</v>
      </c>
      <c r="G117" s="60" t="str">
        <f>+VLOOKUP(F117,Participants!$A$1:$F$799,2,FALSE)</f>
        <v>Gianna Shaffer</v>
      </c>
      <c r="H117" s="60" t="str">
        <f>+VLOOKUP(F117,Participants!$A$1:$F$799,4,FALSE)</f>
        <v>BCS</v>
      </c>
      <c r="I117" s="60" t="str">
        <f>+VLOOKUP(F117,Participants!$A$1:$F$799,5,FALSE)</f>
        <v>F</v>
      </c>
      <c r="J117" s="60">
        <f>+VLOOKUP(F117,Participants!$A$1:$F$799,3,FALSE)</f>
        <v>5</v>
      </c>
      <c r="K117" s="61" t="str">
        <f>+VLOOKUP(F117,Participants!$A$1:$G$799,7,FALSE)</f>
        <v>JV GIRLS</v>
      </c>
      <c r="L117" s="114">
        <f t="shared" si="2"/>
        <v>27</v>
      </c>
      <c r="M117" s="60"/>
      <c r="N117" s="110">
        <v>8</v>
      </c>
      <c r="O117" s="126">
        <v>11</v>
      </c>
    </row>
    <row r="118" spans="1:15" ht="14.25" customHeight="1">
      <c r="A118" s="111"/>
      <c r="B118" s="112"/>
      <c r="C118" s="112"/>
      <c r="D118" s="113"/>
      <c r="E118" s="113"/>
      <c r="F118" s="113">
        <v>778</v>
      </c>
      <c r="G118" s="53" t="str">
        <f>+VLOOKUP(F118,Participants!$A$1:$F$799,2,FALSE)</f>
        <v>Austin Lizzie</v>
      </c>
      <c r="H118" s="53" t="str">
        <f>+VLOOKUP(F118,Participants!$A$1:$F$799,4,FALSE)</f>
        <v>AAC</v>
      </c>
      <c r="I118" s="53" t="str">
        <f>+VLOOKUP(F118,Participants!$A$1:$F$799,5,FALSE)</f>
        <v>F</v>
      </c>
      <c r="J118" s="53">
        <f>+VLOOKUP(F118,Participants!$A$1:$F$799,3,FALSE)</f>
        <v>5</v>
      </c>
      <c r="K118" s="61" t="str">
        <f>+VLOOKUP(F118,Participants!$A$1:$G$799,7,FALSE)</f>
        <v>JV GIRLS</v>
      </c>
      <c r="L118" s="114">
        <f t="shared" si="2"/>
        <v>28</v>
      </c>
      <c r="M118" s="53"/>
      <c r="N118" s="54">
        <v>8</v>
      </c>
      <c r="O118" s="126">
        <v>7</v>
      </c>
    </row>
    <row r="119" spans="1:15" ht="14.25" customHeight="1">
      <c r="A119" s="106"/>
      <c r="B119" s="107"/>
      <c r="C119" s="107"/>
      <c r="D119" s="108"/>
      <c r="E119" s="108"/>
      <c r="F119" s="113">
        <v>783</v>
      </c>
      <c r="G119" s="53" t="str">
        <f>+VLOOKUP(F119,Participants!$A$1:$F$799,2,FALSE)</f>
        <v>Gruber Juli</v>
      </c>
      <c r="H119" s="53" t="str">
        <f>+VLOOKUP(F119,Participants!$A$1:$F$799,4,FALSE)</f>
        <v>AAC</v>
      </c>
      <c r="I119" s="53" t="str">
        <f>+VLOOKUP(F119,Participants!$A$1:$F$799,5,FALSE)</f>
        <v>F</v>
      </c>
      <c r="J119" s="53">
        <f>+VLOOKUP(F119,Participants!$A$1:$F$799,3,FALSE)</f>
        <v>5</v>
      </c>
      <c r="K119" s="61" t="str">
        <f>+VLOOKUP(F119,Participants!$A$1:$G$799,7,FALSE)</f>
        <v>JV GIRLS</v>
      </c>
      <c r="L119" s="114">
        <f t="shared" si="2"/>
        <v>29</v>
      </c>
      <c r="M119" s="53"/>
      <c r="N119" s="54">
        <v>8</v>
      </c>
      <c r="O119" s="126">
        <v>7</v>
      </c>
    </row>
    <row r="120" spans="1:15" ht="14.25" customHeight="1">
      <c r="A120" s="111"/>
      <c r="B120" s="112"/>
      <c r="C120" s="112"/>
      <c r="D120" s="113"/>
      <c r="E120" s="113"/>
      <c r="F120" s="108">
        <v>585</v>
      </c>
      <c r="G120" s="60" t="str">
        <f>+VLOOKUP(F120,Participants!$A$1:$F$799,2,FALSE)</f>
        <v>Catarina Perri</v>
      </c>
      <c r="H120" s="60" t="str">
        <f>+VLOOKUP(F120,Participants!$A$1:$F$799,4,FALSE)</f>
        <v>BFS</v>
      </c>
      <c r="I120" s="60" t="str">
        <f>+VLOOKUP(F120,Participants!$A$1:$F$799,5,FALSE)</f>
        <v>F</v>
      </c>
      <c r="J120" s="60">
        <f>+VLOOKUP(F120,Participants!$A$1:$F$799,3,FALSE)</f>
        <v>6</v>
      </c>
      <c r="K120" s="61" t="str">
        <f>+VLOOKUP(F120,Participants!$A$1:$G$799,7,FALSE)</f>
        <v>JV GIRLS</v>
      </c>
      <c r="L120" s="114">
        <f t="shared" si="2"/>
        <v>30</v>
      </c>
      <c r="M120" s="60"/>
      <c r="N120" s="110">
        <v>8</v>
      </c>
      <c r="O120" s="126">
        <v>6</v>
      </c>
    </row>
    <row r="121" spans="1:15" ht="14.25" customHeight="1">
      <c r="A121" s="106"/>
      <c r="B121" s="107"/>
      <c r="C121" s="107"/>
      <c r="D121" s="108"/>
      <c r="E121" s="108"/>
      <c r="F121" s="113">
        <v>1251</v>
      </c>
      <c r="G121" s="53" t="str">
        <f>+VLOOKUP(F121,Participants!$A$1:$F$799,2,FALSE)</f>
        <v>Gina Cicchino</v>
      </c>
      <c r="H121" s="53" t="str">
        <f>+VLOOKUP(F121,Participants!$A$1:$F$799,4,FALSE)</f>
        <v>AGS</v>
      </c>
      <c r="I121" s="53" t="str">
        <f>+VLOOKUP(F121,Participants!$A$1:$F$799,5,FALSE)</f>
        <v>F</v>
      </c>
      <c r="J121" s="53">
        <f>+VLOOKUP(F121,Participants!$A$1:$F$799,3,FALSE)</f>
        <v>6</v>
      </c>
      <c r="K121" s="61" t="str">
        <f>+VLOOKUP(F121,Participants!$A$1:$G$799,7,FALSE)</f>
        <v>JV GIRLS</v>
      </c>
      <c r="L121" s="114">
        <f t="shared" si="2"/>
        <v>31</v>
      </c>
      <c r="M121" s="53"/>
      <c r="N121" s="54">
        <v>8</v>
      </c>
      <c r="O121" s="126">
        <v>4</v>
      </c>
    </row>
    <row r="122" spans="1:15" ht="14.25" customHeight="1">
      <c r="A122" s="111"/>
      <c r="B122" s="112"/>
      <c r="C122" s="112"/>
      <c r="D122" s="113"/>
      <c r="E122" s="113"/>
      <c r="F122" s="113">
        <v>1037</v>
      </c>
      <c r="G122" s="53" t="str">
        <f>+VLOOKUP(F122,Participants!$A$1:$F$799,2,FALSE)</f>
        <v>Riley Kontul</v>
      </c>
      <c r="H122" s="53" t="str">
        <f>+VLOOKUP(F122,Participants!$A$1:$F$799,4,FALSE)</f>
        <v>KIL</v>
      </c>
      <c r="I122" s="53" t="str">
        <f>+VLOOKUP(F122,Participants!$A$1:$F$799,5,FALSE)</f>
        <v>F</v>
      </c>
      <c r="J122" s="53">
        <f>+VLOOKUP(F122,Participants!$A$1:$F$799,3,FALSE)</f>
        <v>6</v>
      </c>
      <c r="K122" s="61" t="str">
        <f>+VLOOKUP(F122,Participants!$A$1:$G$799,7,FALSE)</f>
        <v>JV GIRLS</v>
      </c>
      <c r="L122" s="114">
        <f t="shared" si="2"/>
        <v>32</v>
      </c>
      <c r="M122" s="53"/>
      <c r="N122" s="54">
        <v>8</v>
      </c>
      <c r="O122" s="126">
        <v>3</v>
      </c>
    </row>
    <row r="123" spans="1:15" ht="14.25" customHeight="1">
      <c r="A123" s="106"/>
      <c r="B123" s="107"/>
      <c r="C123" s="107"/>
      <c r="D123" s="108"/>
      <c r="E123" s="108"/>
      <c r="F123" s="113">
        <v>1154</v>
      </c>
      <c r="G123" s="53" t="str">
        <f>+VLOOKUP(F123,Participants!$A$1:$F$799,2,FALSE)</f>
        <v>Ashley Edwards</v>
      </c>
      <c r="H123" s="53" t="str">
        <f>+VLOOKUP(F123,Participants!$A$1:$F$799,4,FALSE)</f>
        <v>JAM</v>
      </c>
      <c r="I123" s="53" t="str">
        <f>+VLOOKUP(F123,Participants!$A$1:$F$799,5,FALSE)</f>
        <v>F</v>
      </c>
      <c r="J123" s="53">
        <f>+VLOOKUP(F123,Participants!$A$1:$F$799,3,FALSE)</f>
        <v>6</v>
      </c>
      <c r="K123" s="61" t="str">
        <f>+VLOOKUP(F123,Participants!$A$1:$G$799,7,FALSE)</f>
        <v>JV GIRLS</v>
      </c>
      <c r="L123" s="114">
        <f t="shared" si="2"/>
        <v>33</v>
      </c>
      <c r="M123" s="53"/>
      <c r="N123" s="54">
        <v>8</v>
      </c>
      <c r="O123" s="126">
        <v>2</v>
      </c>
    </row>
    <row r="124" spans="1:15" ht="14.25" customHeight="1">
      <c r="A124" s="111"/>
      <c r="B124" s="112"/>
      <c r="C124" s="112"/>
      <c r="D124" s="113"/>
      <c r="E124" s="113"/>
      <c r="F124" s="113">
        <v>1129</v>
      </c>
      <c r="G124" s="53" t="str">
        <f>+VLOOKUP(F124,Participants!$A$1:$F$799,2,FALSE)</f>
        <v>Avery Evancho</v>
      </c>
      <c r="H124" s="53" t="str">
        <f>+VLOOKUP(F124,Participants!$A$1:$F$799,4,FALSE)</f>
        <v>PHA</v>
      </c>
      <c r="I124" s="53" t="str">
        <f>+VLOOKUP(F124,Participants!$A$1:$F$799,5,FALSE)</f>
        <v>F</v>
      </c>
      <c r="J124" s="53">
        <f>+VLOOKUP(F124,Participants!$A$1:$F$799,3,FALSE)</f>
        <v>5</v>
      </c>
      <c r="K124" s="61" t="str">
        <f>+VLOOKUP(F124,Participants!$A$1:$G$799,7,FALSE)</f>
        <v>JV GIRLS</v>
      </c>
      <c r="L124" s="114">
        <f t="shared" si="2"/>
        <v>34</v>
      </c>
      <c r="M124" s="53"/>
      <c r="N124" s="54">
        <v>8</v>
      </c>
      <c r="O124" s="126">
        <v>1</v>
      </c>
    </row>
    <row r="125" spans="1:15" ht="14.25" customHeight="1">
      <c r="A125" s="106"/>
      <c r="B125" s="107"/>
      <c r="C125" s="107"/>
      <c r="D125" s="108"/>
      <c r="E125" s="108"/>
      <c r="F125" s="113">
        <v>1040</v>
      </c>
      <c r="G125" s="53" t="str">
        <f>+VLOOKUP(F125,Participants!$A$1:$F$799,2,FALSE)</f>
        <v>Anna Jones</v>
      </c>
      <c r="H125" s="53" t="str">
        <f>+VLOOKUP(F125,Participants!$A$1:$F$799,4,FALSE)</f>
        <v>KIL</v>
      </c>
      <c r="I125" s="53" t="str">
        <f>+VLOOKUP(F125,Participants!$A$1:$F$799,5,FALSE)</f>
        <v>F</v>
      </c>
      <c r="J125" s="53">
        <f>+VLOOKUP(F125,Participants!$A$1:$F$799,3,FALSE)</f>
        <v>6</v>
      </c>
      <c r="K125" s="61" t="str">
        <f>+VLOOKUP(F125,Participants!$A$1:$G$799,7,FALSE)</f>
        <v>JV GIRLS</v>
      </c>
      <c r="L125" s="114">
        <f t="shared" si="2"/>
        <v>35</v>
      </c>
      <c r="M125" s="53"/>
      <c r="N125" s="54">
        <v>8</v>
      </c>
      <c r="O125" s="126">
        <v>0</v>
      </c>
    </row>
    <row r="126" spans="1:15" ht="14.25" customHeight="1">
      <c r="A126" s="111"/>
      <c r="B126" s="112"/>
      <c r="C126" s="112"/>
      <c r="D126" s="113"/>
      <c r="E126" s="113"/>
      <c r="F126" s="108">
        <v>582</v>
      </c>
      <c r="G126" s="60" t="str">
        <f>+VLOOKUP(F126,Participants!$A$1:$F$799,2,FALSE)</f>
        <v>Evelyn Marche</v>
      </c>
      <c r="H126" s="60" t="str">
        <f>+VLOOKUP(F126,Participants!$A$1:$F$799,4,FALSE)</f>
        <v>BFS</v>
      </c>
      <c r="I126" s="60" t="str">
        <f>+VLOOKUP(F126,Participants!$A$1:$F$799,5,FALSE)</f>
        <v>F</v>
      </c>
      <c r="J126" s="60">
        <f>+VLOOKUP(F126,Participants!$A$1:$F$799,3,FALSE)</f>
        <v>6</v>
      </c>
      <c r="K126" s="61" t="str">
        <f>+VLOOKUP(F126,Participants!$A$1:$G$799,7,FALSE)</f>
        <v>JV GIRLS</v>
      </c>
      <c r="L126" s="114">
        <f t="shared" si="2"/>
        <v>36</v>
      </c>
      <c r="M126" s="60"/>
      <c r="N126" s="110">
        <v>7</v>
      </c>
      <c r="O126" s="126">
        <v>11</v>
      </c>
    </row>
    <row r="127" spans="1:15" ht="14.25" customHeight="1">
      <c r="A127" s="106"/>
      <c r="B127" s="107"/>
      <c r="C127" s="107"/>
      <c r="D127" s="108"/>
      <c r="E127" s="108"/>
      <c r="F127" s="108">
        <v>1005</v>
      </c>
      <c r="G127" s="60" t="str">
        <f>+VLOOKUP(F127,Participants!$A$1:$F$799,2,FALSE)</f>
        <v>Isabella Gamez</v>
      </c>
      <c r="H127" s="60" t="str">
        <f>+VLOOKUP(F127,Participants!$A$1:$F$799,4,FALSE)</f>
        <v>KIL</v>
      </c>
      <c r="I127" s="60" t="str">
        <f>+VLOOKUP(F127,Participants!$A$1:$F$799,5,FALSE)</f>
        <v>F</v>
      </c>
      <c r="J127" s="60">
        <f>+VLOOKUP(F127,Participants!$A$1:$F$799,3,FALSE)</f>
        <v>5</v>
      </c>
      <c r="K127" s="61" t="str">
        <f>+VLOOKUP(F127,Participants!$A$1:$G$799,7,FALSE)</f>
        <v>JV GIRLS</v>
      </c>
      <c r="L127" s="114">
        <f t="shared" si="2"/>
        <v>37</v>
      </c>
      <c r="M127" s="60"/>
      <c r="N127" s="110">
        <v>7</v>
      </c>
      <c r="O127" s="126">
        <v>0</v>
      </c>
    </row>
    <row r="128" spans="1:15" ht="14.25" customHeight="1">
      <c r="A128" s="111"/>
      <c r="B128" s="112"/>
      <c r="C128" s="112"/>
      <c r="D128" s="113"/>
      <c r="E128" s="113"/>
      <c r="F128" s="113">
        <v>938</v>
      </c>
      <c r="G128" s="53" t="str">
        <f>+VLOOKUP(F128,Participants!$A$1:$F$799,2,FALSE)</f>
        <v>Quinn Jaworski</v>
      </c>
      <c r="H128" s="53" t="str">
        <f>+VLOOKUP(F128,Participants!$A$1:$F$799,4,FALSE)</f>
        <v>NCA</v>
      </c>
      <c r="I128" s="53" t="str">
        <f>+VLOOKUP(F128,Participants!$A$1:$F$799,5,FALSE)</f>
        <v>F</v>
      </c>
      <c r="J128" s="53">
        <f>+VLOOKUP(F128,Participants!$A$1:$F$799,3,FALSE)</f>
        <v>5</v>
      </c>
      <c r="K128" s="61" t="str">
        <f>+VLOOKUP(F128,Participants!$A$1:$G$799,7,FALSE)</f>
        <v>JV GIRLS</v>
      </c>
      <c r="L128" s="114">
        <f t="shared" si="2"/>
        <v>38</v>
      </c>
      <c r="M128" s="53"/>
      <c r="N128" s="54">
        <v>7</v>
      </c>
      <c r="O128" s="126">
        <v>0</v>
      </c>
    </row>
    <row r="129" spans="1:24" ht="14.25" customHeight="1">
      <c r="A129" s="106"/>
      <c r="B129" s="107"/>
      <c r="C129" s="107"/>
      <c r="D129" s="108"/>
      <c r="E129" s="108"/>
      <c r="F129" s="113">
        <v>1153</v>
      </c>
      <c r="G129" s="53" t="str">
        <f>+VLOOKUP(F129,Participants!$A$1:$F$799,2,FALSE)</f>
        <v>Adelaide Delaney</v>
      </c>
      <c r="H129" s="53" t="str">
        <f>+VLOOKUP(F129,Participants!$A$1:$F$799,4,FALSE)</f>
        <v>JAM</v>
      </c>
      <c r="I129" s="53" t="str">
        <f>+VLOOKUP(F129,Participants!$A$1:$F$799,5,FALSE)</f>
        <v>F</v>
      </c>
      <c r="J129" s="53">
        <f>+VLOOKUP(F129,Participants!$A$1:$F$799,3,FALSE)</f>
        <v>6</v>
      </c>
      <c r="K129" s="61" t="str">
        <f>+VLOOKUP(F129,Participants!$A$1:$G$799,7,FALSE)</f>
        <v>JV GIRLS</v>
      </c>
      <c r="L129" s="114">
        <f t="shared" si="2"/>
        <v>39</v>
      </c>
      <c r="M129" s="53"/>
      <c r="N129" s="54">
        <v>6</v>
      </c>
      <c r="O129" s="126">
        <v>7</v>
      </c>
    </row>
    <row r="130" spans="1:24" ht="14.25" customHeight="1">
      <c r="A130" s="111"/>
      <c r="B130" s="112"/>
      <c r="C130" s="112"/>
      <c r="D130" s="113"/>
      <c r="E130" s="113"/>
      <c r="F130" s="108">
        <v>936</v>
      </c>
      <c r="G130" s="60" t="str">
        <f>+VLOOKUP(F130,Participants!$A$1:$F$799,2,FALSE)</f>
        <v>Noa Chambers</v>
      </c>
      <c r="H130" s="60" t="str">
        <f>+VLOOKUP(F130,Participants!$A$1:$F$799,4,FALSE)</f>
        <v>NCA</v>
      </c>
      <c r="I130" s="60" t="str">
        <f>+VLOOKUP(F130,Participants!$A$1:$F$799,5,FALSE)</f>
        <v>F</v>
      </c>
      <c r="J130" s="60">
        <f>+VLOOKUP(F130,Participants!$A$1:$F$799,3,FALSE)</f>
        <v>5</v>
      </c>
      <c r="K130" s="61" t="str">
        <f>+VLOOKUP(F130,Participants!$A$1:$G$799,7,FALSE)</f>
        <v>JV GIRLS</v>
      </c>
      <c r="L130" s="114">
        <f t="shared" si="2"/>
        <v>40</v>
      </c>
      <c r="M130" s="60"/>
      <c r="N130" s="110">
        <v>6</v>
      </c>
      <c r="O130" s="126">
        <v>0</v>
      </c>
    </row>
    <row r="131" spans="1:24" ht="14.25" customHeight="1">
      <c r="A131" s="106"/>
      <c r="B131" s="107"/>
      <c r="C131" s="107"/>
      <c r="D131" s="108"/>
      <c r="E131" s="108"/>
      <c r="F131" s="113">
        <v>578</v>
      </c>
      <c r="G131" s="53" t="str">
        <f>+VLOOKUP(F131,Participants!$A$1:$F$799,2,FALSE)</f>
        <v>Giovanna Julian</v>
      </c>
      <c r="H131" s="53" t="str">
        <f>+VLOOKUP(F131,Participants!$A$1:$F$799,4,FALSE)</f>
        <v>BFS</v>
      </c>
      <c r="I131" s="53" t="str">
        <f>+VLOOKUP(F131,Participants!$A$1:$F$799,5,FALSE)</f>
        <v>F</v>
      </c>
      <c r="J131" s="53">
        <f>+VLOOKUP(F131,Participants!$A$1:$F$799,3,FALSE)</f>
        <v>6</v>
      </c>
      <c r="K131" s="61" t="str">
        <f>+VLOOKUP(F131,Participants!$A$1:$G$799,7,FALSE)</f>
        <v>JV GIRLS</v>
      </c>
      <c r="L131" s="114">
        <f t="shared" si="2"/>
        <v>41</v>
      </c>
      <c r="M131" s="53"/>
      <c r="N131" s="54">
        <v>4</v>
      </c>
      <c r="O131" s="126">
        <v>4</v>
      </c>
    </row>
    <row r="132" spans="1:24" ht="14.25" customHeight="1">
      <c r="A132" s="111"/>
      <c r="B132" s="112"/>
      <c r="C132" s="112"/>
      <c r="D132" s="113"/>
      <c r="E132" s="113"/>
      <c r="F132" s="113">
        <v>1024</v>
      </c>
      <c r="G132" s="53" t="str">
        <f>+VLOOKUP(F132,Participants!$A$1:$F$799,2,FALSE)</f>
        <v>Jada Lichtenwalter</v>
      </c>
      <c r="H132" s="53" t="str">
        <f>+VLOOKUP(F132,Participants!$A$1:$F$799,4,FALSE)</f>
        <v>KIL</v>
      </c>
      <c r="I132" s="53" t="str">
        <f>+VLOOKUP(F132,Participants!$A$1:$F$799,5,FALSE)</f>
        <v>F</v>
      </c>
      <c r="J132" s="53">
        <f>+VLOOKUP(F132,Participants!$A$1:$F$799,3,FALSE)</f>
        <v>5</v>
      </c>
      <c r="K132" s="61" t="str">
        <f>+VLOOKUP(F132,Participants!$A$1:$G$799,7,FALSE)</f>
        <v>JV GIRLS</v>
      </c>
      <c r="L132" s="114">
        <f t="shared" si="2"/>
        <v>42</v>
      </c>
      <c r="M132" s="53"/>
      <c r="N132" s="54"/>
      <c r="O132" s="126"/>
    </row>
    <row r="133" spans="1:24" ht="14.25" customHeight="1">
      <c r="A133" s="106"/>
      <c r="B133" s="107"/>
      <c r="C133" s="107"/>
      <c r="D133" s="108"/>
      <c r="E133" s="108"/>
      <c r="F133" s="108">
        <v>1038</v>
      </c>
      <c r="G133" s="60" t="str">
        <f>+VLOOKUP(F133,Participants!$A$1:$F$799,2,FALSE)</f>
        <v>Chloe Summerville</v>
      </c>
      <c r="H133" s="60" t="str">
        <f>+VLOOKUP(F133,Participants!$A$1:$F$799,4,FALSE)</f>
        <v>KIL</v>
      </c>
      <c r="I133" s="60" t="str">
        <f>+VLOOKUP(F133,Participants!$A$1:$F$799,5,FALSE)</f>
        <v>F</v>
      </c>
      <c r="J133" s="60">
        <f>+VLOOKUP(F133,Participants!$A$1:$F$799,3,FALSE)</f>
        <v>6</v>
      </c>
      <c r="K133" s="61" t="str">
        <f>+VLOOKUP(F133,Participants!$A$1:$G$799,7,FALSE)</f>
        <v>JV GIRLS</v>
      </c>
      <c r="L133" s="114">
        <f t="shared" si="2"/>
        <v>43</v>
      </c>
      <c r="M133" s="60"/>
      <c r="N133" s="110"/>
      <c r="O133" s="126"/>
    </row>
    <row r="134" spans="1:24" ht="14.25" customHeight="1">
      <c r="A134" s="111"/>
      <c r="B134" s="112"/>
      <c r="C134" s="112"/>
      <c r="D134" s="113"/>
      <c r="E134" s="113"/>
    </row>
    <row r="135" spans="1:24" ht="14.25" customHeight="1">
      <c r="A135" s="111"/>
      <c r="B135" s="112"/>
      <c r="C135" s="112"/>
      <c r="D135" s="113"/>
      <c r="E135" s="113"/>
      <c r="F135" s="113"/>
      <c r="G135" s="53" t="e">
        <f>+VLOOKUP(F135,Participants!$A$1:$F$799,2,FALSE)</f>
        <v>#N/A</v>
      </c>
      <c r="H135" s="53" t="e">
        <f>+VLOOKUP(F135,Participants!$A$1:$F$799,4,FALSE)</f>
        <v>#N/A</v>
      </c>
      <c r="I135" s="53" t="e">
        <f>+VLOOKUP(F135,Participants!$A$1:$F$799,5,FALSE)</f>
        <v>#N/A</v>
      </c>
      <c r="J135" s="53" t="e">
        <f>+VLOOKUP(F135,Participants!$A$1:$F$799,3,FALSE)</f>
        <v>#N/A</v>
      </c>
      <c r="K135" s="61" t="e">
        <f>+VLOOKUP(F135,Participants!$A$1:$G$799,7,FALSE)</f>
        <v>#N/A</v>
      </c>
      <c r="L135" s="114"/>
      <c r="M135" s="53"/>
      <c r="N135" s="54"/>
      <c r="O135" s="126"/>
    </row>
    <row r="136" spans="1:24" ht="14.25" customHeight="1">
      <c r="A136" s="99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24" ht="14.25" customHeight="1">
      <c r="A137" s="99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24" ht="14.25" customHeight="1">
      <c r="A138" s="99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24" ht="14.25" customHeight="1">
      <c r="A139" s="115"/>
      <c r="B139" s="67" t="s">
        <v>8</v>
      </c>
      <c r="C139" s="67" t="s">
        <v>16</v>
      </c>
      <c r="D139" s="67" t="s">
        <v>19</v>
      </c>
      <c r="E139" s="68" t="s">
        <v>25</v>
      </c>
      <c r="F139" s="67" t="s">
        <v>29</v>
      </c>
      <c r="G139" s="67" t="s">
        <v>33</v>
      </c>
      <c r="H139" s="67" t="s">
        <v>36</v>
      </c>
      <c r="I139" s="67" t="s">
        <v>39</v>
      </c>
      <c r="J139" s="67" t="s">
        <v>45</v>
      </c>
      <c r="K139" s="67" t="s">
        <v>48</v>
      </c>
      <c r="L139" s="67" t="s">
        <v>51</v>
      </c>
      <c r="M139" s="67" t="s">
        <v>54</v>
      </c>
      <c r="N139" s="67" t="s">
        <v>57</v>
      </c>
      <c r="O139" s="67" t="s">
        <v>60</v>
      </c>
      <c r="P139" s="67" t="s">
        <v>66</v>
      </c>
      <c r="Q139" s="67" t="s">
        <v>69</v>
      </c>
      <c r="R139" s="67" t="s">
        <v>11</v>
      </c>
      <c r="S139" s="67" t="s">
        <v>77</v>
      </c>
      <c r="T139" s="67" t="s">
        <v>81</v>
      </c>
      <c r="U139" s="67" t="s">
        <v>84</v>
      </c>
      <c r="V139" s="67" t="s">
        <v>87</v>
      </c>
      <c r="W139" s="67" t="s">
        <v>90</v>
      </c>
      <c r="X139" s="67" t="s">
        <v>752</v>
      </c>
    </row>
    <row r="140" spans="1:24" ht="14.25" customHeight="1">
      <c r="A140" s="115"/>
    </row>
    <row r="141" spans="1:24" ht="14.25" customHeight="1">
      <c r="A141" s="115" t="s">
        <v>31</v>
      </c>
      <c r="B141" s="58">
        <f t="shared" ref="B141:K144" si="3">+SUMIFS($M$2:$M$135,$K$2:$K$135,$A141,$H$2:$H$135,B$139)</f>
        <v>3.5</v>
      </c>
      <c r="C141" s="58">
        <f t="shared" si="3"/>
        <v>0</v>
      </c>
      <c r="D141" s="58">
        <f t="shared" si="3"/>
        <v>0</v>
      </c>
      <c r="E141" s="58">
        <f t="shared" si="3"/>
        <v>0</v>
      </c>
      <c r="F141" s="58">
        <f t="shared" si="3"/>
        <v>2</v>
      </c>
      <c r="G141" s="58">
        <f t="shared" si="3"/>
        <v>19.5</v>
      </c>
      <c r="H141" s="58">
        <f t="shared" si="3"/>
        <v>0</v>
      </c>
      <c r="I141" s="58">
        <f t="shared" si="3"/>
        <v>1</v>
      </c>
      <c r="J141" s="58">
        <f t="shared" si="3"/>
        <v>0</v>
      </c>
      <c r="K141" s="58">
        <f t="shared" si="3"/>
        <v>0</v>
      </c>
      <c r="L141" s="58">
        <f t="shared" ref="L141:W144" si="4">+SUMIFS($M$2:$M$135,$K$2:$K$135,$A141,$H$2:$H$135,L$139)</f>
        <v>0</v>
      </c>
      <c r="M141" s="58">
        <f t="shared" si="4"/>
        <v>0</v>
      </c>
      <c r="N141" s="58">
        <f t="shared" si="4"/>
        <v>0</v>
      </c>
      <c r="O141" s="58">
        <f t="shared" si="4"/>
        <v>13</v>
      </c>
      <c r="P141" s="58">
        <f t="shared" si="4"/>
        <v>0</v>
      </c>
      <c r="Q141" s="58">
        <f t="shared" si="4"/>
        <v>0</v>
      </c>
      <c r="R141" s="58">
        <f t="shared" si="4"/>
        <v>0</v>
      </c>
      <c r="S141" s="58">
        <f t="shared" si="4"/>
        <v>0</v>
      </c>
      <c r="T141" s="58">
        <f t="shared" si="4"/>
        <v>0</v>
      </c>
      <c r="U141" s="58">
        <f t="shared" si="4"/>
        <v>0</v>
      </c>
      <c r="V141" s="58">
        <f t="shared" si="4"/>
        <v>0</v>
      </c>
      <c r="W141" s="58">
        <f t="shared" si="4"/>
        <v>0</v>
      </c>
      <c r="X141" s="58">
        <f t="shared" ref="X141:X144" si="5">SUM(B141:W141)</f>
        <v>39</v>
      </c>
    </row>
    <row r="142" spans="1:24" ht="14.25" customHeight="1">
      <c r="A142" s="115" t="s">
        <v>23</v>
      </c>
      <c r="B142" s="58">
        <f t="shared" si="3"/>
        <v>5</v>
      </c>
      <c r="C142" s="58">
        <f t="shared" si="3"/>
        <v>8</v>
      </c>
      <c r="D142" s="58">
        <f t="shared" si="3"/>
        <v>0</v>
      </c>
      <c r="E142" s="58">
        <f t="shared" si="3"/>
        <v>0</v>
      </c>
      <c r="F142" s="58">
        <f t="shared" si="3"/>
        <v>1</v>
      </c>
      <c r="G142" s="58">
        <f t="shared" si="3"/>
        <v>10</v>
      </c>
      <c r="H142" s="58">
        <f t="shared" si="3"/>
        <v>0</v>
      </c>
      <c r="I142" s="58">
        <f t="shared" si="3"/>
        <v>13</v>
      </c>
      <c r="J142" s="58">
        <f t="shared" si="3"/>
        <v>0</v>
      </c>
      <c r="K142" s="58">
        <f t="shared" si="3"/>
        <v>0</v>
      </c>
      <c r="L142" s="58">
        <f t="shared" si="4"/>
        <v>0</v>
      </c>
      <c r="M142" s="58">
        <f t="shared" si="4"/>
        <v>2</v>
      </c>
      <c r="N142" s="58">
        <f t="shared" si="4"/>
        <v>0</v>
      </c>
      <c r="O142" s="58">
        <f t="shared" si="4"/>
        <v>0</v>
      </c>
      <c r="P142" s="58">
        <f t="shared" si="4"/>
        <v>0</v>
      </c>
      <c r="Q142" s="58">
        <f t="shared" si="4"/>
        <v>0</v>
      </c>
      <c r="R142" s="58">
        <f t="shared" si="4"/>
        <v>0</v>
      </c>
      <c r="S142" s="58">
        <f t="shared" si="4"/>
        <v>0</v>
      </c>
      <c r="T142" s="58">
        <f t="shared" si="4"/>
        <v>0</v>
      </c>
      <c r="U142" s="58">
        <f t="shared" si="4"/>
        <v>0</v>
      </c>
      <c r="V142" s="58">
        <f t="shared" si="4"/>
        <v>0</v>
      </c>
      <c r="W142" s="58">
        <f t="shared" si="4"/>
        <v>0</v>
      </c>
      <c r="X142" s="58">
        <f t="shared" si="5"/>
        <v>39</v>
      </c>
    </row>
    <row r="143" spans="1:24" ht="14.25" customHeight="1">
      <c r="A143" s="115" t="s">
        <v>43</v>
      </c>
      <c r="B143" s="58">
        <f t="shared" si="3"/>
        <v>5</v>
      </c>
      <c r="C143" s="58">
        <f t="shared" si="3"/>
        <v>0</v>
      </c>
      <c r="D143" s="58">
        <f t="shared" si="3"/>
        <v>0</v>
      </c>
      <c r="E143" s="58">
        <f t="shared" si="3"/>
        <v>0</v>
      </c>
      <c r="F143" s="58">
        <f t="shared" si="3"/>
        <v>0</v>
      </c>
      <c r="G143" s="58">
        <f t="shared" si="3"/>
        <v>18</v>
      </c>
      <c r="H143" s="58">
        <f t="shared" si="3"/>
        <v>0</v>
      </c>
      <c r="I143" s="58">
        <f t="shared" si="3"/>
        <v>11</v>
      </c>
      <c r="J143" s="58">
        <f t="shared" si="3"/>
        <v>0</v>
      </c>
      <c r="K143" s="58">
        <f t="shared" si="3"/>
        <v>0</v>
      </c>
      <c r="L143" s="58">
        <f t="shared" si="4"/>
        <v>0</v>
      </c>
      <c r="M143" s="58">
        <f t="shared" si="4"/>
        <v>5</v>
      </c>
      <c r="N143" s="58">
        <f t="shared" si="4"/>
        <v>0</v>
      </c>
      <c r="O143" s="58">
        <f t="shared" si="4"/>
        <v>0</v>
      </c>
      <c r="P143" s="58">
        <f t="shared" si="4"/>
        <v>0</v>
      </c>
      <c r="Q143" s="58">
        <f t="shared" si="4"/>
        <v>0</v>
      </c>
      <c r="R143" s="58">
        <f t="shared" si="4"/>
        <v>0</v>
      </c>
      <c r="S143" s="58">
        <f t="shared" si="4"/>
        <v>0</v>
      </c>
      <c r="T143" s="58">
        <f t="shared" si="4"/>
        <v>0</v>
      </c>
      <c r="U143" s="58">
        <f t="shared" si="4"/>
        <v>0</v>
      </c>
      <c r="V143" s="58">
        <f t="shared" si="4"/>
        <v>0</v>
      </c>
      <c r="W143" s="58">
        <f t="shared" si="4"/>
        <v>0</v>
      </c>
      <c r="X143" s="58">
        <f t="shared" si="5"/>
        <v>39</v>
      </c>
    </row>
    <row r="144" spans="1:24" ht="14.25" customHeight="1">
      <c r="A144" s="115" t="s">
        <v>79</v>
      </c>
      <c r="B144" s="58">
        <f t="shared" si="3"/>
        <v>0.5</v>
      </c>
      <c r="C144" s="58">
        <f t="shared" si="3"/>
        <v>0</v>
      </c>
      <c r="D144" s="58">
        <f t="shared" si="3"/>
        <v>0</v>
      </c>
      <c r="E144" s="58">
        <f t="shared" si="3"/>
        <v>0</v>
      </c>
      <c r="F144" s="58">
        <f t="shared" si="3"/>
        <v>22</v>
      </c>
      <c r="G144" s="58">
        <f t="shared" si="3"/>
        <v>7.5</v>
      </c>
      <c r="H144" s="58">
        <f t="shared" si="3"/>
        <v>0</v>
      </c>
      <c r="I144" s="58">
        <f t="shared" si="3"/>
        <v>6</v>
      </c>
      <c r="J144" s="58">
        <f t="shared" si="3"/>
        <v>0</v>
      </c>
      <c r="K144" s="58">
        <f t="shared" si="3"/>
        <v>0</v>
      </c>
      <c r="L144" s="58">
        <f t="shared" si="4"/>
        <v>0</v>
      </c>
      <c r="M144" s="58">
        <f t="shared" si="4"/>
        <v>2.5</v>
      </c>
      <c r="N144" s="58">
        <f t="shared" si="4"/>
        <v>0</v>
      </c>
      <c r="O144" s="58">
        <f t="shared" si="4"/>
        <v>0</v>
      </c>
      <c r="P144" s="58">
        <f t="shared" si="4"/>
        <v>0</v>
      </c>
      <c r="Q144" s="58">
        <f t="shared" si="4"/>
        <v>0</v>
      </c>
      <c r="R144" s="58">
        <f t="shared" si="4"/>
        <v>0</v>
      </c>
      <c r="S144" s="58">
        <f t="shared" si="4"/>
        <v>0</v>
      </c>
      <c r="T144" s="58">
        <f t="shared" si="4"/>
        <v>0</v>
      </c>
      <c r="U144" s="58">
        <f t="shared" si="4"/>
        <v>0</v>
      </c>
      <c r="V144" s="58">
        <f t="shared" si="4"/>
        <v>0</v>
      </c>
      <c r="W144" s="58">
        <f t="shared" si="4"/>
        <v>0.5</v>
      </c>
      <c r="X144" s="58">
        <f t="shared" si="5"/>
        <v>39</v>
      </c>
    </row>
    <row r="145" spans="1:13" ht="14.25" customHeight="1">
      <c r="A145" s="99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ht="14.25" customHeight="1">
      <c r="A146" s="99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ht="14.25" customHeight="1">
      <c r="A147" s="99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ht="14.25" customHeight="1">
      <c r="A148" s="99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ht="14.25" customHeight="1">
      <c r="A149" s="99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ht="14.25" customHeight="1">
      <c r="A150" s="99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ht="14.25" customHeight="1">
      <c r="A151" s="99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ht="14.25" customHeight="1">
      <c r="A152" s="99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ht="14.25" customHeight="1">
      <c r="A153" s="99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ht="14.25" customHeight="1">
      <c r="A154" s="99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ht="14.25" customHeight="1">
      <c r="A155" s="99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ht="14.25" customHeight="1">
      <c r="A156" s="99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ht="14.25" customHeight="1">
      <c r="A157" s="99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ht="14.25" customHeight="1">
      <c r="A158" s="99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ht="14.25" customHeight="1">
      <c r="A159" s="99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ht="14.25" customHeight="1">
      <c r="A160" s="99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ht="14.25" customHeight="1">
      <c r="A161" s="99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ht="14.25" customHeight="1">
      <c r="A162" s="99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ht="14.25" customHeight="1">
      <c r="A163" s="99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ht="14.25" customHeight="1">
      <c r="A164" s="99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ht="14.25" customHeight="1">
      <c r="A165" s="99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ht="14.25" customHeight="1">
      <c r="A166" s="99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ht="14.25" customHeight="1">
      <c r="A167" s="99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ht="14.25" customHeight="1">
      <c r="A168" s="99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ht="14.25" customHeight="1">
      <c r="A169" s="99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ht="14.25" customHeight="1">
      <c r="A170" s="99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ht="14.25" customHeight="1">
      <c r="A171" s="99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ht="14.25" customHeight="1">
      <c r="A172" s="99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ht="14.25" customHeight="1">
      <c r="A173" s="99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ht="14.25" customHeight="1">
      <c r="A174" s="99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ht="14.25" customHeight="1">
      <c r="A175" s="99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ht="14.25" customHeight="1">
      <c r="A176" s="99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ht="14.25" customHeight="1">
      <c r="A177" s="99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ht="14.25" customHeight="1">
      <c r="A178" s="99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ht="14.25" customHeight="1">
      <c r="A179" s="99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ht="14.25" customHeight="1">
      <c r="A180" s="99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ht="14.25" customHeight="1">
      <c r="A181" s="99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ht="14.25" customHeight="1">
      <c r="A182" s="99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ht="14.25" customHeight="1">
      <c r="A183" s="99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ht="14.25" customHeight="1">
      <c r="A184" s="99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ht="14.25" customHeight="1">
      <c r="A185" s="99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ht="14.25" customHeight="1">
      <c r="A186" s="99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ht="14.25" customHeight="1">
      <c r="A187" s="99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ht="14.25" customHeight="1">
      <c r="A188" s="99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ht="14.25" customHeight="1">
      <c r="A189" s="99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ht="14.25" customHeight="1">
      <c r="A190" s="99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ht="14.25" customHeight="1">
      <c r="A191" s="99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ht="14.25" customHeight="1">
      <c r="A192" s="99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ht="14.25" customHeight="1">
      <c r="A193" s="99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ht="14.25" customHeight="1">
      <c r="A194" s="99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ht="14.25" customHeight="1">
      <c r="A195" s="99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ht="14.25" customHeight="1">
      <c r="A196" s="99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ht="14.25" customHeight="1">
      <c r="A197" s="99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ht="14.25" customHeight="1">
      <c r="A198" s="99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ht="14.25" customHeight="1">
      <c r="A199" s="99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ht="14.25" customHeight="1">
      <c r="A200" s="99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ht="14.25" customHeight="1">
      <c r="A201" s="99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ht="14.25" customHeight="1">
      <c r="A202" s="99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ht="14.25" customHeight="1">
      <c r="A203" s="99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ht="14.25" customHeight="1">
      <c r="A204" s="99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ht="14.25" customHeight="1">
      <c r="A205" s="99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ht="14.25" customHeight="1">
      <c r="A206" s="99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ht="14.25" customHeight="1">
      <c r="A207" s="99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ht="14.25" customHeight="1">
      <c r="A208" s="99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ht="14.25" customHeight="1">
      <c r="A209" s="99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ht="14.25" customHeight="1">
      <c r="A210" s="99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ht="14.25" customHeight="1">
      <c r="A211" s="99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ht="14.25" customHeight="1">
      <c r="A212" s="99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ht="14.25" customHeight="1">
      <c r="A213" s="99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ht="14.25" customHeight="1">
      <c r="A214" s="99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ht="14.25" customHeight="1">
      <c r="A215" s="99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ht="14.25" customHeight="1">
      <c r="A216" s="99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ht="14.25" customHeight="1">
      <c r="A217" s="99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ht="14.25" customHeight="1">
      <c r="A218" s="99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ht="14.25" customHeight="1">
      <c r="A219" s="99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ht="14.25" customHeight="1">
      <c r="A220" s="99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ht="14.25" customHeight="1">
      <c r="A221" s="99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ht="14.25" customHeight="1">
      <c r="A222" s="99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ht="14.25" customHeight="1">
      <c r="A223" s="99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ht="14.25" customHeight="1">
      <c r="A224" s="99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ht="14.25" customHeight="1">
      <c r="A225" s="99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ht="14.25" customHeight="1">
      <c r="A226" s="99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ht="14.25" customHeight="1">
      <c r="A227" s="99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ht="14.25" customHeight="1">
      <c r="A228" s="99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ht="14.25" customHeight="1">
      <c r="A229" s="99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ht="14.25" customHeight="1">
      <c r="A230" s="99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ht="14.25" customHeight="1">
      <c r="A231" s="99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14.25" customHeight="1">
      <c r="A232" s="99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</row>
    <row r="233" spans="1:13" ht="14.25" customHeight="1">
      <c r="A233" s="99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</row>
    <row r="234" spans="1:13" ht="14.25" customHeight="1">
      <c r="A234" s="99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</row>
    <row r="235" spans="1:13" ht="14.25" customHeight="1">
      <c r="A235" s="99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</row>
    <row r="236" spans="1:13" ht="14.25" customHeight="1">
      <c r="A236" s="99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</row>
    <row r="237" spans="1:13" ht="14.25" customHeight="1">
      <c r="A237" s="99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</row>
    <row r="238" spans="1:13" ht="14.25" customHeight="1">
      <c r="A238" s="99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</row>
    <row r="239" spans="1:13" ht="14.25" customHeight="1">
      <c r="A239" s="99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</row>
    <row r="240" spans="1:13" ht="14.25" customHeight="1">
      <c r="A240" s="99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</row>
    <row r="241" spans="1:13" ht="14.25" customHeight="1">
      <c r="A241" s="99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</row>
    <row r="242" spans="1:13" ht="14.25" customHeight="1">
      <c r="A242" s="99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</row>
    <row r="243" spans="1:13" ht="14.25" customHeight="1">
      <c r="A243" s="99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</row>
    <row r="244" spans="1:13" ht="14.25" customHeight="1">
      <c r="A244" s="99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</row>
    <row r="245" spans="1:13" ht="14.25" customHeight="1">
      <c r="A245" s="99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</row>
    <row r="246" spans="1:13" ht="14.25" customHeight="1">
      <c r="A246" s="99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</row>
    <row r="247" spans="1:13" ht="14.25" customHeight="1">
      <c r="A247" s="99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</row>
    <row r="248" spans="1:13" ht="14.25" customHeight="1">
      <c r="A248" s="99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</row>
    <row r="249" spans="1:13" ht="14.25" customHeight="1">
      <c r="A249" s="99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</row>
    <row r="250" spans="1:13" ht="14.25" customHeight="1">
      <c r="A250" s="99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</row>
    <row r="251" spans="1:13" ht="14.25" customHeight="1">
      <c r="A251" s="99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</row>
    <row r="252" spans="1:13" ht="14.25" customHeight="1">
      <c r="A252" s="99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</row>
    <row r="253" spans="1:13" ht="14.25" customHeight="1">
      <c r="A253" s="99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</row>
    <row r="254" spans="1:13" ht="14.25" customHeight="1">
      <c r="A254" s="99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</row>
    <row r="255" spans="1:13" ht="14.25" customHeight="1">
      <c r="A255" s="99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</row>
    <row r="256" spans="1:13" ht="14.25" customHeight="1">
      <c r="A256" s="99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</row>
    <row r="257" spans="1:13" ht="14.25" customHeight="1">
      <c r="A257" s="99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</row>
    <row r="258" spans="1:13" ht="14.25" customHeight="1">
      <c r="A258" s="99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</row>
    <row r="259" spans="1:13" ht="14.25" customHeight="1">
      <c r="A259" s="99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</row>
    <row r="260" spans="1:13" ht="14.25" customHeight="1">
      <c r="A260" s="99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</row>
    <row r="261" spans="1:13" ht="14.25" customHeight="1">
      <c r="A261" s="99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</row>
    <row r="262" spans="1:13" ht="14.25" customHeight="1">
      <c r="A262" s="99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</row>
    <row r="263" spans="1:13" ht="14.25" customHeight="1">
      <c r="A263" s="99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</row>
    <row r="264" spans="1:13" ht="14.25" customHeight="1">
      <c r="A264" s="99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</row>
    <row r="265" spans="1:13" ht="14.25" customHeight="1">
      <c r="A265" s="99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</row>
    <row r="266" spans="1:13" ht="14.25" customHeight="1">
      <c r="A266" s="99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</row>
    <row r="267" spans="1:13" ht="14.25" customHeight="1">
      <c r="A267" s="99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</row>
    <row r="268" spans="1:13" ht="14.25" customHeight="1">
      <c r="A268" s="99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</row>
    <row r="269" spans="1:13" ht="14.25" customHeight="1">
      <c r="A269" s="99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</row>
    <row r="270" spans="1:13" ht="14.25" customHeight="1">
      <c r="A270" s="99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</row>
    <row r="271" spans="1:13" ht="14.25" customHeight="1">
      <c r="A271" s="99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</row>
    <row r="272" spans="1:13" ht="14.25" customHeight="1">
      <c r="A272" s="99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</row>
    <row r="273" spans="1:13" ht="14.25" customHeight="1">
      <c r="A273" s="99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</row>
    <row r="274" spans="1:13" ht="14.25" customHeight="1">
      <c r="A274" s="99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</row>
    <row r="275" spans="1:13" ht="14.25" customHeight="1">
      <c r="A275" s="99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</row>
    <row r="276" spans="1:13" ht="14.25" customHeight="1">
      <c r="A276" s="99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</row>
    <row r="277" spans="1:13" ht="14.25" customHeight="1">
      <c r="A277" s="99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</row>
    <row r="278" spans="1:13" ht="14.25" customHeight="1">
      <c r="A278" s="99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</row>
    <row r="279" spans="1:13" ht="14.25" customHeight="1">
      <c r="A279" s="99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</row>
    <row r="280" spans="1:13" ht="14.25" customHeight="1">
      <c r="A280" s="99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</row>
    <row r="281" spans="1:13" ht="14.25" customHeight="1">
      <c r="A281" s="99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</row>
    <row r="282" spans="1:13" ht="14.25" customHeight="1">
      <c r="A282" s="99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</row>
    <row r="283" spans="1:13" ht="14.25" customHeight="1">
      <c r="A283" s="99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</row>
    <row r="284" spans="1:13" ht="14.25" customHeight="1">
      <c r="A284" s="99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</row>
    <row r="285" spans="1:13" ht="14.25" customHeight="1">
      <c r="A285" s="99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</row>
    <row r="286" spans="1:13" ht="14.25" customHeight="1">
      <c r="A286" s="99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</row>
    <row r="287" spans="1:13" ht="14.25" customHeight="1">
      <c r="A287" s="99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1:13" ht="14.25" customHeight="1">
      <c r="A288" s="99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</row>
    <row r="289" spans="1:13" ht="14.25" customHeight="1">
      <c r="A289" s="99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</row>
    <row r="290" spans="1:13" ht="14.25" customHeight="1">
      <c r="A290" s="99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</row>
    <row r="291" spans="1:13" ht="14.25" customHeight="1">
      <c r="A291" s="99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</row>
    <row r="292" spans="1:13" ht="14.25" customHeight="1">
      <c r="A292" s="99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</row>
    <row r="293" spans="1:13" ht="14.25" customHeight="1">
      <c r="A293" s="99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</row>
    <row r="294" spans="1:13" ht="14.25" customHeight="1">
      <c r="A294" s="99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</row>
    <row r="295" spans="1:13" ht="14.25" customHeight="1">
      <c r="A295" s="99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</row>
    <row r="296" spans="1:13" ht="14.25" customHeight="1">
      <c r="A296" s="99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</row>
    <row r="297" spans="1:13" ht="14.25" customHeight="1">
      <c r="A297" s="99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</row>
    <row r="298" spans="1:13" ht="14.25" customHeight="1">
      <c r="A298" s="99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</row>
    <row r="299" spans="1:13" ht="14.25" customHeight="1">
      <c r="A299" s="99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</row>
    <row r="300" spans="1:13" ht="14.25" customHeight="1">
      <c r="A300" s="99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</row>
    <row r="301" spans="1:13" ht="14.25" customHeight="1">
      <c r="A301" s="99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</row>
    <row r="302" spans="1:13" ht="14.25" customHeight="1">
      <c r="A302" s="99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</row>
    <row r="303" spans="1:13" ht="14.25" customHeight="1">
      <c r="A303" s="99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</row>
    <row r="304" spans="1:13" ht="14.25" customHeight="1">
      <c r="A304" s="99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</row>
    <row r="305" spans="1:13" ht="14.25" customHeight="1">
      <c r="A305" s="99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</row>
    <row r="306" spans="1:13" ht="14.25" customHeight="1">
      <c r="A306" s="99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</row>
    <row r="307" spans="1:13" ht="14.25" customHeight="1">
      <c r="A307" s="99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</row>
    <row r="308" spans="1:13" ht="14.25" customHeight="1">
      <c r="A308" s="99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</row>
    <row r="309" spans="1:13" ht="14.25" customHeight="1">
      <c r="A309" s="99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</row>
    <row r="310" spans="1:13" ht="14.25" customHeight="1">
      <c r="A310" s="99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</row>
    <row r="311" spans="1:13" ht="14.25" customHeight="1">
      <c r="A311" s="99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</row>
    <row r="312" spans="1:13" ht="14.25" customHeight="1">
      <c r="A312" s="99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</row>
    <row r="313" spans="1:13" ht="14.25" customHeight="1">
      <c r="A313" s="99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</row>
    <row r="314" spans="1:13" ht="14.25" customHeight="1">
      <c r="A314" s="99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</row>
    <row r="315" spans="1:13" ht="14.25" customHeight="1">
      <c r="A315" s="99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</row>
    <row r="316" spans="1:13" ht="14.25" customHeight="1">
      <c r="A316" s="99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</row>
    <row r="317" spans="1:13" ht="14.25" customHeight="1">
      <c r="A317" s="99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</row>
    <row r="318" spans="1:13" ht="14.25" customHeight="1">
      <c r="A318" s="99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</row>
    <row r="319" spans="1:13" ht="14.25" customHeight="1">
      <c r="A319" s="99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</row>
    <row r="320" spans="1:13" ht="14.25" customHeight="1">
      <c r="A320" s="99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</row>
    <row r="321" spans="1:13" ht="14.25" customHeight="1">
      <c r="A321" s="99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</row>
    <row r="322" spans="1:13" ht="14.25" customHeight="1">
      <c r="A322" s="99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</row>
    <row r="323" spans="1:13" ht="14.25" customHeight="1">
      <c r="A323" s="99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</row>
    <row r="324" spans="1:13" ht="14.25" customHeight="1">
      <c r="A324" s="99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</row>
    <row r="325" spans="1:13" ht="14.25" customHeight="1">
      <c r="A325" s="99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</row>
    <row r="326" spans="1:13" ht="14.25" customHeight="1">
      <c r="A326" s="99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</row>
    <row r="327" spans="1:13" ht="14.25" customHeight="1">
      <c r="A327" s="99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</row>
    <row r="328" spans="1:13" ht="14.25" customHeight="1">
      <c r="A328" s="99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</row>
    <row r="329" spans="1:13" ht="14.25" customHeight="1">
      <c r="A329" s="99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</row>
    <row r="330" spans="1:13" ht="14.25" customHeight="1">
      <c r="A330" s="99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</row>
    <row r="331" spans="1:13" ht="14.25" customHeight="1">
      <c r="A331" s="99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</row>
    <row r="332" spans="1:13" ht="14.25" customHeight="1">
      <c r="A332" s="99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</row>
    <row r="333" spans="1:13" ht="14.25" customHeight="1">
      <c r="A333" s="99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</row>
    <row r="334" spans="1:13" ht="14.25" customHeight="1">
      <c r="A334" s="99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</row>
    <row r="335" spans="1:13" ht="14.25" customHeight="1">
      <c r="A335" s="99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</row>
    <row r="336" spans="1:13" ht="14.25" customHeight="1">
      <c r="A336" s="99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</row>
    <row r="337" spans="1:13" ht="14.25" customHeight="1">
      <c r="A337" s="99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</row>
    <row r="338" spans="1:13" ht="14.25" customHeight="1">
      <c r="A338" s="99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</row>
    <row r="339" spans="1:13" ht="14.25" customHeight="1">
      <c r="A339" s="99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</row>
    <row r="340" spans="1:13" ht="14.25" customHeight="1">
      <c r="A340" s="99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</row>
    <row r="341" spans="1:13" ht="14.25" customHeight="1">
      <c r="A341" s="99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</row>
    <row r="342" spans="1:13" ht="14.25" customHeight="1">
      <c r="A342" s="99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</row>
    <row r="343" spans="1:13" ht="14.25" customHeight="1">
      <c r="A343" s="99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</row>
    <row r="344" spans="1:13" ht="15.75" customHeight="1"/>
    <row r="345" spans="1:13" ht="15.75" customHeight="1"/>
    <row r="346" spans="1:13" ht="15.75" customHeight="1"/>
    <row r="347" spans="1:13" ht="15.75" customHeight="1"/>
    <row r="348" spans="1:13" ht="15.75" customHeight="1"/>
    <row r="349" spans="1:13" ht="15.75" customHeight="1"/>
    <row r="350" spans="1:13" ht="15.75" customHeight="1"/>
    <row r="351" spans="1:13" ht="15.75" customHeight="1"/>
    <row r="352" spans="1:1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sortState xmlns:xlrd2="http://schemas.microsoft.com/office/spreadsheetml/2017/richdata2" ref="F61:P134">
    <sortCondition ref="K61:K134"/>
    <sortCondition descending="1" ref="N61:N134"/>
    <sortCondition descending="1" ref="O61:O134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1" topLeftCell="A35" activePane="bottomLeft" state="frozen"/>
      <selection pane="bottomLeft" activeCell="A37" sqref="A37:XFD37"/>
    </sheetView>
  </sheetViews>
  <sheetFormatPr defaultColWidth="14.42578125" defaultRowHeight="15" customHeight="1"/>
  <cols>
    <col min="1" max="1" width="20.140625" customWidth="1"/>
    <col min="2" max="2" width="7.28515625" customWidth="1"/>
    <col min="3" max="24" width="6.7109375" customWidth="1"/>
    <col min="25" max="26" width="11.42578125" customWidth="1"/>
  </cols>
  <sheetData>
    <row r="1" spans="1:26" ht="14.25" customHeight="1">
      <c r="A1" s="86"/>
      <c r="B1" s="67" t="s">
        <v>8</v>
      </c>
      <c r="C1" s="67" t="s">
        <v>16</v>
      </c>
      <c r="D1" s="67" t="s">
        <v>19</v>
      </c>
      <c r="E1" s="68" t="s">
        <v>25</v>
      </c>
      <c r="F1" s="67" t="s">
        <v>29</v>
      </c>
      <c r="G1" s="67" t="s">
        <v>33</v>
      </c>
      <c r="H1" s="67" t="s">
        <v>36</v>
      </c>
      <c r="I1" s="67" t="s">
        <v>39</v>
      </c>
      <c r="J1" s="67" t="s">
        <v>45</v>
      </c>
      <c r="K1" s="67" t="s">
        <v>48</v>
      </c>
      <c r="L1" s="67" t="s">
        <v>51</v>
      </c>
      <c r="M1" s="67" t="s">
        <v>54</v>
      </c>
      <c r="N1" s="67" t="s">
        <v>57</v>
      </c>
      <c r="O1" s="67" t="s">
        <v>60</v>
      </c>
      <c r="P1" s="67" t="s">
        <v>66</v>
      </c>
      <c r="Q1" s="67" t="s">
        <v>69</v>
      </c>
      <c r="R1" s="67" t="s">
        <v>11</v>
      </c>
      <c r="S1" s="67" t="s">
        <v>77</v>
      </c>
      <c r="T1" s="67" t="s">
        <v>81</v>
      </c>
      <c r="U1" s="67" t="s">
        <v>84</v>
      </c>
      <c r="V1" s="67" t="s">
        <v>87</v>
      </c>
      <c r="W1" s="67" t="s">
        <v>90</v>
      </c>
      <c r="X1" s="67" t="s">
        <v>752</v>
      </c>
      <c r="Y1" s="86"/>
      <c r="Z1" s="86"/>
    </row>
    <row r="2" spans="1:26" ht="14.25" customHeight="1">
      <c r="A2" s="80" t="s">
        <v>808</v>
      </c>
      <c r="B2" s="58">
        <f>+'100- All'!B145</f>
        <v>0</v>
      </c>
      <c r="C2" s="58">
        <f>+'100- All'!C145</f>
        <v>0</v>
      </c>
      <c r="D2" s="58">
        <f>+'100- All'!D145</f>
        <v>0</v>
      </c>
      <c r="E2" s="58">
        <f>+'100- All'!E145</f>
        <v>0</v>
      </c>
      <c r="F2" s="58">
        <f>+'100- All'!F145</f>
        <v>4</v>
      </c>
      <c r="G2" s="58">
        <f>+'100- All'!G145</f>
        <v>1</v>
      </c>
      <c r="H2" s="58">
        <f>+'100- All'!H145</f>
        <v>0</v>
      </c>
      <c r="I2" s="58">
        <f>+'100- All'!I145</f>
        <v>21</v>
      </c>
      <c r="J2" s="58">
        <f>+'100- All'!J145</f>
        <v>0</v>
      </c>
      <c r="K2" s="58">
        <f>+'100- All'!K145</f>
        <v>0</v>
      </c>
      <c r="L2" s="58">
        <f>+'100- All'!L145</f>
        <v>0</v>
      </c>
      <c r="M2" s="58">
        <f>+'100- All'!M145</f>
        <v>0</v>
      </c>
      <c r="N2" s="58">
        <f>+'100- All'!N145</f>
        <v>0</v>
      </c>
      <c r="O2" s="58">
        <f>+'100- All'!O145</f>
        <v>8</v>
      </c>
      <c r="P2" s="58">
        <f>+'100- All'!P145</f>
        <v>0</v>
      </c>
      <c r="Q2" s="58">
        <f>+'100- All'!Q145</f>
        <v>0</v>
      </c>
      <c r="R2" s="58">
        <f>+'100- All'!R145</f>
        <v>0</v>
      </c>
      <c r="S2" s="58">
        <f>+'100- All'!S145</f>
        <v>0</v>
      </c>
      <c r="T2" s="58">
        <f>+'100- All'!T145</f>
        <v>5</v>
      </c>
      <c r="U2" s="58">
        <f>+'100- All'!U145</f>
        <v>0</v>
      </c>
      <c r="V2" s="58">
        <f>+'100- All'!V145</f>
        <v>0</v>
      </c>
      <c r="W2" s="58">
        <f>+'100- All'!W145</f>
        <v>0</v>
      </c>
      <c r="X2" s="58">
        <f t="shared" ref="X2:X13" si="0">SUM(B2:W2)</f>
        <v>39</v>
      </c>
      <c r="Y2" s="58" t="s">
        <v>809</v>
      </c>
    </row>
    <row r="3" spans="1:26" ht="14.25" customHeight="1">
      <c r="A3" s="58" t="s">
        <v>810</v>
      </c>
      <c r="B3" s="58">
        <f>+'200 - All'!B119</f>
        <v>0</v>
      </c>
      <c r="C3" s="58">
        <f>+'200 - All'!C119</f>
        <v>0</v>
      </c>
      <c r="D3" s="58">
        <f>+'200 - All'!D119</f>
        <v>0</v>
      </c>
      <c r="E3" s="58">
        <f>+'200 - All'!E119</f>
        <v>0</v>
      </c>
      <c r="F3" s="58">
        <f>+'200 - All'!F119</f>
        <v>11</v>
      </c>
      <c r="G3" s="58">
        <f>+'200 - All'!G119</f>
        <v>1</v>
      </c>
      <c r="H3" s="58">
        <f>+'200 - All'!H119</f>
        <v>0</v>
      </c>
      <c r="I3" s="58">
        <f>+'200 - All'!I119</f>
        <v>19</v>
      </c>
      <c r="J3" s="58">
        <f>+'200 - All'!J119</f>
        <v>0</v>
      </c>
      <c r="K3" s="58">
        <f>+'200 - All'!K119</f>
        <v>0</v>
      </c>
      <c r="L3" s="58">
        <f>+'200 - All'!L119</f>
        <v>0</v>
      </c>
      <c r="M3" s="58">
        <f>+'200 - All'!M119</f>
        <v>0</v>
      </c>
      <c r="N3" s="58">
        <f>+'200 - All'!N119</f>
        <v>0</v>
      </c>
      <c r="O3" s="58">
        <f>+'200 - All'!O119</f>
        <v>8</v>
      </c>
      <c r="P3" s="58">
        <f>+'200 - All'!P119</f>
        <v>0</v>
      </c>
      <c r="Q3" s="58">
        <f>+'200 - All'!Q119</f>
        <v>0</v>
      </c>
      <c r="R3" s="58">
        <f>+'200 - All'!R119</f>
        <v>0</v>
      </c>
      <c r="S3" s="58">
        <f>+'200 - All'!S119</f>
        <v>0</v>
      </c>
      <c r="T3" s="58">
        <f>+'200 - All'!T119</f>
        <v>0</v>
      </c>
      <c r="U3" s="58">
        <f>+'200 - All'!U119</f>
        <v>0</v>
      </c>
      <c r="V3" s="58">
        <f>+'200 - All'!V119</f>
        <v>0</v>
      </c>
      <c r="W3" s="58">
        <f>+'200 - All'!W119</f>
        <v>0</v>
      </c>
      <c r="X3" s="58">
        <f t="shared" si="0"/>
        <v>39</v>
      </c>
    </row>
    <row r="4" spans="1:26" ht="14.25" customHeight="1">
      <c r="A4" s="58" t="s">
        <v>811</v>
      </c>
      <c r="B4" s="58">
        <f>+'400 - All'!B110</f>
        <v>0</v>
      </c>
      <c r="C4" s="58">
        <f>+'400 - All'!C110</f>
        <v>0</v>
      </c>
      <c r="D4" s="58">
        <f>+'400 - All'!D110</f>
        <v>0</v>
      </c>
      <c r="E4" s="58">
        <f>+'400 - All'!E110</f>
        <v>0</v>
      </c>
      <c r="F4" s="58">
        <f>+'400 - All'!F110</f>
        <v>0</v>
      </c>
      <c r="G4" s="58">
        <f>+'400 - All'!G110</f>
        <v>14</v>
      </c>
      <c r="H4" s="58">
        <f>+'400 - All'!H110</f>
        <v>0</v>
      </c>
      <c r="I4" s="58">
        <f>+'400 - All'!I110</f>
        <v>5</v>
      </c>
      <c r="J4" s="58">
        <f>+'400 - All'!J110</f>
        <v>0</v>
      </c>
      <c r="K4" s="58">
        <f>+'400 - All'!K110</f>
        <v>0</v>
      </c>
      <c r="L4" s="58">
        <f>+'400 - All'!L110</f>
        <v>0</v>
      </c>
      <c r="M4" s="58">
        <f>+'400 - All'!M110</f>
        <v>0</v>
      </c>
      <c r="N4" s="58">
        <f>+'400 - All'!N110</f>
        <v>0</v>
      </c>
      <c r="O4" s="58">
        <f>+'400 - All'!O110</f>
        <v>16</v>
      </c>
      <c r="P4" s="58">
        <f>+'400 - All'!P110</f>
        <v>0</v>
      </c>
      <c r="Q4" s="58">
        <f>+'400 - All'!Q110</f>
        <v>0</v>
      </c>
      <c r="R4" s="58">
        <f>+'400 - All'!R110</f>
        <v>0</v>
      </c>
      <c r="S4" s="58">
        <f>+'400 - All'!S110</f>
        <v>0</v>
      </c>
      <c r="T4" s="58">
        <f>+'400 - All'!T110</f>
        <v>1</v>
      </c>
      <c r="U4" s="58">
        <f>+'400 - All'!U110</f>
        <v>3</v>
      </c>
      <c r="V4" s="58">
        <f>+'400 - All'!V110</f>
        <v>0</v>
      </c>
      <c r="W4" s="58">
        <f>+'400 - All'!W110</f>
        <v>0</v>
      </c>
      <c r="X4" s="58">
        <f t="shared" si="0"/>
        <v>39</v>
      </c>
    </row>
    <row r="5" spans="1:26" ht="14.25" customHeight="1">
      <c r="A5" s="58" t="s">
        <v>812</v>
      </c>
      <c r="B5" s="58">
        <f>+'800 - ALL'!B57</f>
        <v>3</v>
      </c>
      <c r="C5" s="58">
        <f>+'800 - ALL'!C57</f>
        <v>0</v>
      </c>
      <c r="D5" s="58">
        <f>+'800 - ALL'!D57</f>
        <v>0</v>
      </c>
      <c r="E5" s="58">
        <f>+'800 - ALL'!E57</f>
        <v>0</v>
      </c>
      <c r="F5" s="58">
        <f>+'800 - ALL'!F57</f>
        <v>0</v>
      </c>
      <c r="G5" s="58">
        <f>+'800 - ALL'!G57</f>
        <v>24</v>
      </c>
      <c r="H5" s="58">
        <f>+'800 - ALL'!H57</f>
        <v>0</v>
      </c>
      <c r="I5" s="58">
        <f>+'800 - ALL'!I57</f>
        <v>2</v>
      </c>
      <c r="J5" s="58">
        <f>+'800 - ALL'!J57</f>
        <v>0</v>
      </c>
      <c r="K5" s="58">
        <f>+'800 - ALL'!K57</f>
        <v>0</v>
      </c>
      <c r="L5" s="58">
        <f>+'800 - ALL'!L57</f>
        <v>0</v>
      </c>
      <c r="M5" s="58">
        <f>+'800 - ALL'!M57</f>
        <v>1</v>
      </c>
      <c r="N5" s="58">
        <f>+'800 - ALL'!N57</f>
        <v>0</v>
      </c>
      <c r="O5" s="58">
        <f>+'800 - ALL'!O57</f>
        <v>5</v>
      </c>
      <c r="P5" s="58">
        <f>+'800 - ALL'!P57</f>
        <v>0</v>
      </c>
      <c r="Q5" s="58">
        <f>+'800 - ALL'!Q57</f>
        <v>0</v>
      </c>
      <c r="R5" s="58">
        <f>+'800 - ALL'!R57</f>
        <v>0</v>
      </c>
      <c r="S5" s="58">
        <f>+'800 - ALL'!S57</f>
        <v>0</v>
      </c>
      <c r="T5" s="58">
        <f>+'800 - ALL'!T57</f>
        <v>0</v>
      </c>
      <c r="U5" s="58">
        <f>+'800 - ALL'!U57</f>
        <v>4</v>
      </c>
      <c r="V5" s="58">
        <f>+'800 - ALL'!V57</f>
        <v>0</v>
      </c>
      <c r="W5" s="58">
        <f>+'800 - ALL'!W57</f>
        <v>0</v>
      </c>
      <c r="X5" s="58">
        <f t="shared" si="0"/>
        <v>39</v>
      </c>
    </row>
    <row r="6" spans="1:26" ht="14.25" customHeight="1">
      <c r="A6" s="58" t="s">
        <v>813</v>
      </c>
      <c r="B6" s="58">
        <f>+'1600mm - ALL'!B52</f>
        <v>0</v>
      </c>
      <c r="C6" s="58">
        <f>+'1600mm - ALL'!C52</f>
        <v>0</v>
      </c>
      <c r="D6" s="58">
        <f>+'1600mm - ALL'!D52</f>
        <v>0</v>
      </c>
      <c r="E6" s="58">
        <f>+'1600mm - ALL'!E52</f>
        <v>0</v>
      </c>
      <c r="F6" s="58">
        <f>+'1600mm - ALL'!F52</f>
        <v>0</v>
      </c>
      <c r="G6" s="58">
        <f>+'1600mm - ALL'!G52</f>
        <v>19</v>
      </c>
      <c r="H6" s="58">
        <f>+'1600mm - ALL'!H52</f>
        <v>0</v>
      </c>
      <c r="I6" s="58">
        <f>+'1600mm - ALL'!I52</f>
        <v>11</v>
      </c>
      <c r="J6" s="58">
        <f>+'1600mm - ALL'!J52</f>
        <v>0</v>
      </c>
      <c r="K6" s="58">
        <f>+'1600mm - ALL'!K52</f>
        <v>0</v>
      </c>
      <c r="L6" s="58">
        <f>+'1600mm - ALL'!L52</f>
        <v>0</v>
      </c>
      <c r="M6" s="58">
        <f>+'1600mm - ALL'!M52</f>
        <v>5</v>
      </c>
      <c r="N6" s="58">
        <f>+'1600mm - ALL'!N52</f>
        <v>0</v>
      </c>
      <c r="O6" s="58">
        <f>+'1600mm - ALL'!O52</f>
        <v>0</v>
      </c>
      <c r="P6" s="58">
        <f>+'1600mm - ALL'!P52</f>
        <v>0</v>
      </c>
      <c r="Q6" s="58">
        <f>+'1600mm - ALL'!Q52</f>
        <v>0</v>
      </c>
      <c r="R6" s="58">
        <f>+'1600mm - ALL'!R52</f>
        <v>0</v>
      </c>
      <c r="S6" s="58">
        <f>+'1600mm - ALL'!S52</f>
        <v>0</v>
      </c>
      <c r="T6" s="58">
        <f>+'1600mm - ALL'!T52</f>
        <v>4</v>
      </c>
      <c r="U6" s="58">
        <f>+'1600mm - ALL'!U52</f>
        <v>0</v>
      </c>
      <c r="V6" s="58">
        <f>+'1600mm - ALL'!V52</f>
        <v>0</v>
      </c>
      <c r="W6" s="58">
        <f>+'1600mm - ALL'!W52</f>
        <v>0</v>
      </c>
      <c r="X6" s="58">
        <f t="shared" si="0"/>
        <v>39</v>
      </c>
    </row>
    <row r="7" spans="1:26" ht="14.25" customHeight="1">
      <c r="A7" s="58" t="s">
        <v>814</v>
      </c>
      <c r="B7" s="58">
        <f>+'3200-ALL'!B28</f>
        <v>0</v>
      </c>
      <c r="C7" s="58">
        <f>+'3200-ALL'!C28</f>
        <v>0</v>
      </c>
      <c r="D7" s="58">
        <f>+'3200-ALL'!D28</f>
        <v>0</v>
      </c>
      <c r="E7" s="58">
        <f>+'3200-ALL'!E28</f>
        <v>0</v>
      </c>
      <c r="F7" s="58">
        <f>+'3200-ALL'!F28</f>
        <v>0</v>
      </c>
      <c r="G7" s="58">
        <f>+'3200-ALL'!G28</f>
        <v>16</v>
      </c>
      <c r="H7" s="58">
        <f>+'3200-ALL'!H28</f>
        <v>0</v>
      </c>
      <c r="I7" s="58">
        <f>+'3200-ALL'!I28</f>
        <v>17</v>
      </c>
      <c r="J7" s="58">
        <f>+'3200-ALL'!J28</f>
        <v>0</v>
      </c>
      <c r="K7" s="58">
        <f>+'3200-ALL'!K28</f>
        <v>0</v>
      </c>
      <c r="L7" s="58">
        <f>+'3200-ALL'!L28</f>
        <v>0</v>
      </c>
      <c r="M7" s="58">
        <f>+'3200-ALL'!M28</f>
        <v>0</v>
      </c>
      <c r="N7" s="58">
        <f>+'3200-ALL'!N28</f>
        <v>0</v>
      </c>
      <c r="O7" s="58">
        <f>+'3200-ALL'!O28</f>
        <v>0</v>
      </c>
      <c r="P7" s="58">
        <f>+'3200-ALL'!P28</f>
        <v>0</v>
      </c>
      <c r="Q7" s="58">
        <f>+'3200-ALL'!Q28</f>
        <v>0</v>
      </c>
      <c r="R7" s="58">
        <f>+'3200-ALL'!R28</f>
        <v>0</v>
      </c>
      <c r="S7" s="58">
        <f>+'3200-ALL'!S28</f>
        <v>0</v>
      </c>
      <c r="T7" s="58">
        <f>+'3200-ALL'!T28</f>
        <v>0</v>
      </c>
      <c r="U7" s="58">
        <f>+'3200-ALL'!U28</f>
        <v>0</v>
      </c>
      <c r="V7" s="58">
        <f>+'3200-ALL'!V28</f>
        <v>0</v>
      </c>
      <c r="W7" s="58">
        <f>+'3200-ALL'!W28</f>
        <v>0</v>
      </c>
      <c r="X7" s="58">
        <f t="shared" si="0"/>
        <v>33</v>
      </c>
    </row>
    <row r="8" spans="1:26" ht="14.25" customHeight="1">
      <c r="A8" s="58" t="s">
        <v>815</v>
      </c>
      <c r="B8" s="58">
        <f>+'4X800r'!B25</f>
        <v>0</v>
      </c>
      <c r="C8" s="58">
        <f>+'4X800r'!C25</f>
        <v>0</v>
      </c>
      <c r="D8" s="58">
        <f>+'4X800r'!D25</f>
        <v>0</v>
      </c>
      <c r="E8" s="58">
        <f>+'4X800r'!E25</f>
        <v>0</v>
      </c>
      <c r="F8" s="58">
        <f>+'4X800r'!F25</f>
        <v>5</v>
      </c>
      <c r="G8" s="58">
        <f>+'4X800r'!G25</f>
        <v>10</v>
      </c>
      <c r="H8" s="58">
        <f>+'4X800r'!H25</f>
        <v>0</v>
      </c>
      <c r="I8" s="58">
        <f>+'4X800r'!I25</f>
        <v>6</v>
      </c>
      <c r="J8" s="58">
        <f>+'4X800r'!J25</f>
        <v>0</v>
      </c>
      <c r="K8" s="58">
        <f>+'4X800r'!K25</f>
        <v>0</v>
      </c>
      <c r="L8" s="58">
        <f>+'4X800r'!L25</f>
        <v>0</v>
      </c>
      <c r="M8" s="58">
        <f>+'4X800r'!M25</f>
        <v>0</v>
      </c>
      <c r="N8" s="58">
        <f>+'4X800r'!N25</f>
        <v>0</v>
      </c>
      <c r="O8" s="58">
        <f>+'4X800r'!O25</f>
        <v>8</v>
      </c>
      <c r="P8" s="58">
        <f>+'4X800r'!P25</f>
        <v>0</v>
      </c>
      <c r="Q8" s="58">
        <f>+'4X800r'!Q25</f>
        <v>0</v>
      </c>
      <c r="R8" s="58">
        <f>+'4X800r'!R25</f>
        <v>0</v>
      </c>
      <c r="S8" s="58">
        <f>+'4X800r'!S25</f>
        <v>0</v>
      </c>
      <c r="T8" s="58">
        <f>+'4X800r'!T25</f>
        <v>0</v>
      </c>
      <c r="U8" s="58">
        <f>+'4X800r'!U25</f>
        <v>0</v>
      </c>
      <c r="V8" s="58">
        <f>+'4X800r'!V25</f>
        <v>0</v>
      </c>
      <c r="W8" s="58">
        <f>+'4X800r'!W25</f>
        <v>0</v>
      </c>
      <c r="X8" s="58">
        <f t="shared" si="0"/>
        <v>29</v>
      </c>
    </row>
    <row r="9" spans="1:26" ht="14.25" customHeight="1">
      <c r="A9" s="58" t="s">
        <v>816</v>
      </c>
      <c r="B9" s="58">
        <f>+'4x100 - ALL'!B44</f>
        <v>3</v>
      </c>
      <c r="C9" s="58">
        <f>+'4x100 - ALL'!C44</f>
        <v>2</v>
      </c>
      <c r="D9" s="58">
        <f>+'4x100 - ALL'!D44</f>
        <v>0</v>
      </c>
      <c r="E9" s="58">
        <f>+'4x100 - ALL'!E44</f>
        <v>0</v>
      </c>
      <c r="F9" s="58">
        <f>+'4x100 - ALL'!F44</f>
        <v>6</v>
      </c>
      <c r="G9" s="58">
        <f>+'4x100 - ALL'!G44</f>
        <v>5</v>
      </c>
      <c r="H9" s="58">
        <f>+'4x100 - ALL'!H44</f>
        <v>0</v>
      </c>
      <c r="I9" s="58">
        <f>+'4x100 - ALL'!I44</f>
        <v>10</v>
      </c>
      <c r="J9" s="58">
        <f>+'4x100 - ALL'!J44</f>
        <v>0</v>
      </c>
      <c r="K9" s="58">
        <f>+'4x100 - ALL'!K44</f>
        <v>0</v>
      </c>
      <c r="L9" s="58">
        <f>+'4x100 - ALL'!L44</f>
        <v>0</v>
      </c>
      <c r="M9" s="58">
        <f>+'4x100 - ALL'!M44</f>
        <v>4</v>
      </c>
      <c r="N9" s="58">
        <f>+'4x100 - ALL'!N44</f>
        <v>0</v>
      </c>
      <c r="O9" s="58">
        <f>+'4x100 - ALL'!O44</f>
        <v>8</v>
      </c>
      <c r="P9" s="58">
        <f>+'4x100 - ALL'!P44</f>
        <v>0</v>
      </c>
      <c r="Q9" s="58">
        <f>+'4x100 - ALL'!Q44</f>
        <v>0</v>
      </c>
      <c r="R9" s="58">
        <f>+'4x100 - ALL'!R44</f>
        <v>0</v>
      </c>
      <c r="S9" s="58">
        <f>+'4x100 - ALL'!S44</f>
        <v>0</v>
      </c>
      <c r="T9" s="58">
        <f>+'4x100 - ALL'!T44</f>
        <v>0</v>
      </c>
      <c r="U9" s="58">
        <f>+'4x100 - ALL'!U44</f>
        <v>0</v>
      </c>
      <c r="V9" s="58">
        <f>+'4x100 - ALL'!V44</f>
        <v>0</v>
      </c>
      <c r="W9" s="58">
        <f>+'4x100 - ALL'!W44</f>
        <v>0</v>
      </c>
      <c r="X9" s="58">
        <f t="shared" si="0"/>
        <v>38</v>
      </c>
    </row>
    <row r="10" spans="1:26" ht="14.25" customHeight="1">
      <c r="A10" s="58" t="s">
        <v>817</v>
      </c>
      <c r="B10" s="58">
        <f>+'4x400 - ALL'!B26</f>
        <v>0</v>
      </c>
      <c r="C10" s="58">
        <f>+'4x400 - ALL'!C26</f>
        <v>0</v>
      </c>
      <c r="D10" s="58">
        <f>+'4x400 - ALL'!D26</f>
        <v>0</v>
      </c>
      <c r="E10" s="58">
        <f>+'4x400 - ALL'!E26</f>
        <v>0</v>
      </c>
      <c r="F10" s="58">
        <f>+'4x400 - ALL'!F26</f>
        <v>0</v>
      </c>
      <c r="G10" s="58">
        <f>+'4x400 - ALL'!G26</f>
        <v>10</v>
      </c>
      <c r="H10" s="58">
        <f>+'4x400 - ALL'!H26</f>
        <v>0</v>
      </c>
      <c r="I10" s="58">
        <f>+'4x400 - ALL'!I26</f>
        <v>6</v>
      </c>
      <c r="J10" s="58">
        <f>+'4x400 - ALL'!J26</f>
        <v>0</v>
      </c>
      <c r="K10" s="58">
        <f>+'4x400 - ALL'!K26</f>
        <v>0</v>
      </c>
      <c r="L10" s="58">
        <f>+'4x400 - ALL'!L26</f>
        <v>0</v>
      </c>
      <c r="M10" s="58">
        <f>+'4x400 - ALL'!M26</f>
        <v>0</v>
      </c>
      <c r="N10" s="58">
        <f>+'4x400 - ALL'!N26</f>
        <v>0</v>
      </c>
      <c r="O10" s="58">
        <f>+'4x400 - ALL'!O26</f>
        <v>8</v>
      </c>
      <c r="P10" s="58">
        <f>+'4x400 - ALL'!P26</f>
        <v>0</v>
      </c>
      <c r="Q10" s="58">
        <f>+'4x400 - ALL'!Q26</f>
        <v>0</v>
      </c>
      <c r="R10" s="58">
        <f>+'4x400 - ALL'!R26</f>
        <v>0</v>
      </c>
      <c r="S10" s="58">
        <f>+'4x400 - ALL'!S26</f>
        <v>0</v>
      </c>
      <c r="T10" s="58">
        <f>+'4x400 - ALL'!T26</f>
        <v>0</v>
      </c>
      <c r="U10" s="58">
        <f>+'4x400 - ALL'!U26</f>
        <v>0</v>
      </c>
      <c r="V10" s="58">
        <f>+'4x400 - ALL'!V26</f>
        <v>0</v>
      </c>
      <c r="W10" s="58">
        <f>+'4x400 - ALL'!W26</f>
        <v>0</v>
      </c>
      <c r="X10" s="58">
        <f t="shared" si="0"/>
        <v>24</v>
      </c>
    </row>
    <row r="11" spans="1:26" ht="14.25" customHeight="1">
      <c r="A11" s="58" t="s">
        <v>818</v>
      </c>
      <c r="B11" s="58">
        <f>+'SHOT PUT'!B80</f>
        <v>10</v>
      </c>
      <c r="C11" s="58">
        <f>+'SHOT PUT'!C80</f>
        <v>0</v>
      </c>
      <c r="D11" s="58">
        <f>+'SHOT PUT'!D80</f>
        <v>0</v>
      </c>
      <c r="E11" s="58">
        <f>+'SHOT PUT'!E80</f>
        <v>0</v>
      </c>
      <c r="F11" s="58">
        <f>+'SHOT PUT'!F80</f>
        <v>4</v>
      </c>
      <c r="G11" s="58">
        <f>+'SHOT PUT'!G80</f>
        <v>19</v>
      </c>
      <c r="H11" s="58">
        <f>+'SHOT PUT'!H80</f>
        <v>0</v>
      </c>
      <c r="I11" s="58">
        <f>+'SHOT PUT'!I80</f>
        <v>5</v>
      </c>
      <c r="J11" s="58">
        <f>+'SHOT PUT'!J80</f>
        <v>0</v>
      </c>
      <c r="K11" s="58">
        <f>+'SHOT PUT'!K80</f>
        <v>0</v>
      </c>
      <c r="L11" s="58">
        <f>+'SHOT PUT'!L80</f>
        <v>0</v>
      </c>
      <c r="M11" s="58">
        <f>+'SHOT PUT'!M80</f>
        <v>0</v>
      </c>
      <c r="N11" s="58">
        <f>+'SHOT PUT'!N80</f>
        <v>0</v>
      </c>
      <c r="O11" s="58">
        <f>+'SHOT PUT'!O80</f>
        <v>0</v>
      </c>
      <c r="P11" s="58">
        <f>+'SHOT PUT'!P80</f>
        <v>0</v>
      </c>
      <c r="Q11" s="58">
        <f>+'SHOT PUT'!Q80</f>
        <v>0</v>
      </c>
      <c r="R11" s="58">
        <f>+'SHOT PUT'!R80</f>
        <v>0</v>
      </c>
      <c r="S11" s="58">
        <f>+'SHOT PUT'!S80</f>
        <v>0</v>
      </c>
      <c r="T11" s="58">
        <f>+'SHOT PUT'!T80</f>
        <v>0</v>
      </c>
      <c r="U11" s="58">
        <f>+'SHOT PUT'!U80</f>
        <v>0</v>
      </c>
      <c r="V11" s="58">
        <f>+'SHOT PUT'!V80</f>
        <v>0</v>
      </c>
      <c r="W11" s="58">
        <f>+'SHOT PUT'!W80</f>
        <v>1</v>
      </c>
      <c r="X11" s="58">
        <f t="shared" si="0"/>
        <v>39</v>
      </c>
    </row>
    <row r="12" spans="1:26" ht="14.25" customHeight="1">
      <c r="A12" s="58" t="s">
        <v>819</v>
      </c>
      <c r="B12" s="58">
        <f>+'Turbo Jav'!B92</f>
        <v>8</v>
      </c>
      <c r="C12" s="58">
        <f>+'Turbo Jav'!C92</f>
        <v>0</v>
      </c>
      <c r="D12" s="58">
        <f>+'Turbo Jav'!D92</f>
        <v>0</v>
      </c>
      <c r="E12" s="58">
        <f>+'Turbo Jav'!E92</f>
        <v>0</v>
      </c>
      <c r="F12" s="58">
        <f>+'Turbo Jav'!F92</f>
        <v>6</v>
      </c>
      <c r="G12" s="58">
        <f>+'Turbo Jav'!G92</f>
        <v>15</v>
      </c>
      <c r="H12" s="58">
        <f>+'Turbo Jav'!H92</f>
        <v>0</v>
      </c>
      <c r="I12" s="58">
        <f>+'Turbo Jav'!I92</f>
        <v>10</v>
      </c>
      <c r="J12" s="58">
        <f>+'Turbo Jav'!J92</f>
        <v>0</v>
      </c>
      <c r="K12" s="58">
        <f>+'Turbo Jav'!K92</f>
        <v>0</v>
      </c>
      <c r="L12" s="58">
        <f>+'Turbo Jav'!L92</f>
        <v>0</v>
      </c>
      <c r="M12" s="58">
        <f>+'Turbo Jav'!M92</f>
        <v>0</v>
      </c>
      <c r="N12" s="58">
        <f>+'Turbo Jav'!N92</f>
        <v>0</v>
      </c>
      <c r="O12" s="58">
        <f>+'Turbo Jav'!O92</f>
        <v>0</v>
      </c>
      <c r="P12" s="58">
        <f>+'Turbo Jav'!P92</f>
        <v>0</v>
      </c>
      <c r="Q12" s="58">
        <f>+'Turbo Jav'!Q92</f>
        <v>0</v>
      </c>
      <c r="R12" s="58">
        <f>+'Turbo Jav'!R92</f>
        <v>0</v>
      </c>
      <c r="S12" s="58">
        <f>+'Turbo Jav'!S92</f>
        <v>0</v>
      </c>
      <c r="T12" s="58">
        <f>+'Turbo Jav'!T92</f>
        <v>0</v>
      </c>
      <c r="U12" s="58">
        <f>+'Turbo Jav'!U92</f>
        <v>0</v>
      </c>
      <c r="V12" s="58">
        <f>+'Turbo Jav'!V92</f>
        <v>0</v>
      </c>
      <c r="W12" s="58">
        <f>+'Turbo Jav'!W92</f>
        <v>0</v>
      </c>
      <c r="X12" s="58">
        <f t="shared" si="0"/>
        <v>39</v>
      </c>
    </row>
    <row r="13" spans="1:26" ht="14.25" customHeight="1">
      <c r="A13" s="58" t="s">
        <v>820</v>
      </c>
      <c r="B13" s="170">
        <f>+'LONG JUMP'!B141</f>
        <v>3.5</v>
      </c>
      <c r="C13" s="170">
        <f>+'LONG JUMP'!C141</f>
        <v>0</v>
      </c>
      <c r="D13" s="170">
        <f>+'LONG JUMP'!D141</f>
        <v>0</v>
      </c>
      <c r="E13" s="170">
        <f>+'LONG JUMP'!E141</f>
        <v>0</v>
      </c>
      <c r="F13" s="170">
        <f>+'LONG JUMP'!F141</f>
        <v>2</v>
      </c>
      <c r="G13" s="170">
        <f>+'LONG JUMP'!G141</f>
        <v>19.5</v>
      </c>
      <c r="H13" s="170">
        <f>+'LONG JUMP'!H141</f>
        <v>0</v>
      </c>
      <c r="I13" s="170">
        <f>+'LONG JUMP'!I141</f>
        <v>1</v>
      </c>
      <c r="J13" s="170">
        <f>+'LONG JUMP'!J141</f>
        <v>0</v>
      </c>
      <c r="K13" s="170">
        <f>+'LONG JUMP'!K141</f>
        <v>0</v>
      </c>
      <c r="L13" s="170">
        <f>+'LONG JUMP'!L141</f>
        <v>0</v>
      </c>
      <c r="M13" s="170">
        <f>+'LONG JUMP'!M141</f>
        <v>0</v>
      </c>
      <c r="N13" s="170">
        <f>+'LONG JUMP'!N141</f>
        <v>0</v>
      </c>
      <c r="O13" s="170">
        <f>+'LONG JUMP'!O141</f>
        <v>13</v>
      </c>
      <c r="P13" s="170">
        <f>+'LONG JUMP'!P141</f>
        <v>0</v>
      </c>
      <c r="Q13" s="170">
        <f>+'LONG JUMP'!Q141</f>
        <v>0</v>
      </c>
      <c r="R13" s="170">
        <f>+'LONG JUMP'!R141</f>
        <v>0</v>
      </c>
      <c r="S13" s="170">
        <f>+'LONG JUMP'!S141</f>
        <v>0</v>
      </c>
      <c r="T13" s="170">
        <f>+'LONG JUMP'!T141</f>
        <v>0</v>
      </c>
      <c r="U13" s="170">
        <f>+'LONG JUMP'!U141</f>
        <v>0</v>
      </c>
      <c r="V13" s="170">
        <f>+'LONG JUMP'!V141</f>
        <v>0</v>
      </c>
      <c r="W13" s="170">
        <f>+'LONG JUMP'!W141</f>
        <v>0</v>
      </c>
      <c r="X13" s="58">
        <f t="shared" si="0"/>
        <v>39</v>
      </c>
    </row>
    <row r="14" spans="1:26" ht="14.25" customHeight="1">
      <c r="A14" s="135" t="s">
        <v>821</v>
      </c>
      <c r="B14" s="136">
        <f>SUM(B2:B13)</f>
        <v>27.5</v>
      </c>
      <c r="C14" s="136">
        <f t="shared" ref="C14:W14" si="1">SUM(C2:C13)</f>
        <v>2</v>
      </c>
      <c r="D14" s="136">
        <f t="shared" si="1"/>
        <v>0</v>
      </c>
      <c r="E14" s="136">
        <f t="shared" si="1"/>
        <v>0</v>
      </c>
      <c r="F14" s="136">
        <f t="shared" si="1"/>
        <v>38</v>
      </c>
      <c r="G14" s="136">
        <f t="shared" si="1"/>
        <v>153.5</v>
      </c>
      <c r="H14" s="136">
        <f t="shared" si="1"/>
        <v>0</v>
      </c>
      <c r="I14" s="136">
        <f t="shared" si="1"/>
        <v>113</v>
      </c>
      <c r="J14" s="136">
        <f t="shared" si="1"/>
        <v>0</v>
      </c>
      <c r="K14" s="136">
        <f t="shared" si="1"/>
        <v>0</v>
      </c>
      <c r="L14" s="136">
        <f t="shared" si="1"/>
        <v>0</v>
      </c>
      <c r="M14" s="136">
        <f t="shared" si="1"/>
        <v>10</v>
      </c>
      <c r="N14" s="136">
        <f t="shared" si="1"/>
        <v>0</v>
      </c>
      <c r="O14" s="136">
        <f t="shared" si="1"/>
        <v>74</v>
      </c>
      <c r="P14" s="136">
        <f t="shared" si="1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  <c r="T14" s="136">
        <f t="shared" si="1"/>
        <v>10</v>
      </c>
      <c r="U14" s="136">
        <f t="shared" si="1"/>
        <v>7</v>
      </c>
      <c r="V14" s="136">
        <f t="shared" si="1"/>
        <v>0</v>
      </c>
      <c r="W14" s="136">
        <f t="shared" si="1"/>
        <v>1</v>
      </c>
      <c r="X14" s="136">
        <f t="shared" ref="X14" si="2">SUM(X2:X13)</f>
        <v>436</v>
      </c>
    </row>
    <row r="15" spans="1:26" ht="14.25" customHeight="1"/>
    <row r="16" spans="1:26" ht="14.25" customHeight="1">
      <c r="A16" s="58" t="s">
        <v>822</v>
      </c>
      <c r="B16" s="137">
        <f>+'100- All'!B146</f>
        <v>5</v>
      </c>
      <c r="C16" s="137">
        <f>+'100- All'!C146</f>
        <v>7</v>
      </c>
      <c r="D16" s="137">
        <f>+'100- All'!D146</f>
        <v>0</v>
      </c>
      <c r="E16" s="137">
        <f>+'100- All'!E146</f>
        <v>0</v>
      </c>
      <c r="F16" s="137">
        <f>+'100- All'!F146</f>
        <v>0</v>
      </c>
      <c r="G16" s="137">
        <f>+'100- All'!G146</f>
        <v>2</v>
      </c>
      <c r="H16" s="137">
        <f>+'100- All'!H146</f>
        <v>0</v>
      </c>
      <c r="I16" s="137">
        <f>+'100- All'!I146</f>
        <v>13</v>
      </c>
      <c r="J16" s="137">
        <f>+'100- All'!J146</f>
        <v>0</v>
      </c>
      <c r="K16" s="137">
        <f>+'100- All'!K146</f>
        <v>0</v>
      </c>
      <c r="L16" s="137">
        <f>+'100- All'!L146</f>
        <v>0</v>
      </c>
      <c r="M16" s="137">
        <f>+'100- All'!M146</f>
        <v>0</v>
      </c>
      <c r="N16" s="137">
        <f>+'100- All'!N146</f>
        <v>0</v>
      </c>
      <c r="O16" s="137">
        <f>+'100- All'!O146</f>
        <v>0</v>
      </c>
      <c r="P16" s="137">
        <f>+'100- All'!P146</f>
        <v>0</v>
      </c>
      <c r="Q16" s="137">
        <f>+'100- All'!Q146</f>
        <v>0</v>
      </c>
      <c r="R16" s="137">
        <f>+'100- All'!R146</f>
        <v>0</v>
      </c>
      <c r="S16" s="137">
        <f>+'100- All'!S146</f>
        <v>0</v>
      </c>
      <c r="T16" s="137">
        <f>+'100- All'!T146</f>
        <v>8</v>
      </c>
      <c r="U16" s="137">
        <f>+'100- All'!U146</f>
        <v>4</v>
      </c>
      <c r="V16" s="137">
        <f>+'100- All'!V146</f>
        <v>0</v>
      </c>
      <c r="W16" s="137">
        <f>+'100- All'!W146</f>
        <v>0</v>
      </c>
      <c r="X16" s="137">
        <f t="shared" ref="X16:X27" si="3">SUM(B16:W16)</f>
        <v>39</v>
      </c>
    </row>
    <row r="17" spans="1:24" ht="14.25" customHeight="1">
      <c r="A17" s="58" t="s">
        <v>823</v>
      </c>
      <c r="B17" s="137">
        <f>+'200 - All'!B120</f>
        <v>6</v>
      </c>
      <c r="C17" s="137">
        <f>+'200 - All'!C120</f>
        <v>0</v>
      </c>
      <c r="D17" s="137">
        <f>+'200 - All'!D120</f>
        <v>0</v>
      </c>
      <c r="E17" s="137">
        <f>+'200 - All'!E120</f>
        <v>0</v>
      </c>
      <c r="F17" s="137">
        <f>+'200 - All'!F120</f>
        <v>0</v>
      </c>
      <c r="G17" s="137">
        <f>+'200 - All'!G120</f>
        <v>3</v>
      </c>
      <c r="H17" s="137">
        <f>+'200 - All'!H120</f>
        <v>0</v>
      </c>
      <c r="I17" s="137">
        <f>+'200 - All'!I120</f>
        <v>8</v>
      </c>
      <c r="J17" s="137">
        <f>+'200 - All'!J120</f>
        <v>0</v>
      </c>
      <c r="K17" s="137">
        <f>+'200 - All'!K120</f>
        <v>0</v>
      </c>
      <c r="L17" s="137">
        <f>+'200 - All'!L120</f>
        <v>0</v>
      </c>
      <c r="M17" s="137">
        <f>+'200 - All'!M120</f>
        <v>0</v>
      </c>
      <c r="N17" s="137">
        <f>+'200 - All'!N120</f>
        <v>0</v>
      </c>
      <c r="O17" s="137">
        <f>+'200 - All'!O120</f>
        <v>0</v>
      </c>
      <c r="P17" s="137">
        <f>+'200 - All'!P120</f>
        <v>0</v>
      </c>
      <c r="Q17" s="137">
        <f>+'200 - All'!Q120</f>
        <v>0</v>
      </c>
      <c r="R17" s="137">
        <f>+'200 - All'!R120</f>
        <v>0</v>
      </c>
      <c r="S17" s="137">
        <f>+'200 - All'!S120</f>
        <v>0</v>
      </c>
      <c r="T17" s="137">
        <f>+'200 - All'!T120</f>
        <v>22</v>
      </c>
      <c r="U17" s="137">
        <f>+'200 - All'!U120</f>
        <v>0</v>
      </c>
      <c r="V17" s="137">
        <f>+'200 - All'!V120</f>
        <v>0</v>
      </c>
      <c r="W17" s="137">
        <f>+'200 - All'!W120</f>
        <v>0</v>
      </c>
      <c r="X17" s="137">
        <f t="shared" si="3"/>
        <v>39</v>
      </c>
    </row>
    <row r="18" spans="1:24" ht="14.25" customHeight="1">
      <c r="A18" s="58" t="s">
        <v>824</v>
      </c>
      <c r="B18" s="137">
        <f>+'400 - All'!B111</f>
        <v>4</v>
      </c>
      <c r="C18" s="137">
        <f>+'400 - All'!C111</f>
        <v>0</v>
      </c>
      <c r="D18" s="137">
        <f>+'400 - All'!D111</f>
        <v>0</v>
      </c>
      <c r="E18" s="137">
        <f>+'400 - All'!E111</f>
        <v>0</v>
      </c>
      <c r="F18" s="137">
        <f>+'400 - All'!F111</f>
        <v>11</v>
      </c>
      <c r="G18" s="137">
        <f>+'400 - All'!G111</f>
        <v>2</v>
      </c>
      <c r="H18" s="137">
        <f>+'400 - All'!H111</f>
        <v>0</v>
      </c>
      <c r="I18" s="137">
        <f>+'400 - All'!I111</f>
        <v>6</v>
      </c>
      <c r="J18" s="137">
        <f>+'400 - All'!J111</f>
        <v>0</v>
      </c>
      <c r="K18" s="137">
        <f>+'400 - All'!K111</f>
        <v>0</v>
      </c>
      <c r="L18" s="137">
        <f>+'400 - All'!L111</f>
        <v>0</v>
      </c>
      <c r="M18" s="137">
        <f>+'400 - All'!M111</f>
        <v>0</v>
      </c>
      <c r="N18" s="137">
        <f>+'400 - All'!N111</f>
        <v>0</v>
      </c>
      <c r="O18" s="137">
        <f>+'400 - All'!O111</f>
        <v>0</v>
      </c>
      <c r="P18" s="137">
        <f>+'400 - All'!P111</f>
        <v>0</v>
      </c>
      <c r="Q18" s="137">
        <f>+'400 - All'!Q111</f>
        <v>0</v>
      </c>
      <c r="R18" s="137">
        <f>+'400 - All'!R111</f>
        <v>0</v>
      </c>
      <c r="S18" s="137">
        <f>+'400 - All'!S111</f>
        <v>0</v>
      </c>
      <c r="T18" s="137">
        <f>+'400 - All'!T111</f>
        <v>16</v>
      </c>
      <c r="U18" s="137">
        <f>+'400 - All'!U111</f>
        <v>0</v>
      </c>
      <c r="V18" s="137">
        <f>+'400 - All'!V111</f>
        <v>0</v>
      </c>
      <c r="W18" s="137">
        <f>+'400 - All'!W111</f>
        <v>0</v>
      </c>
      <c r="X18" s="137">
        <f t="shared" si="3"/>
        <v>39</v>
      </c>
    </row>
    <row r="19" spans="1:24" ht="14.25" customHeight="1">
      <c r="A19" s="58" t="s">
        <v>825</v>
      </c>
      <c r="B19" s="137">
        <f>+'800 - ALL'!B58</f>
        <v>0</v>
      </c>
      <c r="C19" s="137">
        <f>+'800 - ALL'!C58</f>
        <v>0</v>
      </c>
      <c r="D19" s="137">
        <f>+'800 - ALL'!D58</f>
        <v>0</v>
      </c>
      <c r="E19" s="137">
        <f>+'800 - ALL'!E58</f>
        <v>0</v>
      </c>
      <c r="F19" s="137">
        <f>+'800 - ALL'!F58</f>
        <v>8</v>
      </c>
      <c r="G19" s="137">
        <f>+'800 - ALL'!G58</f>
        <v>8</v>
      </c>
      <c r="H19" s="137">
        <f>+'800 - ALL'!H58</f>
        <v>0</v>
      </c>
      <c r="I19" s="137">
        <f>+'800 - ALL'!I58</f>
        <v>13</v>
      </c>
      <c r="J19" s="137">
        <f>+'800 - ALL'!J58</f>
        <v>0</v>
      </c>
      <c r="K19" s="137">
        <f>+'800 - ALL'!K58</f>
        <v>0</v>
      </c>
      <c r="L19" s="137">
        <f>+'800 - ALL'!L58</f>
        <v>0</v>
      </c>
      <c r="M19" s="137">
        <f>+'800 - ALL'!M58</f>
        <v>0</v>
      </c>
      <c r="N19" s="137">
        <f>+'800 - ALL'!N58</f>
        <v>0</v>
      </c>
      <c r="O19" s="137">
        <f>+'800 - ALL'!O58</f>
        <v>0</v>
      </c>
      <c r="P19" s="137">
        <f>+'800 - ALL'!P58</f>
        <v>0</v>
      </c>
      <c r="Q19" s="137">
        <f>+'800 - ALL'!Q58</f>
        <v>0</v>
      </c>
      <c r="R19" s="137">
        <f>+'800 - ALL'!R58</f>
        <v>0</v>
      </c>
      <c r="S19" s="137">
        <f>+'800 - ALL'!S58</f>
        <v>0</v>
      </c>
      <c r="T19" s="137">
        <f>+'800 - ALL'!T58</f>
        <v>6</v>
      </c>
      <c r="U19" s="137">
        <f>+'800 - ALL'!U58</f>
        <v>4</v>
      </c>
      <c r="V19" s="137">
        <f>+'800 - ALL'!V58</f>
        <v>0</v>
      </c>
      <c r="W19" s="137">
        <f>+'800 - ALL'!W58</f>
        <v>0</v>
      </c>
      <c r="X19" s="137">
        <f t="shared" si="3"/>
        <v>39</v>
      </c>
    </row>
    <row r="20" spans="1:24" ht="14.25" customHeight="1">
      <c r="A20" s="58" t="s">
        <v>826</v>
      </c>
      <c r="B20" s="137">
        <f>+'1600mm - ALL'!B53</f>
        <v>0</v>
      </c>
      <c r="C20" s="137">
        <f>+'1600mm - ALL'!C53</f>
        <v>0</v>
      </c>
      <c r="D20" s="137">
        <f>+'1600mm - ALL'!D53</f>
        <v>0</v>
      </c>
      <c r="E20" s="137">
        <f>+'1600mm - ALL'!E53</f>
        <v>0</v>
      </c>
      <c r="F20" s="137">
        <f>+'1600mm - ALL'!F53</f>
        <v>0</v>
      </c>
      <c r="G20" s="137">
        <f>+'1600mm - ALL'!G53</f>
        <v>8</v>
      </c>
      <c r="H20" s="137">
        <f>+'1600mm - ALL'!H53</f>
        <v>0</v>
      </c>
      <c r="I20" s="137">
        <f>+'1600mm - ALL'!I53</f>
        <v>13</v>
      </c>
      <c r="J20" s="137">
        <f>+'1600mm - ALL'!J53</f>
        <v>0</v>
      </c>
      <c r="K20" s="137">
        <f>+'1600mm - ALL'!K53</f>
        <v>0</v>
      </c>
      <c r="L20" s="137">
        <f>+'1600mm - ALL'!L53</f>
        <v>0</v>
      </c>
      <c r="M20" s="137">
        <f>+'1600mm - ALL'!M53</f>
        <v>0</v>
      </c>
      <c r="N20" s="137">
        <f>+'1600mm - ALL'!N53</f>
        <v>0</v>
      </c>
      <c r="O20" s="137">
        <f>+'1600mm - ALL'!O53</f>
        <v>0</v>
      </c>
      <c r="P20" s="137">
        <f>+'1600mm - ALL'!P53</f>
        <v>0</v>
      </c>
      <c r="Q20" s="137">
        <f>+'1600mm - ALL'!Q53</f>
        <v>0</v>
      </c>
      <c r="R20" s="137">
        <f>+'1600mm - ALL'!R53</f>
        <v>0</v>
      </c>
      <c r="S20" s="137">
        <f>+'1600mm - ALL'!S53</f>
        <v>0</v>
      </c>
      <c r="T20" s="137">
        <f>+'1600mm - ALL'!T53</f>
        <v>16</v>
      </c>
      <c r="U20" s="137">
        <f>+'1600mm - ALL'!U53</f>
        <v>2</v>
      </c>
      <c r="V20" s="137">
        <f>+'1600mm - ALL'!V53</f>
        <v>0</v>
      </c>
      <c r="W20" s="137">
        <f>+'1600mm - ALL'!W53</f>
        <v>0</v>
      </c>
      <c r="X20" s="137">
        <f t="shared" si="3"/>
        <v>39</v>
      </c>
    </row>
    <row r="21" spans="1:24" ht="14.25" customHeight="1">
      <c r="A21" s="58" t="s">
        <v>827</v>
      </c>
      <c r="B21" s="137">
        <f>+'3200-ALL'!B29</f>
        <v>0</v>
      </c>
      <c r="C21" s="137">
        <f>+'3200-ALL'!C29</f>
        <v>0</v>
      </c>
      <c r="D21" s="137">
        <f>+'3200-ALL'!D29</f>
        <v>0</v>
      </c>
      <c r="E21" s="137">
        <f>+'3200-ALL'!E29</f>
        <v>0</v>
      </c>
      <c r="F21" s="137">
        <f>+'3200-ALL'!F29</f>
        <v>0</v>
      </c>
      <c r="G21" s="137">
        <f>+'3200-ALL'!G29</f>
        <v>10</v>
      </c>
      <c r="H21" s="137">
        <f>+'3200-ALL'!H29</f>
        <v>0</v>
      </c>
      <c r="I21" s="137">
        <f>+'3200-ALL'!I29</f>
        <v>14</v>
      </c>
      <c r="J21" s="137">
        <f>+'3200-ALL'!J29</f>
        <v>0</v>
      </c>
      <c r="K21" s="137">
        <f>+'3200-ALL'!K29</f>
        <v>0</v>
      </c>
      <c r="L21" s="137">
        <f>+'3200-ALL'!L29</f>
        <v>0</v>
      </c>
      <c r="M21" s="137">
        <f>+'3200-ALL'!M29</f>
        <v>0</v>
      </c>
      <c r="N21" s="137">
        <f>+'3200-ALL'!N29</f>
        <v>0</v>
      </c>
      <c r="O21" s="137">
        <f>+'3200-ALL'!O29</f>
        <v>0</v>
      </c>
      <c r="P21" s="137">
        <f>+'3200-ALL'!P29</f>
        <v>0</v>
      </c>
      <c r="Q21" s="137">
        <f>+'3200-ALL'!Q29</f>
        <v>0</v>
      </c>
      <c r="R21" s="137">
        <f>+'3200-ALL'!R29</f>
        <v>0</v>
      </c>
      <c r="S21" s="137">
        <f>+'3200-ALL'!S29</f>
        <v>0</v>
      </c>
      <c r="T21" s="137">
        <f>+'3200-ALL'!T29</f>
        <v>0</v>
      </c>
      <c r="U21" s="137">
        <f>+'3200-ALL'!U29</f>
        <v>0</v>
      </c>
      <c r="V21" s="137">
        <f>+'3200-ALL'!V29</f>
        <v>0</v>
      </c>
      <c r="W21" s="137">
        <f>+'3200-ALL'!W29</f>
        <v>0</v>
      </c>
      <c r="X21" s="137">
        <f t="shared" si="3"/>
        <v>24</v>
      </c>
    </row>
    <row r="22" spans="1:24" ht="14.25" customHeight="1">
      <c r="A22" s="58" t="s">
        <v>828</v>
      </c>
      <c r="B22" s="58">
        <f>+'4X800r'!B26</f>
        <v>0</v>
      </c>
      <c r="C22" s="58">
        <f>+'4X800r'!C26</f>
        <v>0</v>
      </c>
      <c r="D22" s="58">
        <f>+'4X800r'!D26</f>
        <v>0</v>
      </c>
      <c r="E22" s="58">
        <f>+'4X800r'!E26</f>
        <v>0</v>
      </c>
      <c r="F22" s="58">
        <f>+'4X800r'!F26</f>
        <v>6</v>
      </c>
      <c r="G22" s="58">
        <f>+'4X800r'!G26</f>
        <v>10</v>
      </c>
      <c r="H22" s="58">
        <f>+'4X800r'!H26</f>
        <v>0</v>
      </c>
      <c r="I22" s="58">
        <f>+'4X800r'!I26</f>
        <v>8</v>
      </c>
      <c r="J22" s="58">
        <f>+'4X800r'!J26</f>
        <v>0</v>
      </c>
      <c r="K22" s="58">
        <f>+'4X800r'!K26</f>
        <v>0</v>
      </c>
      <c r="L22" s="58">
        <f>+'4X800r'!L26</f>
        <v>0</v>
      </c>
      <c r="M22" s="58">
        <f>+'4X800r'!M26</f>
        <v>0</v>
      </c>
      <c r="N22" s="58">
        <f>+'4X800r'!N26</f>
        <v>0</v>
      </c>
      <c r="O22" s="58">
        <f>+'4X800r'!O26</f>
        <v>0</v>
      </c>
      <c r="P22" s="58">
        <f>+'4X800r'!P26</f>
        <v>0</v>
      </c>
      <c r="Q22" s="58">
        <f>+'4X800r'!Q26</f>
        <v>0</v>
      </c>
      <c r="R22" s="58">
        <f>+'4X800r'!R26</f>
        <v>0</v>
      </c>
      <c r="S22" s="58">
        <f>+'4X800r'!S26</f>
        <v>0</v>
      </c>
      <c r="T22" s="58">
        <f>+'4X800r'!T26</f>
        <v>0</v>
      </c>
      <c r="U22" s="58">
        <f>+'4X800r'!U26</f>
        <v>0</v>
      </c>
      <c r="V22" s="58">
        <f>+'4X800r'!V26</f>
        <v>0</v>
      </c>
      <c r="W22" s="58">
        <f>+'4X800r'!W26</f>
        <v>0</v>
      </c>
      <c r="X22" s="58">
        <f t="shared" si="3"/>
        <v>24</v>
      </c>
    </row>
    <row r="23" spans="1:24" ht="14.25" customHeight="1">
      <c r="A23" s="58" t="s">
        <v>829</v>
      </c>
      <c r="B23" s="137">
        <f>+'4x100 - ALL'!B45</f>
        <v>0</v>
      </c>
      <c r="C23" s="137">
        <f>+'4x100 - ALL'!C45</f>
        <v>5</v>
      </c>
      <c r="D23" s="137">
        <f>+'4x100 - ALL'!D45</f>
        <v>0</v>
      </c>
      <c r="E23" s="137">
        <f>+'4x100 - ALL'!E45</f>
        <v>0</v>
      </c>
      <c r="F23" s="137">
        <f>+'4x100 - ALL'!F45</f>
        <v>6</v>
      </c>
      <c r="G23" s="137">
        <f>+'4x100 - ALL'!G45</f>
        <v>4</v>
      </c>
      <c r="H23" s="137">
        <f>+'4x100 - ALL'!H45</f>
        <v>0</v>
      </c>
      <c r="I23" s="137">
        <f>+'4x100 - ALL'!I45</f>
        <v>8</v>
      </c>
      <c r="J23" s="137">
        <f>+'4x100 - ALL'!J45</f>
        <v>0</v>
      </c>
      <c r="K23" s="137">
        <f>+'4x100 - ALL'!K45</f>
        <v>0</v>
      </c>
      <c r="L23" s="137">
        <f>+'4x100 - ALL'!L45</f>
        <v>0</v>
      </c>
      <c r="M23" s="137">
        <f>+'4x100 - ALL'!M45</f>
        <v>0</v>
      </c>
      <c r="N23" s="137">
        <f>+'4x100 - ALL'!N45</f>
        <v>0</v>
      </c>
      <c r="O23" s="137">
        <f>+'4x100 - ALL'!O45</f>
        <v>0</v>
      </c>
      <c r="P23" s="137">
        <f>+'4x100 - ALL'!P45</f>
        <v>0</v>
      </c>
      <c r="Q23" s="137">
        <f>+'4x100 - ALL'!Q45</f>
        <v>0</v>
      </c>
      <c r="R23" s="137">
        <f>+'4x100 - ALL'!R45</f>
        <v>0</v>
      </c>
      <c r="S23" s="137">
        <f>+'4x100 - ALL'!S45</f>
        <v>0</v>
      </c>
      <c r="T23" s="137">
        <f>+'4x100 - ALL'!T45</f>
        <v>10</v>
      </c>
      <c r="U23" s="137">
        <f>+'4x100 - ALL'!U45</f>
        <v>0</v>
      </c>
      <c r="V23" s="137">
        <f>+'4x100 - ALL'!V45</f>
        <v>0</v>
      </c>
      <c r="W23" s="137">
        <f>+'4x100 - ALL'!W45</f>
        <v>0</v>
      </c>
      <c r="X23" s="137">
        <f t="shared" si="3"/>
        <v>33</v>
      </c>
    </row>
    <row r="24" spans="1:24" ht="14.25" customHeight="1">
      <c r="A24" s="58" t="s">
        <v>830</v>
      </c>
      <c r="B24" s="137">
        <f>+'4x400 - ALL'!B27</f>
        <v>0</v>
      </c>
      <c r="C24" s="137">
        <f>+'4x400 - ALL'!C27</f>
        <v>0</v>
      </c>
      <c r="D24" s="137">
        <f>+'4x400 - ALL'!D27</f>
        <v>0</v>
      </c>
      <c r="E24" s="137">
        <f>+'4x400 - ALL'!E27</f>
        <v>0</v>
      </c>
      <c r="F24" s="137">
        <f>+'4x400 - ALL'!F27</f>
        <v>0</v>
      </c>
      <c r="G24" s="137">
        <f>+'4x400 - ALL'!G27</f>
        <v>8</v>
      </c>
      <c r="H24" s="137">
        <f>+'4x400 - ALL'!H27</f>
        <v>0</v>
      </c>
      <c r="I24" s="137">
        <f>+'4x400 - ALL'!I27</f>
        <v>6</v>
      </c>
      <c r="J24" s="137">
        <f>+'4x400 - ALL'!J27</f>
        <v>0</v>
      </c>
      <c r="K24" s="137">
        <f>+'4x400 - ALL'!K27</f>
        <v>0</v>
      </c>
      <c r="L24" s="137">
        <f>+'4x400 - ALL'!L27</f>
        <v>0</v>
      </c>
      <c r="M24" s="137">
        <f>+'4x400 - ALL'!M27</f>
        <v>0</v>
      </c>
      <c r="N24" s="137">
        <f>+'4x400 - ALL'!N27</f>
        <v>0</v>
      </c>
      <c r="O24" s="137">
        <f>+'4x400 - ALL'!O27</f>
        <v>0</v>
      </c>
      <c r="P24" s="137">
        <f>+'4x400 - ALL'!P27</f>
        <v>0</v>
      </c>
      <c r="Q24" s="137">
        <f>+'4x400 - ALL'!Q27</f>
        <v>0</v>
      </c>
      <c r="R24" s="137">
        <f>+'4x400 - ALL'!R27</f>
        <v>0</v>
      </c>
      <c r="S24" s="137">
        <f>+'4x400 - ALL'!S27</f>
        <v>0</v>
      </c>
      <c r="T24" s="137">
        <f>+'4x400 - ALL'!T27</f>
        <v>10</v>
      </c>
      <c r="U24" s="137">
        <f>+'4x400 - ALL'!U27</f>
        <v>0</v>
      </c>
      <c r="V24" s="137">
        <f>+'4x400 - ALL'!V27</f>
        <v>0</v>
      </c>
      <c r="W24" s="137">
        <f>+'4x400 - ALL'!W27</f>
        <v>0</v>
      </c>
      <c r="X24" s="137">
        <f t="shared" si="3"/>
        <v>24</v>
      </c>
    </row>
    <row r="25" spans="1:24" ht="14.25" customHeight="1">
      <c r="A25" s="58" t="s">
        <v>831</v>
      </c>
      <c r="B25" s="137">
        <f>+'SHOT PUT'!B81</f>
        <v>0</v>
      </c>
      <c r="C25" s="137">
        <f>+'SHOT PUT'!C81</f>
        <v>0</v>
      </c>
      <c r="D25" s="137">
        <f>+'SHOT PUT'!D81</f>
        <v>0</v>
      </c>
      <c r="E25" s="137">
        <f>+'SHOT PUT'!E81</f>
        <v>0</v>
      </c>
      <c r="F25" s="137">
        <f>+'SHOT PUT'!F81</f>
        <v>2</v>
      </c>
      <c r="G25" s="137">
        <f>+'SHOT PUT'!G81</f>
        <v>4</v>
      </c>
      <c r="H25" s="137">
        <f>+'SHOT PUT'!H81</f>
        <v>0</v>
      </c>
      <c r="I25" s="137">
        <f>+'SHOT PUT'!I81</f>
        <v>14</v>
      </c>
      <c r="J25" s="137">
        <f>+'SHOT PUT'!J81</f>
        <v>0</v>
      </c>
      <c r="K25" s="137">
        <f>+'SHOT PUT'!K81</f>
        <v>0</v>
      </c>
      <c r="L25" s="137">
        <f>+'SHOT PUT'!L81</f>
        <v>0</v>
      </c>
      <c r="M25" s="137">
        <f>+'SHOT PUT'!M81</f>
        <v>10</v>
      </c>
      <c r="N25" s="137">
        <f>+'SHOT PUT'!N81</f>
        <v>0</v>
      </c>
      <c r="O25" s="137">
        <f>+'SHOT PUT'!O81</f>
        <v>0</v>
      </c>
      <c r="P25" s="137">
        <f>+'SHOT PUT'!P81</f>
        <v>0</v>
      </c>
      <c r="Q25" s="137">
        <f>+'SHOT PUT'!Q81</f>
        <v>0</v>
      </c>
      <c r="R25" s="137">
        <f>+'SHOT PUT'!R81</f>
        <v>0</v>
      </c>
      <c r="S25" s="137">
        <f>+'SHOT PUT'!S81</f>
        <v>0</v>
      </c>
      <c r="T25" s="137">
        <f>+'SHOT PUT'!T81</f>
        <v>0</v>
      </c>
      <c r="U25" s="137">
        <f>+'SHOT PUT'!U81</f>
        <v>0</v>
      </c>
      <c r="V25" s="137">
        <f>+'SHOT PUT'!V81</f>
        <v>0</v>
      </c>
      <c r="W25" s="137">
        <f>+'SHOT PUT'!W81</f>
        <v>9</v>
      </c>
      <c r="X25" s="137">
        <f t="shared" si="3"/>
        <v>39</v>
      </c>
    </row>
    <row r="26" spans="1:24" ht="14.25" customHeight="1">
      <c r="A26" s="58" t="s">
        <v>832</v>
      </c>
      <c r="B26" s="137">
        <f>+'Turbo Jav'!B93</f>
        <v>0</v>
      </c>
      <c r="C26" s="137">
        <f>+'Turbo Jav'!C93</f>
        <v>0</v>
      </c>
      <c r="D26" s="137">
        <f>+'Turbo Jav'!D93</f>
        <v>0</v>
      </c>
      <c r="E26" s="137">
        <f>+'Turbo Jav'!E93</f>
        <v>0</v>
      </c>
      <c r="F26" s="137">
        <f>+'Turbo Jav'!F93</f>
        <v>13</v>
      </c>
      <c r="G26" s="137">
        <f>+'Turbo Jav'!G93</f>
        <v>21</v>
      </c>
      <c r="H26" s="137">
        <f>+'Turbo Jav'!H93</f>
        <v>0</v>
      </c>
      <c r="I26" s="137">
        <f>+'Turbo Jav'!I93</f>
        <v>0</v>
      </c>
      <c r="J26" s="137">
        <f>+'Turbo Jav'!J93</f>
        <v>0</v>
      </c>
      <c r="K26" s="137">
        <f>+'Turbo Jav'!K93</f>
        <v>0</v>
      </c>
      <c r="L26" s="137">
        <f>+'Turbo Jav'!L93</f>
        <v>0</v>
      </c>
      <c r="M26" s="137">
        <f>+'Turbo Jav'!M93</f>
        <v>0</v>
      </c>
      <c r="N26" s="137">
        <f>+'Turbo Jav'!N93</f>
        <v>0</v>
      </c>
      <c r="O26" s="137">
        <f>+'Turbo Jav'!O93</f>
        <v>0</v>
      </c>
      <c r="P26" s="137">
        <f>+'Turbo Jav'!P93</f>
        <v>0</v>
      </c>
      <c r="Q26" s="137">
        <f>+'Turbo Jav'!Q93</f>
        <v>0</v>
      </c>
      <c r="R26" s="137">
        <f>+'Turbo Jav'!R93</f>
        <v>0</v>
      </c>
      <c r="S26" s="137">
        <f>+'Turbo Jav'!S93</f>
        <v>0</v>
      </c>
      <c r="T26" s="137">
        <f>+'Turbo Jav'!T93</f>
        <v>0</v>
      </c>
      <c r="U26" s="137">
        <f>+'Turbo Jav'!U93</f>
        <v>0</v>
      </c>
      <c r="V26" s="137">
        <f>+'Turbo Jav'!V93</f>
        <v>0</v>
      </c>
      <c r="W26" s="137">
        <f>+'Turbo Jav'!W93</f>
        <v>5</v>
      </c>
      <c r="X26" s="137">
        <f t="shared" si="3"/>
        <v>39</v>
      </c>
    </row>
    <row r="27" spans="1:24" ht="14.25" customHeight="1">
      <c r="A27" s="58" t="s">
        <v>833</v>
      </c>
      <c r="B27" s="58">
        <f>+'LONG JUMP'!B142</f>
        <v>5</v>
      </c>
      <c r="C27" s="58">
        <f>+'LONG JUMP'!C142</f>
        <v>8</v>
      </c>
      <c r="D27" s="58">
        <f>+'LONG JUMP'!D142</f>
        <v>0</v>
      </c>
      <c r="E27" s="58">
        <f>+'LONG JUMP'!E142</f>
        <v>0</v>
      </c>
      <c r="F27" s="58">
        <f>+'LONG JUMP'!F142</f>
        <v>1</v>
      </c>
      <c r="G27" s="58">
        <f>+'LONG JUMP'!G142</f>
        <v>10</v>
      </c>
      <c r="H27" s="58">
        <f>+'LONG JUMP'!H142</f>
        <v>0</v>
      </c>
      <c r="I27" s="58">
        <f>+'LONG JUMP'!I142</f>
        <v>13</v>
      </c>
      <c r="J27" s="58">
        <f>+'LONG JUMP'!J142</f>
        <v>0</v>
      </c>
      <c r="K27" s="58">
        <f>+'LONG JUMP'!K142</f>
        <v>0</v>
      </c>
      <c r="L27" s="58">
        <f>+'LONG JUMP'!L142</f>
        <v>0</v>
      </c>
      <c r="M27" s="58">
        <f>+'LONG JUMP'!M142</f>
        <v>2</v>
      </c>
      <c r="N27" s="58">
        <f>+'LONG JUMP'!N142</f>
        <v>0</v>
      </c>
      <c r="O27" s="58">
        <f>+'LONG JUMP'!O142</f>
        <v>0</v>
      </c>
      <c r="P27" s="58">
        <f>+'LONG JUMP'!P142</f>
        <v>0</v>
      </c>
      <c r="Q27" s="58">
        <f>+'LONG JUMP'!Q142</f>
        <v>0</v>
      </c>
      <c r="R27" s="58">
        <f>+'LONG JUMP'!R142</f>
        <v>0</v>
      </c>
      <c r="S27" s="58">
        <f>+'LONG JUMP'!S142</f>
        <v>0</v>
      </c>
      <c r="T27" s="58">
        <f>+'LONG JUMP'!T142</f>
        <v>0</v>
      </c>
      <c r="U27" s="58">
        <f>+'LONG JUMP'!U142</f>
        <v>0</v>
      </c>
      <c r="V27" s="58">
        <f>+'LONG JUMP'!V142</f>
        <v>0</v>
      </c>
      <c r="W27" s="58">
        <f>+'LONG JUMP'!W142</f>
        <v>0</v>
      </c>
      <c r="X27" s="137">
        <f t="shared" si="3"/>
        <v>39</v>
      </c>
    </row>
    <row r="28" spans="1:24" ht="14.25" customHeight="1">
      <c r="A28" s="135" t="s">
        <v>834</v>
      </c>
      <c r="B28" s="136">
        <f t="shared" ref="B28:X28" si="4">SUM(B16:B27)</f>
        <v>20</v>
      </c>
      <c r="C28" s="136">
        <f t="shared" si="4"/>
        <v>20</v>
      </c>
      <c r="D28" s="136">
        <f t="shared" si="4"/>
        <v>0</v>
      </c>
      <c r="E28" s="136">
        <f t="shared" si="4"/>
        <v>0</v>
      </c>
      <c r="F28" s="136">
        <f t="shared" si="4"/>
        <v>47</v>
      </c>
      <c r="G28" s="136">
        <f t="shared" si="4"/>
        <v>90</v>
      </c>
      <c r="H28" s="136">
        <f t="shared" si="4"/>
        <v>0</v>
      </c>
      <c r="I28" s="136">
        <f t="shared" si="4"/>
        <v>116</v>
      </c>
      <c r="J28" s="136">
        <f t="shared" si="4"/>
        <v>0</v>
      </c>
      <c r="K28" s="136">
        <f t="shared" si="4"/>
        <v>0</v>
      </c>
      <c r="L28" s="136">
        <f t="shared" si="4"/>
        <v>0</v>
      </c>
      <c r="M28" s="136">
        <f t="shared" si="4"/>
        <v>12</v>
      </c>
      <c r="N28" s="136">
        <f t="shared" si="4"/>
        <v>0</v>
      </c>
      <c r="O28" s="136">
        <f t="shared" si="4"/>
        <v>0</v>
      </c>
      <c r="P28" s="136">
        <f t="shared" si="4"/>
        <v>0</v>
      </c>
      <c r="Q28" s="136">
        <f t="shared" si="4"/>
        <v>0</v>
      </c>
      <c r="R28" s="136">
        <f t="shared" si="4"/>
        <v>0</v>
      </c>
      <c r="S28" s="136">
        <f t="shared" si="4"/>
        <v>0</v>
      </c>
      <c r="T28" s="136">
        <f t="shared" si="4"/>
        <v>88</v>
      </c>
      <c r="U28" s="136">
        <f t="shared" si="4"/>
        <v>10</v>
      </c>
      <c r="V28" s="136">
        <f t="shared" si="4"/>
        <v>0</v>
      </c>
      <c r="W28" s="136">
        <f t="shared" si="4"/>
        <v>14</v>
      </c>
      <c r="X28" s="136">
        <f t="shared" si="4"/>
        <v>417</v>
      </c>
    </row>
    <row r="29" spans="1:24" ht="14.25" customHeight="1"/>
    <row r="30" spans="1:24" ht="14.25" customHeight="1">
      <c r="A30" s="138" t="s">
        <v>835</v>
      </c>
      <c r="B30" s="170">
        <f>+'100m hurdles'!B29</f>
        <v>1</v>
      </c>
      <c r="C30" s="170">
        <f>+'100m hurdles'!C29</f>
        <v>0</v>
      </c>
      <c r="D30" s="170">
        <f>+'100m hurdles'!D29</f>
        <v>0</v>
      </c>
      <c r="E30" s="170">
        <f>+'100m hurdles'!E29</f>
        <v>0</v>
      </c>
      <c r="F30" s="170">
        <f>+'100m hurdles'!F29</f>
        <v>0</v>
      </c>
      <c r="G30" s="170">
        <f>+'100m hurdles'!G29</f>
        <v>10</v>
      </c>
      <c r="H30" s="170">
        <f>+'100m hurdles'!H29</f>
        <v>0</v>
      </c>
      <c r="I30" s="170">
        <f>+'100m hurdles'!I29</f>
        <v>22</v>
      </c>
      <c r="J30" s="170">
        <f>+'100m hurdles'!J29</f>
        <v>0</v>
      </c>
      <c r="K30" s="170">
        <f>+'100m hurdles'!K29</f>
        <v>0</v>
      </c>
      <c r="L30" s="170">
        <f>+'100m hurdles'!L29</f>
        <v>0</v>
      </c>
      <c r="M30" s="170">
        <f>+'100m hurdles'!M29</f>
        <v>0</v>
      </c>
      <c r="N30" s="170">
        <f>+'100m hurdles'!N29</f>
        <v>0</v>
      </c>
      <c r="O30" s="170">
        <f>+'100m hurdles'!O29</f>
        <v>0</v>
      </c>
      <c r="P30" s="170">
        <f>+'100m hurdles'!P29</f>
        <v>0</v>
      </c>
      <c r="Q30" s="170">
        <f>+'100m hurdles'!Q29</f>
        <v>0</v>
      </c>
      <c r="R30" s="170">
        <f>+'100m hurdles'!R29</f>
        <v>0</v>
      </c>
      <c r="S30" s="170">
        <f>+'100m hurdles'!S29</f>
        <v>0</v>
      </c>
      <c r="T30" s="170">
        <f>+'100m hurdles'!T29</f>
        <v>0</v>
      </c>
      <c r="U30" s="170">
        <f>+'100m hurdles'!U29</f>
        <v>6</v>
      </c>
      <c r="V30" s="170">
        <f>+'100m hurdles'!V29</f>
        <v>0</v>
      </c>
      <c r="W30" s="170">
        <f>+'100m hurdles'!W29</f>
        <v>0</v>
      </c>
      <c r="X30" s="170">
        <f t="shared" ref="X30:X44" si="5">SUM(B30:W30)</f>
        <v>39</v>
      </c>
    </row>
    <row r="31" spans="1:24" ht="14.25" customHeight="1">
      <c r="A31" s="58" t="s">
        <v>836</v>
      </c>
      <c r="B31" s="58">
        <f>+'100- All'!B147</f>
        <v>6</v>
      </c>
      <c r="C31" s="58">
        <f>+'100- All'!C147</f>
        <v>0</v>
      </c>
      <c r="D31" s="58">
        <f>+'100- All'!D147</f>
        <v>0</v>
      </c>
      <c r="E31" s="58">
        <f>+'100- All'!E147</f>
        <v>0</v>
      </c>
      <c r="F31" s="58">
        <f>+'100- All'!F147</f>
        <v>3</v>
      </c>
      <c r="G31" s="58">
        <f>+'100- All'!G147</f>
        <v>18</v>
      </c>
      <c r="H31" s="58">
        <f>+'100- All'!H147</f>
        <v>0</v>
      </c>
      <c r="I31" s="58">
        <f>+'100- All'!I147</f>
        <v>11</v>
      </c>
      <c r="J31" s="58">
        <f>+'100- All'!J147</f>
        <v>0</v>
      </c>
      <c r="K31" s="58">
        <f>+'100- All'!K147</f>
        <v>0</v>
      </c>
      <c r="L31" s="58">
        <f>+'100- All'!L147</f>
        <v>0</v>
      </c>
      <c r="M31" s="58">
        <f>+'100- All'!M147</f>
        <v>0</v>
      </c>
      <c r="N31" s="58">
        <f>+'100- All'!N147</f>
        <v>0</v>
      </c>
      <c r="O31" s="58">
        <f>+'100- All'!O147</f>
        <v>0</v>
      </c>
      <c r="P31" s="58">
        <f>+'100- All'!P147</f>
        <v>0</v>
      </c>
      <c r="Q31" s="58">
        <f>+'100- All'!Q147</f>
        <v>0</v>
      </c>
      <c r="R31" s="58">
        <f>+'100- All'!R147</f>
        <v>0</v>
      </c>
      <c r="S31" s="58">
        <f>+'100- All'!S147</f>
        <v>0</v>
      </c>
      <c r="T31" s="58">
        <f>+'100- All'!T147</f>
        <v>0</v>
      </c>
      <c r="U31" s="58">
        <f>+'100- All'!U147</f>
        <v>1</v>
      </c>
      <c r="V31" s="58">
        <f>+'100- All'!V147</f>
        <v>0</v>
      </c>
      <c r="W31" s="58">
        <f>+'100- All'!W147</f>
        <v>0</v>
      </c>
      <c r="X31" s="58">
        <f t="shared" si="5"/>
        <v>39</v>
      </c>
    </row>
    <row r="32" spans="1:24" ht="14.25" customHeight="1">
      <c r="A32" s="58" t="s">
        <v>837</v>
      </c>
      <c r="B32" s="58">
        <f>+'200 - All'!B121</f>
        <v>0</v>
      </c>
      <c r="C32" s="58">
        <f>+'200 - All'!C121</f>
        <v>0</v>
      </c>
      <c r="D32" s="58">
        <f>+'200 - All'!D121</f>
        <v>0</v>
      </c>
      <c r="E32" s="58">
        <f>+'200 - All'!E121</f>
        <v>0</v>
      </c>
      <c r="F32" s="58">
        <f>+'200 - All'!F121</f>
        <v>2</v>
      </c>
      <c r="G32" s="58">
        <f>+'200 - All'!G121</f>
        <v>13</v>
      </c>
      <c r="H32" s="58">
        <f>+'200 - All'!H121</f>
        <v>0</v>
      </c>
      <c r="I32" s="58">
        <f>+'200 - All'!I121</f>
        <v>13</v>
      </c>
      <c r="J32" s="58">
        <f>+'200 - All'!J121</f>
        <v>0</v>
      </c>
      <c r="K32" s="58">
        <f>+'200 - All'!K121</f>
        <v>0</v>
      </c>
      <c r="L32" s="58">
        <f>+'200 - All'!L121</f>
        <v>0</v>
      </c>
      <c r="M32" s="58">
        <f>+'200 - All'!M121</f>
        <v>6</v>
      </c>
      <c r="N32" s="58">
        <f>+'200 - All'!N121</f>
        <v>0</v>
      </c>
      <c r="O32" s="58">
        <f>+'200 - All'!O121</f>
        <v>0</v>
      </c>
      <c r="P32" s="58">
        <f>+'200 - All'!P121</f>
        <v>0</v>
      </c>
      <c r="Q32" s="58">
        <f>+'200 - All'!Q121</f>
        <v>0</v>
      </c>
      <c r="R32" s="58">
        <f>+'200 - All'!R121</f>
        <v>0</v>
      </c>
      <c r="S32" s="58">
        <f>+'200 - All'!S121</f>
        <v>0</v>
      </c>
      <c r="T32" s="58">
        <f>+'200 - All'!T121</f>
        <v>0</v>
      </c>
      <c r="U32" s="58">
        <f>+'200 - All'!U121</f>
        <v>5</v>
      </c>
      <c r="V32" s="58">
        <f>+'200 - All'!V121</f>
        <v>0</v>
      </c>
      <c r="W32" s="58">
        <f>+'200 - All'!W121</f>
        <v>0</v>
      </c>
      <c r="X32" s="58">
        <f t="shared" si="5"/>
        <v>39</v>
      </c>
    </row>
    <row r="33" spans="1:24" ht="14.25" customHeight="1">
      <c r="A33" s="58" t="s">
        <v>838</v>
      </c>
      <c r="B33" s="58">
        <f>+'400 - All'!B112</f>
        <v>10</v>
      </c>
      <c r="C33" s="58">
        <f>+'400 - All'!C112</f>
        <v>0</v>
      </c>
      <c r="D33" s="58">
        <f>+'400 - All'!D112</f>
        <v>0</v>
      </c>
      <c r="E33" s="58">
        <f>+'400 - All'!E112</f>
        <v>0</v>
      </c>
      <c r="F33" s="58">
        <f>+'400 - All'!F112</f>
        <v>1</v>
      </c>
      <c r="G33" s="58">
        <f>+'400 - All'!G112</f>
        <v>8</v>
      </c>
      <c r="H33" s="58">
        <f>+'400 - All'!H112</f>
        <v>0</v>
      </c>
      <c r="I33" s="58">
        <f>+'400 - All'!I112</f>
        <v>16</v>
      </c>
      <c r="J33" s="58">
        <f>+'400 - All'!J112</f>
        <v>0</v>
      </c>
      <c r="K33" s="58">
        <f>+'400 - All'!K112</f>
        <v>0</v>
      </c>
      <c r="L33" s="58">
        <f>+'400 - All'!L112</f>
        <v>0</v>
      </c>
      <c r="M33" s="58">
        <f>+'400 - All'!M112</f>
        <v>4</v>
      </c>
      <c r="N33" s="58">
        <f>+'400 - All'!N112</f>
        <v>0</v>
      </c>
      <c r="O33" s="58">
        <f>+'400 - All'!O112</f>
        <v>0</v>
      </c>
      <c r="P33" s="58">
        <f>+'400 - All'!P112</f>
        <v>0</v>
      </c>
      <c r="Q33" s="58">
        <f>+'400 - All'!Q112</f>
        <v>0</v>
      </c>
      <c r="R33" s="58">
        <f>+'400 - All'!R112</f>
        <v>0</v>
      </c>
      <c r="S33" s="58">
        <f>+'400 - All'!S112</f>
        <v>0</v>
      </c>
      <c r="T33" s="58">
        <f>+'400 - All'!T112</f>
        <v>0</v>
      </c>
      <c r="U33" s="58">
        <f>+'400 - All'!U112</f>
        <v>0</v>
      </c>
      <c r="V33" s="58">
        <f>+'400 - All'!V112</f>
        <v>0</v>
      </c>
      <c r="W33" s="58">
        <f>+'400 - All'!W112</f>
        <v>0</v>
      </c>
      <c r="X33" s="58">
        <f t="shared" si="5"/>
        <v>39</v>
      </c>
    </row>
    <row r="34" spans="1:24" ht="14.25" customHeight="1">
      <c r="A34" s="58" t="s">
        <v>839</v>
      </c>
      <c r="B34" s="58">
        <f>+'800 - ALL'!B59</f>
        <v>0</v>
      </c>
      <c r="C34" s="58">
        <f>+'800 - ALL'!C59</f>
        <v>0</v>
      </c>
      <c r="D34" s="58">
        <f>+'800 - ALL'!D59</f>
        <v>0</v>
      </c>
      <c r="E34" s="58">
        <f>+'800 - ALL'!E59</f>
        <v>0</v>
      </c>
      <c r="F34" s="58">
        <f>+'800 - ALL'!F59</f>
        <v>4</v>
      </c>
      <c r="G34" s="58">
        <f>+'800 - ALL'!G59</f>
        <v>3</v>
      </c>
      <c r="H34" s="58">
        <f>+'800 - ALL'!H59</f>
        <v>0</v>
      </c>
      <c r="I34" s="58">
        <f>+'800 - ALL'!I59</f>
        <v>21</v>
      </c>
      <c r="J34" s="58">
        <f>+'800 - ALL'!J59</f>
        <v>0</v>
      </c>
      <c r="K34" s="58">
        <f>+'800 - ALL'!K59</f>
        <v>0</v>
      </c>
      <c r="L34" s="58">
        <f>+'800 - ALL'!L59</f>
        <v>0</v>
      </c>
      <c r="M34" s="58">
        <f>+'800 - ALL'!M59</f>
        <v>3</v>
      </c>
      <c r="N34" s="58">
        <f>+'800 - ALL'!N59</f>
        <v>0</v>
      </c>
      <c r="O34" s="58">
        <f>+'800 - ALL'!O59</f>
        <v>0</v>
      </c>
      <c r="P34" s="58">
        <f>+'800 - ALL'!P59</f>
        <v>0</v>
      </c>
      <c r="Q34" s="58">
        <f>+'800 - ALL'!Q59</f>
        <v>0</v>
      </c>
      <c r="R34" s="58">
        <f>+'800 - ALL'!R59</f>
        <v>0</v>
      </c>
      <c r="S34" s="58">
        <f>+'800 - ALL'!S59</f>
        <v>0</v>
      </c>
      <c r="T34" s="58">
        <f>+'800 - ALL'!T59</f>
        <v>0</v>
      </c>
      <c r="U34" s="58">
        <f>+'800 - ALL'!U59</f>
        <v>8</v>
      </c>
      <c r="V34" s="58">
        <f>+'800 - ALL'!V59</f>
        <v>0</v>
      </c>
      <c r="W34" s="58">
        <f>+'800 - ALL'!W59</f>
        <v>0</v>
      </c>
      <c r="X34" s="58">
        <f t="shared" si="5"/>
        <v>39</v>
      </c>
    </row>
    <row r="35" spans="1:24" ht="14.25" customHeight="1">
      <c r="A35" s="58" t="s">
        <v>840</v>
      </c>
      <c r="B35" s="58">
        <f>+'1600mm - ALL'!B54</f>
        <v>0</v>
      </c>
      <c r="C35" s="58">
        <f>+'1600mm - ALL'!C54</f>
        <v>0</v>
      </c>
      <c r="D35" s="58">
        <f>+'1600mm - ALL'!D54</f>
        <v>0</v>
      </c>
      <c r="E35" s="58">
        <f>+'1600mm - ALL'!E54</f>
        <v>0</v>
      </c>
      <c r="F35" s="58">
        <f>+'1600mm - ALL'!F54</f>
        <v>0</v>
      </c>
      <c r="G35" s="58">
        <f>+'1600mm - ALL'!G54</f>
        <v>6</v>
      </c>
      <c r="H35" s="58">
        <f>+'1600mm - ALL'!H54</f>
        <v>0</v>
      </c>
      <c r="I35" s="58">
        <f>+'1600mm - ALL'!I54</f>
        <v>23</v>
      </c>
      <c r="J35" s="58">
        <f>+'1600mm - ALL'!J54</f>
        <v>0</v>
      </c>
      <c r="K35" s="58">
        <f>+'1600mm - ALL'!K54</f>
        <v>0</v>
      </c>
      <c r="L35" s="58">
        <f>+'1600mm - ALL'!L54</f>
        <v>0</v>
      </c>
      <c r="M35" s="58">
        <f>+'1600mm - ALL'!M54</f>
        <v>0</v>
      </c>
      <c r="N35" s="58">
        <f>+'1600mm - ALL'!N54</f>
        <v>0</v>
      </c>
      <c r="O35" s="58">
        <f>+'1600mm - ALL'!O54</f>
        <v>0</v>
      </c>
      <c r="P35" s="58">
        <f>+'1600mm - ALL'!P54</f>
        <v>0</v>
      </c>
      <c r="Q35" s="58">
        <f>+'1600mm - ALL'!Q54</f>
        <v>0</v>
      </c>
      <c r="R35" s="58">
        <f>+'1600mm - ALL'!R54</f>
        <v>0</v>
      </c>
      <c r="S35" s="58">
        <f>+'1600mm - ALL'!S54</f>
        <v>0</v>
      </c>
      <c r="T35" s="58">
        <f>+'1600mm - ALL'!T54</f>
        <v>4</v>
      </c>
      <c r="U35" s="58">
        <f>+'1600mm - ALL'!U54</f>
        <v>5</v>
      </c>
      <c r="V35" s="58">
        <f>+'1600mm - ALL'!V54</f>
        <v>0</v>
      </c>
      <c r="W35" s="58">
        <f>+'1600mm - ALL'!W54</f>
        <v>0</v>
      </c>
      <c r="X35" s="58">
        <f t="shared" si="5"/>
        <v>38</v>
      </c>
    </row>
    <row r="36" spans="1:24" ht="14.25" customHeight="1">
      <c r="A36" s="58" t="s">
        <v>841</v>
      </c>
      <c r="B36" s="58">
        <f>+'3200-ALL'!B30</f>
        <v>0</v>
      </c>
      <c r="C36" s="58">
        <f>+'3200-ALL'!C30</f>
        <v>0</v>
      </c>
      <c r="D36" s="58">
        <f>+'3200-ALL'!D30</f>
        <v>0</v>
      </c>
      <c r="E36" s="58">
        <f>+'3200-ALL'!E30</f>
        <v>0</v>
      </c>
      <c r="F36" s="58">
        <f>+'3200-ALL'!F30</f>
        <v>0</v>
      </c>
      <c r="G36" s="58">
        <f>+'3200-ALL'!G30</f>
        <v>0</v>
      </c>
      <c r="H36" s="58">
        <f>+'3200-ALL'!H30</f>
        <v>0</v>
      </c>
      <c r="I36" s="58">
        <f>+'3200-ALL'!I30</f>
        <v>18</v>
      </c>
      <c r="J36" s="58">
        <f>+'3200-ALL'!J30</f>
        <v>0</v>
      </c>
      <c r="K36" s="58">
        <f>+'3200-ALL'!K30</f>
        <v>0</v>
      </c>
      <c r="L36" s="58">
        <f>+'3200-ALL'!L30</f>
        <v>0</v>
      </c>
      <c r="M36" s="58">
        <f>+'3200-ALL'!M30</f>
        <v>0</v>
      </c>
      <c r="N36" s="58">
        <f>+'3200-ALL'!N30</f>
        <v>0</v>
      </c>
      <c r="O36" s="58">
        <f>+'3200-ALL'!O30</f>
        <v>0</v>
      </c>
      <c r="P36" s="58">
        <f>+'3200-ALL'!P30</f>
        <v>0</v>
      </c>
      <c r="Q36" s="58">
        <f>+'3200-ALL'!Q30</f>
        <v>0</v>
      </c>
      <c r="R36" s="58">
        <f>+'3200-ALL'!R30</f>
        <v>0</v>
      </c>
      <c r="S36" s="58">
        <f>+'3200-ALL'!S30</f>
        <v>0</v>
      </c>
      <c r="T36" s="58">
        <f>+'3200-ALL'!T30</f>
        <v>0</v>
      </c>
      <c r="U36" s="58">
        <f>+'3200-ALL'!U30</f>
        <v>0</v>
      </c>
      <c r="V36" s="58">
        <f>+'3200-ALL'!V30</f>
        <v>0</v>
      </c>
      <c r="W36" s="58">
        <f>+'3200-ALL'!W30</f>
        <v>0</v>
      </c>
      <c r="X36" s="58">
        <f t="shared" si="5"/>
        <v>18</v>
      </c>
    </row>
    <row r="37" spans="1:24" ht="14.25" customHeight="1">
      <c r="A37" s="58" t="s">
        <v>842</v>
      </c>
      <c r="B37" s="58">
        <f>+'4X800r'!B27</f>
        <v>0</v>
      </c>
      <c r="C37" s="58">
        <f>+'4X800r'!C27</f>
        <v>0</v>
      </c>
      <c r="D37" s="58">
        <f>+'4X800r'!D27</f>
        <v>0</v>
      </c>
      <c r="E37" s="58">
        <f>+'4X800r'!E27</f>
        <v>0</v>
      </c>
      <c r="F37" s="58">
        <f>+'4X800r'!F27</f>
        <v>6</v>
      </c>
      <c r="G37" s="58">
        <f>+'4X800r'!G27</f>
        <v>8</v>
      </c>
      <c r="H37" s="58">
        <f>+'4X800r'!H27</f>
        <v>0</v>
      </c>
      <c r="I37" s="58">
        <f>+'4X800r'!I27</f>
        <v>10</v>
      </c>
      <c r="J37" s="58">
        <f>+'4X800r'!J27</f>
        <v>0</v>
      </c>
      <c r="K37" s="58">
        <f>+'4X800r'!K27</f>
        <v>0</v>
      </c>
      <c r="L37" s="58">
        <f>+'4X800r'!L27</f>
        <v>0</v>
      </c>
      <c r="M37" s="58">
        <f>+'4X800r'!M27</f>
        <v>0</v>
      </c>
      <c r="N37" s="58">
        <f>+'4X800r'!N27</f>
        <v>0</v>
      </c>
      <c r="O37" s="58">
        <f>+'4X800r'!O27</f>
        <v>0</v>
      </c>
      <c r="P37" s="58">
        <f>+'4X800r'!P27</f>
        <v>0</v>
      </c>
      <c r="Q37" s="58">
        <f>+'4X800r'!Q27</f>
        <v>0</v>
      </c>
      <c r="R37" s="58">
        <f>+'4X800r'!R27</f>
        <v>0</v>
      </c>
      <c r="S37" s="58">
        <f>+'4X800r'!S27</f>
        <v>0</v>
      </c>
      <c r="T37" s="58">
        <f>+'4X800r'!T27</f>
        <v>0</v>
      </c>
      <c r="U37" s="58">
        <f>+'4X800r'!U27</f>
        <v>0</v>
      </c>
      <c r="V37" s="58">
        <f>+'4X800r'!V27</f>
        <v>0</v>
      </c>
      <c r="W37" s="58">
        <f>+'4X800r'!W27</f>
        <v>0</v>
      </c>
      <c r="X37" s="58">
        <f t="shared" si="5"/>
        <v>24</v>
      </c>
    </row>
    <row r="38" spans="1:24" ht="14.25" customHeight="1">
      <c r="A38" s="58" t="s">
        <v>843</v>
      </c>
      <c r="B38" s="58">
        <f>+'4x100 - ALL'!B46</f>
        <v>5</v>
      </c>
      <c r="C38" s="58">
        <f>+'4x100 - ALL'!C46</f>
        <v>0</v>
      </c>
      <c r="D38" s="58">
        <f>+'4x100 - ALL'!D46</f>
        <v>0</v>
      </c>
      <c r="E38" s="58">
        <f>+'4x100 - ALL'!E46</f>
        <v>0</v>
      </c>
      <c r="F38" s="58">
        <f>+'4x100 - ALL'!F46</f>
        <v>6</v>
      </c>
      <c r="G38" s="58">
        <f>+'4x100 - ALL'!G46</f>
        <v>10</v>
      </c>
      <c r="H38" s="58">
        <f>+'4x100 - ALL'!H46</f>
        <v>0</v>
      </c>
      <c r="I38" s="58">
        <f>+'4x100 - ALL'!I46</f>
        <v>8</v>
      </c>
      <c r="J38" s="58">
        <f>+'4x100 - ALL'!J46</f>
        <v>0</v>
      </c>
      <c r="K38" s="58">
        <f>+'4x100 - ALL'!K46</f>
        <v>0</v>
      </c>
      <c r="L38" s="58">
        <f>+'4x100 - ALL'!L46</f>
        <v>0</v>
      </c>
      <c r="M38" s="58">
        <f>+'4x100 - ALL'!M46</f>
        <v>0</v>
      </c>
      <c r="N38" s="58">
        <f>+'4x100 - ALL'!N46</f>
        <v>0</v>
      </c>
      <c r="O38" s="58">
        <f>+'4x100 - ALL'!O46</f>
        <v>3</v>
      </c>
      <c r="P38" s="58">
        <f>+'4x100 - ALL'!P46</f>
        <v>0</v>
      </c>
      <c r="Q38" s="58">
        <f>+'4x100 - ALL'!Q46</f>
        <v>0</v>
      </c>
      <c r="R38" s="58">
        <f>+'4x100 - ALL'!R46</f>
        <v>0</v>
      </c>
      <c r="S38" s="58">
        <f>+'4x100 - ALL'!S46</f>
        <v>0</v>
      </c>
      <c r="T38" s="58">
        <f>+'4x100 - ALL'!T46</f>
        <v>0</v>
      </c>
      <c r="U38" s="58">
        <f>+'4x100 - ALL'!U46</f>
        <v>2</v>
      </c>
      <c r="V38" s="58">
        <f>+'4x100 - ALL'!V46</f>
        <v>0</v>
      </c>
      <c r="W38" s="58">
        <f>+'4x100 - ALL'!W46</f>
        <v>4</v>
      </c>
      <c r="X38" s="58">
        <f t="shared" si="5"/>
        <v>38</v>
      </c>
    </row>
    <row r="39" spans="1:24" ht="14.25" customHeight="1">
      <c r="A39" s="58" t="s">
        <v>844</v>
      </c>
      <c r="B39" s="58">
        <f>+'4x400 - ALL'!B28</f>
        <v>8</v>
      </c>
      <c r="C39" s="58">
        <f>+'4x400 - ALL'!C28</f>
        <v>0</v>
      </c>
      <c r="D39" s="58">
        <f>+'4x400 - ALL'!D28</f>
        <v>0</v>
      </c>
      <c r="E39" s="58">
        <f>+'4x400 - ALL'!E28</f>
        <v>0</v>
      </c>
      <c r="F39" s="58">
        <f>+'4x400 - ALL'!F28</f>
        <v>4</v>
      </c>
      <c r="G39" s="58">
        <f>+'4x400 - ALL'!G28</f>
        <v>6</v>
      </c>
      <c r="H39" s="58">
        <f>+'4x400 - ALL'!H28</f>
        <v>0</v>
      </c>
      <c r="I39" s="58">
        <f>+'4x400 - ALL'!I28</f>
        <v>10</v>
      </c>
      <c r="J39" s="58">
        <f>+'4x400 - ALL'!J28</f>
        <v>0</v>
      </c>
      <c r="K39" s="58">
        <f>+'4x400 - ALL'!K28</f>
        <v>0</v>
      </c>
      <c r="L39" s="58">
        <f>+'4x400 - ALL'!L28</f>
        <v>0</v>
      </c>
      <c r="M39" s="58">
        <f>+'4x400 - ALL'!M28</f>
        <v>0</v>
      </c>
      <c r="N39" s="58">
        <f>+'4x400 - ALL'!N28</f>
        <v>0</v>
      </c>
      <c r="O39" s="58">
        <f>+'4x400 - ALL'!O28</f>
        <v>0</v>
      </c>
      <c r="P39" s="58">
        <f>+'4x400 - ALL'!P28</f>
        <v>0</v>
      </c>
      <c r="Q39" s="58">
        <f>+'4x400 - ALL'!Q28</f>
        <v>0</v>
      </c>
      <c r="R39" s="58">
        <f>+'4x400 - ALL'!R28</f>
        <v>0</v>
      </c>
      <c r="S39" s="58">
        <f>+'4x400 - ALL'!S28</f>
        <v>0</v>
      </c>
      <c r="T39" s="58">
        <f>+'4x400 - ALL'!T28</f>
        <v>0</v>
      </c>
      <c r="U39" s="58">
        <f>+'4x400 - ALL'!U28</f>
        <v>0</v>
      </c>
      <c r="V39" s="58">
        <f>+'4x400 - ALL'!V28</f>
        <v>0</v>
      </c>
      <c r="W39" s="58">
        <f>+'4x400 - ALL'!W28</f>
        <v>5</v>
      </c>
      <c r="X39" s="58">
        <f t="shared" si="5"/>
        <v>33</v>
      </c>
    </row>
    <row r="40" spans="1:24" ht="14.25" customHeight="1">
      <c r="A40" s="58" t="s">
        <v>845</v>
      </c>
      <c r="B40" s="58">
        <f>+'TRIPLE JUMP'!B30</f>
        <v>3</v>
      </c>
      <c r="C40" s="58">
        <f>+'TRIPLE JUMP'!C30</f>
        <v>0</v>
      </c>
      <c r="D40" s="58">
        <f>+'TRIPLE JUMP'!D30</f>
        <v>0</v>
      </c>
      <c r="E40" s="58">
        <f>+'TRIPLE JUMP'!E30</f>
        <v>0</v>
      </c>
      <c r="F40" s="58">
        <f>+'TRIPLE JUMP'!F30</f>
        <v>0</v>
      </c>
      <c r="G40" s="58">
        <f>+'TRIPLE JUMP'!G30</f>
        <v>11</v>
      </c>
      <c r="H40" s="58">
        <f>+'TRIPLE JUMP'!H30</f>
        <v>0</v>
      </c>
      <c r="I40" s="58">
        <f>+'TRIPLE JUMP'!I30</f>
        <v>8</v>
      </c>
      <c r="J40" s="58">
        <f>+'TRIPLE JUMP'!J30</f>
        <v>0</v>
      </c>
      <c r="K40" s="58">
        <f>+'TRIPLE JUMP'!K30</f>
        <v>0</v>
      </c>
      <c r="L40" s="58">
        <f>+'TRIPLE JUMP'!L30</f>
        <v>0</v>
      </c>
      <c r="M40" s="58">
        <f>+'TRIPLE JUMP'!M30</f>
        <v>0</v>
      </c>
      <c r="N40" s="58">
        <f>+'TRIPLE JUMP'!N30</f>
        <v>0</v>
      </c>
      <c r="O40" s="58">
        <f>+'TRIPLE JUMP'!O30</f>
        <v>0</v>
      </c>
      <c r="P40" s="58">
        <f>+'TRIPLE JUMP'!P30</f>
        <v>0</v>
      </c>
      <c r="Q40" s="58">
        <f>+'TRIPLE JUMP'!Q30</f>
        <v>0</v>
      </c>
      <c r="R40" s="58">
        <f>+'TRIPLE JUMP'!R30</f>
        <v>0</v>
      </c>
      <c r="S40" s="58">
        <f>+'TRIPLE JUMP'!S30</f>
        <v>0</v>
      </c>
      <c r="T40" s="58">
        <f>+'TRIPLE JUMP'!T30</f>
        <v>0</v>
      </c>
      <c r="U40" s="58">
        <f>+'TRIPLE JUMP'!U30</f>
        <v>0</v>
      </c>
      <c r="V40" s="58">
        <f>+'TRIPLE JUMP'!V30</f>
        <v>0</v>
      </c>
      <c r="W40" s="58">
        <f>+'TRIPLE JUMP'!W30</f>
        <v>17</v>
      </c>
      <c r="X40" s="58">
        <f t="shared" si="5"/>
        <v>39</v>
      </c>
    </row>
    <row r="41" spans="1:24" ht="14.25" customHeight="1">
      <c r="A41" s="58" t="s">
        <v>846</v>
      </c>
      <c r="B41" s="58">
        <f>+'SHOT PUT'!B82</f>
        <v>5</v>
      </c>
      <c r="C41" s="58">
        <f>+'SHOT PUT'!C82</f>
        <v>0</v>
      </c>
      <c r="D41" s="58">
        <f>+'SHOT PUT'!D82</f>
        <v>0</v>
      </c>
      <c r="E41" s="58">
        <f>+'SHOT PUT'!E82</f>
        <v>0</v>
      </c>
      <c r="F41" s="58">
        <f>+'SHOT PUT'!F82</f>
        <v>0</v>
      </c>
      <c r="G41" s="58">
        <f>+'SHOT PUT'!G82</f>
        <v>19</v>
      </c>
      <c r="H41" s="58">
        <f>+'SHOT PUT'!H82</f>
        <v>0</v>
      </c>
      <c r="I41" s="58">
        <f>+'SHOT PUT'!I82</f>
        <v>5</v>
      </c>
      <c r="J41" s="58">
        <f>+'SHOT PUT'!J82</f>
        <v>0</v>
      </c>
      <c r="K41" s="58">
        <f>+'SHOT PUT'!K82</f>
        <v>0</v>
      </c>
      <c r="L41" s="58">
        <f>+'SHOT PUT'!L82</f>
        <v>0</v>
      </c>
      <c r="M41" s="58">
        <f>+'SHOT PUT'!M82</f>
        <v>10</v>
      </c>
      <c r="N41" s="58">
        <f>+'SHOT PUT'!N82</f>
        <v>0</v>
      </c>
      <c r="O41" s="58">
        <f>+'SHOT PUT'!O82</f>
        <v>0</v>
      </c>
      <c r="P41" s="58">
        <f>+'SHOT PUT'!P82</f>
        <v>0</v>
      </c>
      <c r="Q41" s="58">
        <f>+'SHOT PUT'!Q82</f>
        <v>0</v>
      </c>
      <c r="R41" s="58">
        <f>+'SHOT PUT'!R82</f>
        <v>0</v>
      </c>
      <c r="S41" s="58">
        <f>+'SHOT PUT'!S82</f>
        <v>0</v>
      </c>
      <c r="T41" s="58">
        <f>+'SHOT PUT'!T82</f>
        <v>0</v>
      </c>
      <c r="U41" s="58">
        <f>+'SHOT PUT'!U82</f>
        <v>0</v>
      </c>
      <c r="V41" s="58">
        <f>+'SHOT PUT'!V82</f>
        <v>0</v>
      </c>
      <c r="W41" s="58">
        <f>+'SHOT PUT'!W82</f>
        <v>0</v>
      </c>
      <c r="X41" s="58">
        <f t="shared" si="5"/>
        <v>39</v>
      </c>
    </row>
    <row r="42" spans="1:24" ht="14.25" customHeight="1">
      <c r="A42" s="58" t="s">
        <v>847</v>
      </c>
      <c r="B42" s="58">
        <f>+DISCUS!B33</f>
        <v>8</v>
      </c>
      <c r="C42" s="58">
        <f>+DISCUS!C33</f>
        <v>0</v>
      </c>
      <c r="D42" s="58">
        <f>+DISCUS!D33</f>
        <v>0</v>
      </c>
      <c r="E42" s="58">
        <f>+DISCUS!E33</f>
        <v>0</v>
      </c>
      <c r="F42" s="58">
        <f>+DISCUS!F33</f>
        <v>9</v>
      </c>
      <c r="G42" s="58">
        <f>+DISCUS!G33</f>
        <v>18</v>
      </c>
      <c r="H42" s="58">
        <f>+DISCUS!H33</f>
        <v>0</v>
      </c>
      <c r="I42" s="58">
        <f>+DISCUS!I33</f>
        <v>4</v>
      </c>
      <c r="J42" s="58">
        <f>+DISCUS!J33</f>
        <v>0</v>
      </c>
      <c r="K42" s="58">
        <f>+DISCUS!K33</f>
        <v>0</v>
      </c>
      <c r="L42" s="58">
        <f>+DISCUS!L33</f>
        <v>0</v>
      </c>
      <c r="M42" s="58">
        <f>+DISCUS!M33</f>
        <v>0</v>
      </c>
      <c r="N42" s="58">
        <f>+DISCUS!N33</f>
        <v>0</v>
      </c>
      <c r="O42" s="58">
        <f>+DISCUS!O33</f>
        <v>0</v>
      </c>
      <c r="P42" s="58">
        <f>+DISCUS!P33</f>
        <v>0</v>
      </c>
      <c r="Q42" s="58">
        <f>+DISCUS!Q33</f>
        <v>0</v>
      </c>
      <c r="R42" s="58">
        <f>+DISCUS!R33</f>
        <v>0</v>
      </c>
      <c r="S42" s="58">
        <f>+DISCUS!S33</f>
        <v>0</v>
      </c>
      <c r="T42" s="58">
        <f>+DISCUS!T33</f>
        <v>0</v>
      </c>
      <c r="U42" s="58">
        <f>+DISCUS!U33</f>
        <v>0</v>
      </c>
      <c r="V42" s="58">
        <f>+DISCUS!V33</f>
        <v>0</v>
      </c>
      <c r="W42" s="58">
        <f>+DISCUS!W33</f>
        <v>0</v>
      </c>
      <c r="X42" s="58">
        <f t="shared" si="5"/>
        <v>39</v>
      </c>
    </row>
    <row r="43" spans="1:24" ht="14.25" customHeight="1">
      <c r="A43" s="58" t="s">
        <v>848</v>
      </c>
      <c r="B43" s="58">
        <f>+'Turbo Jav'!B94</f>
        <v>7</v>
      </c>
      <c r="C43" s="58">
        <f>+'Turbo Jav'!C94</f>
        <v>0</v>
      </c>
      <c r="D43" s="58">
        <f>+'Turbo Jav'!D94</f>
        <v>0</v>
      </c>
      <c r="E43" s="58">
        <f>+'Turbo Jav'!E94</f>
        <v>0</v>
      </c>
      <c r="F43" s="58">
        <f>+'Turbo Jav'!F94</f>
        <v>5</v>
      </c>
      <c r="G43" s="58">
        <f>+'Turbo Jav'!G94</f>
        <v>18</v>
      </c>
      <c r="H43" s="58">
        <f>+'Turbo Jav'!H94</f>
        <v>0</v>
      </c>
      <c r="I43" s="58">
        <f>+'Turbo Jav'!I94</f>
        <v>9</v>
      </c>
      <c r="J43" s="58">
        <f>+'Turbo Jav'!J94</f>
        <v>0</v>
      </c>
      <c r="K43" s="58">
        <f>+'Turbo Jav'!K94</f>
        <v>0</v>
      </c>
      <c r="L43" s="58">
        <f>+'Turbo Jav'!L94</f>
        <v>0</v>
      </c>
      <c r="M43" s="58">
        <f>+'Turbo Jav'!M94</f>
        <v>0</v>
      </c>
      <c r="N43" s="58">
        <f>+'Turbo Jav'!N94</f>
        <v>0</v>
      </c>
      <c r="O43" s="58">
        <f>+'Turbo Jav'!O94</f>
        <v>0</v>
      </c>
      <c r="P43" s="58">
        <f>+'Turbo Jav'!P94</f>
        <v>0</v>
      </c>
      <c r="Q43" s="58">
        <f>+'Turbo Jav'!Q94</f>
        <v>0</v>
      </c>
      <c r="R43" s="58">
        <f>+'Turbo Jav'!R94</f>
        <v>0</v>
      </c>
      <c r="S43" s="58">
        <f>+'Turbo Jav'!S94</f>
        <v>0</v>
      </c>
      <c r="T43" s="58">
        <f>+'Turbo Jav'!T94</f>
        <v>0</v>
      </c>
      <c r="U43" s="58">
        <f>+'Turbo Jav'!U94</f>
        <v>0</v>
      </c>
      <c r="V43" s="58">
        <f>+'Turbo Jav'!V94</f>
        <v>0</v>
      </c>
      <c r="W43" s="58">
        <f>+'Turbo Jav'!W94</f>
        <v>0</v>
      </c>
      <c r="X43" s="58">
        <f t="shared" si="5"/>
        <v>39</v>
      </c>
    </row>
    <row r="44" spans="1:24" ht="14.25" customHeight="1">
      <c r="A44" s="58" t="s">
        <v>849</v>
      </c>
      <c r="B44" s="58">
        <f>+'LONG JUMP'!B143</f>
        <v>5</v>
      </c>
      <c r="C44" s="58">
        <f>+'LONG JUMP'!C143</f>
        <v>0</v>
      </c>
      <c r="D44" s="58">
        <f>+'LONG JUMP'!D143</f>
        <v>0</v>
      </c>
      <c r="E44" s="58">
        <f>+'LONG JUMP'!E143</f>
        <v>0</v>
      </c>
      <c r="F44" s="58">
        <f>+'LONG JUMP'!F143</f>
        <v>0</v>
      </c>
      <c r="G44" s="58">
        <f>+'LONG JUMP'!G143</f>
        <v>18</v>
      </c>
      <c r="H44" s="58">
        <f>+'LONG JUMP'!H143</f>
        <v>0</v>
      </c>
      <c r="I44" s="58">
        <f>+'LONG JUMP'!I143</f>
        <v>11</v>
      </c>
      <c r="J44" s="58">
        <f>+'LONG JUMP'!J143</f>
        <v>0</v>
      </c>
      <c r="K44" s="58">
        <f>+'LONG JUMP'!K143</f>
        <v>0</v>
      </c>
      <c r="L44" s="58">
        <f>+'LONG JUMP'!L143</f>
        <v>0</v>
      </c>
      <c r="M44" s="58">
        <f>+'LONG JUMP'!M143</f>
        <v>5</v>
      </c>
      <c r="N44" s="58">
        <f>+'LONG JUMP'!N143</f>
        <v>0</v>
      </c>
      <c r="O44" s="58">
        <f>+'LONG JUMP'!O143</f>
        <v>0</v>
      </c>
      <c r="P44" s="58">
        <f>+'LONG JUMP'!P143</f>
        <v>0</v>
      </c>
      <c r="Q44" s="58">
        <f>+'LONG JUMP'!Q143</f>
        <v>0</v>
      </c>
      <c r="R44" s="58">
        <f>+'LONG JUMP'!R143</f>
        <v>0</v>
      </c>
      <c r="S44" s="58">
        <f>+'LONG JUMP'!S143</f>
        <v>0</v>
      </c>
      <c r="T44" s="58">
        <f>+'LONG JUMP'!T143</f>
        <v>0</v>
      </c>
      <c r="U44" s="58">
        <f>+'LONG JUMP'!U143</f>
        <v>0</v>
      </c>
      <c r="V44" s="58">
        <f>+'LONG JUMP'!V143</f>
        <v>0</v>
      </c>
      <c r="W44" s="58">
        <f>+'LONG JUMP'!W143</f>
        <v>0</v>
      </c>
      <c r="X44" s="58">
        <f t="shared" si="5"/>
        <v>39</v>
      </c>
    </row>
    <row r="45" spans="1:24" ht="14.25" customHeight="1">
      <c r="A45" s="135" t="s">
        <v>850</v>
      </c>
      <c r="B45" s="139">
        <f>SUM(B30:B44)</f>
        <v>58</v>
      </c>
      <c r="C45" s="139">
        <f t="shared" ref="C45:W45" si="6">SUM(C30:C44)</f>
        <v>0</v>
      </c>
      <c r="D45" s="139">
        <f t="shared" si="6"/>
        <v>0</v>
      </c>
      <c r="E45" s="139">
        <f t="shared" si="6"/>
        <v>0</v>
      </c>
      <c r="F45" s="139">
        <f t="shared" si="6"/>
        <v>40</v>
      </c>
      <c r="G45" s="139">
        <f t="shared" si="6"/>
        <v>166</v>
      </c>
      <c r="H45" s="139">
        <f t="shared" si="6"/>
        <v>0</v>
      </c>
      <c r="I45" s="139">
        <f t="shared" si="6"/>
        <v>189</v>
      </c>
      <c r="J45" s="139">
        <f t="shared" si="6"/>
        <v>0</v>
      </c>
      <c r="K45" s="139">
        <f t="shared" si="6"/>
        <v>0</v>
      </c>
      <c r="L45" s="139">
        <f t="shared" si="6"/>
        <v>0</v>
      </c>
      <c r="M45" s="139">
        <f t="shared" si="6"/>
        <v>28</v>
      </c>
      <c r="N45" s="139">
        <f t="shared" si="6"/>
        <v>0</v>
      </c>
      <c r="O45" s="139">
        <f t="shared" si="6"/>
        <v>3</v>
      </c>
      <c r="P45" s="139">
        <f t="shared" si="6"/>
        <v>0</v>
      </c>
      <c r="Q45" s="139">
        <f t="shared" si="6"/>
        <v>0</v>
      </c>
      <c r="R45" s="139">
        <f t="shared" si="6"/>
        <v>0</v>
      </c>
      <c r="S45" s="139">
        <f t="shared" si="6"/>
        <v>0</v>
      </c>
      <c r="T45" s="139">
        <f t="shared" si="6"/>
        <v>4</v>
      </c>
      <c r="U45" s="139">
        <f t="shared" si="6"/>
        <v>27</v>
      </c>
      <c r="V45" s="139">
        <f t="shared" si="6"/>
        <v>0</v>
      </c>
      <c r="W45" s="139">
        <f t="shared" si="6"/>
        <v>26</v>
      </c>
      <c r="X45" s="139">
        <f>SUM(X30:X44)</f>
        <v>541</v>
      </c>
    </row>
    <row r="46" spans="1:24" ht="14.25" customHeight="1"/>
    <row r="47" spans="1:24" ht="14.25" customHeight="1">
      <c r="A47" s="138" t="s">
        <v>851</v>
      </c>
      <c r="B47" s="170">
        <f>+'100m hurdles'!B30</f>
        <v>22</v>
      </c>
      <c r="C47" s="170">
        <f>+'100m hurdles'!C30</f>
        <v>0</v>
      </c>
      <c r="D47" s="170">
        <f>+'100m hurdles'!D30</f>
        <v>0</v>
      </c>
      <c r="E47" s="170">
        <f>+'100m hurdles'!E30</f>
        <v>0</v>
      </c>
      <c r="F47" s="170">
        <f>+'100m hurdles'!F30</f>
        <v>0</v>
      </c>
      <c r="G47" s="170">
        <f>+'100m hurdles'!G30</f>
        <v>8</v>
      </c>
      <c r="H47" s="170">
        <f>+'100m hurdles'!H30</f>
        <v>0</v>
      </c>
      <c r="I47" s="170">
        <f>+'100m hurdles'!I30</f>
        <v>8</v>
      </c>
      <c r="J47" s="170">
        <f>+'100m hurdles'!J30</f>
        <v>0</v>
      </c>
      <c r="K47" s="170">
        <f>+'100m hurdles'!K30</f>
        <v>0</v>
      </c>
      <c r="L47" s="170">
        <f>+'100m hurdles'!L30</f>
        <v>0</v>
      </c>
      <c r="M47" s="170">
        <f>+'100m hurdles'!M30</f>
        <v>0</v>
      </c>
      <c r="N47" s="170">
        <f>+'100m hurdles'!N30</f>
        <v>0</v>
      </c>
      <c r="O47" s="170">
        <f>+'100m hurdles'!O30</f>
        <v>0</v>
      </c>
      <c r="P47" s="170">
        <f>+'100m hurdles'!P30</f>
        <v>0</v>
      </c>
      <c r="Q47" s="170">
        <f>+'100m hurdles'!Q30</f>
        <v>0</v>
      </c>
      <c r="R47" s="170">
        <f>+'100m hurdles'!R30</f>
        <v>0</v>
      </c>
      <c r="S47" s="170">
        <f>+'100m hurdles'!S30</f>
        <v>0</v>
      </c>
      <c r="T47" s="170">
        <f>+'100m hurdles'!T30</f>
        <v>0</v>
      </c>
      <c r="U47" s="170">
        <f>+'100m hurdles'!U30</f>
        <v>1</v>
      </c>
      <c r="V47" s="170">
        <f>+'100m hurdles'!V30</f>
        <v>0</v>
      </c>
      <c r="W47" s="170">
        <f>+'100m hurdles'!W30</f>
        <v>0</v>
      </c>
      <c r="X47" s="170">
        <f t="shared" ref="X47:X61" si="7">SUM(B47:W47)</f>
        <v>39</v>
      </c>
    </row>
    <row r="48" spans="1:24" ht="14.25" customHeight="1">
      <c r="A48" s="58" t="s">
        <v>852</v>
      </c>
      <c r="B48" s="58">
        <f>+'100- All'!B148</f>
        <v>13</v>
      </c>
      <c r="C48" s="58">
        <f>+'100- All'!C148</f>
        <v>0</v>
      </c>
      <c r="D48" s="58">
        <f>+'100- All'!D148</f>
        <v>0</v>
      </c>
      <c r="E48" s="58">
        <f>+'100- All'!E148</f>
        <v>0</v>
      </c>
      <c r="F48" s="58">
        <f>+'100- All'!F148</f>
        <v>17</v>
      </c>
      <c r="G48" s="58">
        <f>+'100- All'!G148</f>
        <v>9</v>
      </c>
      <c r="H48" s="58">
        <f>+'100- All'!H148</f>
        <v>0</v>
      </c>
      <c r="I48" s="58">
        <f>+'100- All'!I148</f>
        <v>0</v>
      </c>
      <c r="J48" s="58">
        <f>+'100- All'!J148</f>
        <v>0</v>
      </c>
      <c r="K48" s="58">
        <f>+'100- All'!K148</f>
        <v>0</v>
      </c>
      <c r="L48" s="58">
        <f>+'100- All'!L148</f>
        <v>0</v>
      </c>
      <c r="M48" s="58">
        <f>+'100- All'!M148</f>
        <v>0</v>
      </c>
      <c r="N48" s="58">
        <f>+'100- All'!N148</f>
        <v>0</v>
      </c>
      <c r="O48" s="58">
        <f>+'100- All'!O148</f>
        <v>0</v>
      </c>
      <c r="P48" s="58">
        <f>+'100- All'!P148</f>
        <v>0</v>
      </c>
      <c r="Q48" s="58">
        <f>+'100- All'!Q148</f>
        <v>0</v>
      </c>
      <c r="R48" s="58">
        <f>+'100- All'!R148</f>
        <v>0</v>
      </c>
      <c r="S48" s="58">
        <f>+'100- All'!S148</f>
        <v>0</v>
      </c>
      <c r="T48" s="58">
        <f>+'100- All'!T148</f>
        <v>0</v>
      </c>
      <c r="U48" s="58">
        <f>+'100- All'!U148</f>
        <v>0</v>
      </c>
      <c r="V48" s="58">
        <f>+'100- All'!V148</f>
        <v>0</v>
      </c>
      <c r="W48" s="58">
        <f>+'100- All'!W148</f>
        <v>0</v>
      </c>
      <c r="X48" s="58">
        <f t="shared" si="7"/>
        <v>39</v>
      </c>
    </row>
    <row r="49" spans="1:24" ht="14.25" customHeight="1">
      <c r="A49" s="58" t="s">
        <v>853</v>
      </c>
      <c r="B49" s="58">
        <f>+'200 - All'!B122</f>
        <v>16</v>
      </c>
      <c r="C49" s="58">
        <f>+'200 - All'!C122</f>
        <v>0</v>
      </c>
      <c r="D49" s="58">
        <f>+'200 - All'!D122</f>
        <v>0</v>
      </c>
      <c r="E49" s="58">
        <f>+'200 - All'!E122</f>
        <v>0</v>
      </c>
      <c r="F49" s="58">
        <f>+'200 - All'!F122</f>
        <v>9</v>
      </c>
      <c r="G49" s="58">
        <f>+'200 - All'!G122</f>
        <v>10</v>
      </c>
      <c r="H49" s="58">
        <f>+'200 - All'!H122</f>
        <v>0</v>
      </c>
      <c r="I49" s="58">
        <f>+'200 - All'!I122</f>
        <v>0</v>
      </c>
      <c r="J49" s="58">
        <f>+'200 - All'!J122</f>
        <v>0</v>
      </c>
      <c r="K49" s="58">
        <f>+'200 - All'!K122</f>
        <v>0</v>
      </c>
      <c r="L49" s="58">
        <f>+'200 - All'!L122</f>
        <v>0</v>
      </c>
      <c r="M49" s="58">
        <f>+'200 - All'!M122</f>
        <v>1</v>
      </c>
      <c r="N49" s="58">
        <f>+'200 - All'!N122</f>
        <v>0</v>
      </c>
      <c r="O49" s="58">
        <f>+'200 - All'!O122</f>
        <v>0</v>
      </c>
      <c r="P49" s="58">
        <f>+'200 - All'!P122</f>
        <v>0</v>
      </c>
      <c r="Q49" s="58">
        <f>+'200 - All'!Q122</f>
        <v>0</v>
      </c>
      <c r="R49" s="58">
        <f>+'200 - All'!R122</f>
        <v>0</v>
      </c>
      <c r="S49" s="58">
        <f>+'200 - All'!S122</f>
        <v>0</v>
      </c>
      <c r="T49" s="58">
        <f>+'200 - All'!T122</f>
        <v>0</v>
      </c>
      <c r="U49" s="58">
        <f>+'200 - All'!U122</f>
        <v>0</v>
      </c>
      <c r="V49" s="58">
        <f>+'200 - All'!V122</f>
        <v>0</v>
      </c>
      <c r="W49" s="58">
        <f>+'200 - All'!W122</f>
        <v>3</v>
      </c>
      <c r="X49" s="58">
        <f t="shared" si="7"/>
        <v>39</v>
      </c>
    </row>
    <row r="50" spans="1:24" ht="14.25" customHeight="1">
      <c r="A50" s="58" t="s">
        <v>854</v>
      </c>
      <c r="B50" s="58">
        <f>+'400 - All'!B113</f>
        <v>0</v>
      </c>
      <c r="C50" s="58">
        <f>+'400 - All'!C113</f>
        <v>0</v>
      </c>
      <c r="D50" s="58">
        <f>+'400 - All'!D113</f>
        <v>0</v>
      </c>
      <c r="E50" s="58">
        <f>+'400 - All'!E113</f>
        <v>0</v>
      </c>
      <c r="F50" s="58">
        <f>+'400 - All'!F113</f>
        <v>21</v>
      </c>
      <c r="G50" s="58">
        <f>+'400 - All'!G113</f>
        <v>0</v>
      </c>
      <c r="H50" s="58">
        <f>+'400 - All'!H113</f>
        <v>0</v>
      </c>
      <c r="I50" s="58">
        <f>+'400 - All'!I113</f>
        <v>4</v>
      </c>
      <c r="J50" s="58">
        <f>+'400 - All'!J113</f>
        <v>0</v>
      </c>
      <c r="K50" s="58">
        <f>+'400 - All'!K113</f>
        <v>0</v>
      </c>
      <c r="L50" s="58">
        <f>+'400 - All'!L113</f>
        <v>0</v>
      </c>
      <c r="M50" s="58">
        <f>+'400 - All'!M113</f>
        <v>3</v>
      </c>
      <c r="N50" s="58">
        <f>+'400 - All'!N113</f>
        <v>0</v>
      </c>
      <c r="O50" s="58">
        <f>+'400 - All'!O113</f>
        <v>0</v>
      </c>
      <c r="P50" s="58">
        <f>+'400 - All'!P113</f>
        <v>0</v>
      </c>
      <c r="Q50" s="58">
        <f>+'400 - All'!Q113</f>
        <v>0</v>
      </c>
      <c r="R50" s="58">
        <f>+'400 - All'!R113</f>
        <v>0</v>
      </c>
      <c r="S50" s="58">
        <f>+'400 - All'!S113</f>
        <v>0</v>
      </c>
      <c r="T50" s="58">
        <f>+'400 - All'!T113</f>
        <v>0</v>
      </c>
      <c r="U50" s="58">
        <f>+'400 - All'!U113</f>
        <v>0</v>
      </c>
      <c r="V50" s="58">
        <f>+'400 - All'!V113</f>
        <v>0</v>
      </c>
      <c r="W50" s="58">
        <f>+'400 - All'!W113</f>
        <v>11</v>
      </c>
      <c r="X50" s="58">
        <f t="shared" si="7"/>
        <v>39</v>
      </c>
    </row>
    <row r="51" spans="1:24" ht="14.25" customHeight="1">
      <c r="A51" s="58" t="s">
        <v>855</v>
      </c>
      <c r="B51" s="58">
        <f>+'800 - ALL'!B60</f>
        <v>1</v>
      </c>
      <c r="C51" s="58">
        <f>+'800 - ALL'!C60</f>
        <v>0</v>
      </c>
      <c r="D51" s="58">
        <f>+'800 - ALL'!D60</f>
        <v>0</v>
      </c>
      <c r="E51" s="58">
        <f>+'800 - ALL'!E60</f>
        <v>0</v>
      </c>
      <c r="F51" s="58">
        <f>+'800 - ALL'!F60</f>
        <v>15</v>
      </c>
      <c r="G51" s="58">
        <f>+'800 - ALL'!G60</f>
        <v>5</v>
      </c>
      <c r="H51" s="58">
        <f>+'800 - ALL'!H60</f>
        <v>0</v>
      </c>
      <c r="I51" s="58">
        <f>+'800 - ALL'!I60</f>
        <v>4</v>
      </c>
      <c r="J51" s="58">
        <f>+'800 - ALL'!J60</f>
        <v>0</v>
      </c>
      <c r="K51" s="58">
        <f>+'800 - ALL'!K60</f>
        <v>0</v>
      </c>
      <c r="L51" s="58">
        <f>+'800 - ALL'!L60</f>
        <v>0</v>
      </c>
      <c r="M51" s="58">
        <f>+'800 - ALL'!M60</f>
        <v>0</v>
      </c>
      <c r="N51" s="58">
        <f>+'800 - ALL'!N60</f>
        <v>0</v>
      </c>
      <c r="O51" s="58">
        <f>+'800 - ALL'!O60</f>
        <v>0</v>
      </c>
      <c r="P51" s="58">
        <f>+'800 - ALL'!P60</f>
        <v>0</v>
      </c>
      <c r="Q51" s="58">
        <f>+'800 - ALL'!Q60</f>
        <v>0</v>
      </c>
      <c r="R51" s="58">
        <f>+'800 - ALL'!R60</f>
        <v>0</v>
      </c>
      <c r="S51" s="58">
        <f>+'800 - ALL'!S60</f>
        <v>0</v>
      </c>
      <c r="T51" s="58">
        <f>+'800 - ALL'!T60</f>
        <v>0</v>
      </c>
      <c r="U51" s="58">
        <f>+'800 - ALL'!U60</f>
        <v>8</v>
      </c>
      <c r="V51" s="58">
        <f>+'800 - ALL'!V60</f>
        <v>0</v>
      </c>
      <c r="W51" s="58">
        <f>+'800 - ALL'!W60</f>
        <v>6</v>
      </c>
      <c r="X51" s="58">
        <f t="shared" si="7"/>
        <v>39</v>
      </c>
    </row>
    <row r="52" spans="1:24" ht="14.25" customHeight="1">
      <c r="A52" s="58" t="s">
        <v>856</v>
      </c>
      <c r="B52" s="58">
        <f>+'1600mm - ALL'!B55</f>
        <v>1</v>
      </c>
      <c r="C52" s="58">
        <f>+'1600mm - ALL'!C55</f>
        <v>0</v>
      </c>
      <c r="D52" s="58">
        <f>+'1600mm - ALL'!D55</f>
        <v>0</v>
      </c>
      <c r="E52" s="58">
        <f>+'1600mm - ALL'!E55</f>
        <v>0</v>
      </c>
      <c r="F52" s="58">
        <f>+'1600mm - ALL'!F55</f>
        <v>10</v>
      </c>
      <c r="G52" s="58">
        <f>+'1600mm - ALL'!G55</f>
        <v>5</v>
      </c>
      <c r="H52" s="58">
        <f>+'1600mm - ALL'!H55</f>
        <v>0</v>
      </c>
      <c r="I52" s="58">
        <f>+'1600mm - ALL'!I55</f>
        <v>12</v>
      </c>
      <c r="J52" s="58">
        <f>+'1600mm - ALL'!J55</f>
        <v>0</v>
      </c>
      <c r="K52" s="58">
        <f>+'1600mm - ALL'!K55</f>
        <v>0</v>
      </c>
      <c r="L52" s="58">
        <f>+'1600mm - ALL'!L55</f>
        <v>0</v>
      </c>
      <c r="M52" s="58">
        <f>+'1600mm - ALL'!M55</f>
        <v>0</v>
      </c>
      <c r="N52" s="58">
        <f>+'1600mm - ALL'!N55</f>
        <v>0</v>
      </c>
      <c r="O52" s="58">
        <f>+'1600mm - ALL'!O55</f>
        <v>0</v>
      </c>
      <c r="P52" s="58">
        <f>+'1600mm - ALL'!P55</f>
        <v>0</v>
      </c>
      <c r="Q52" s="58">
        <f>+'1600mm - ALL'!Q55</f>
        <v>0</v>
      </c>
      <c r="R52" s="58">
        <f>+'1600mm - ALL'!R55</f>
        <v>0</v>
      </c>
      <c r="S52" s="58">
        <f>+'1600mm - ALL'!S55</f>
        <v>0</v>
      </c>
      <c r="T52" s="58">
        <f>+'1600mm - ALL'!T55</f>
        <v>0</v>
      </c>
      <c r="U52" s="58">
        <f>+'1600mm - ALL'!U55</f>
        <v>11</v>
      </c>
      <c r="V52" s="58">
        <f>+'1600mm - ALL'!V55</f>
        <v>0</v>
      </c>
      <c r="W52" s="58">
        <f>+'1600mm - ALL'!W55</f>
        <v>0</v>
      </c>
      <c r="X52" s="58">
        <f t="shared" si="7"/>
        <v>39</v>
      </c>
    </row>
    <row r="53" spans="1:24" ht="14.25" customHeight="1">
      <c r="A53" s="58" t="s">
        <v>857</v>
      </c>
      <c r="B53" s="58">
        <f>+'3200-ALL'!B31</f>
        <v>0</v>
      </c>
      <c r="C53" s="58">
        <f>+'3200-ALL'!C31</f>
        <v>0</v>
      </c>
      <c r="D53" s="58">
        <f>+'3200-ALL'!D31</f>
        <v>0</v>
      </c>
      <c r="E53" s="58">
        <f>+'3200-ALL'!E31</f>
        <v>0</v>
      </c>
      <c r="F53" s="58">
        <f>+'3200-ALL'!F31</f>
        <v>8</v>
      </c>
      <c r="G53" s="58">
        <f>+'3200-ALL'!G31</f>
        <v>5</v>
      </c>
      <c r="H53" s="58">
        <f>+'3200-ALL'!H31</f>
        <v>0</v>
      </c>
      <c r="I53" s="58">
        <f>+'3200-ALL'!I31</f>
        <v>17</v>
      </c>
      <c r="J53" s="58">
        <f>+'3200-ALL'!J31</f>
        <v>0</v>
      </c>
      <c r="K53" s="58">
        <f>+'3200-ALL'!K31</f>
        <v>0</v>
      </c>
      <c r="L53" s="58">
        <f>+'3200-ALL'!L31</f>
        <v>0</v>
      </c>
      <c r="M53" s="58">
        <f>+'3200-ALL'!M31</f>
        <v>0</v>
      </c>
      <c r="N53" s="58">
        <f>+'3200-ALL'!N31</f>
        <v>0</v>
      </c>
      <c r="O53" s="58">
        <f>+'3200-ALL'!O31</f>
        <v>0</v>
      </c>
      <c r="P53" s="58">
        <f>+'3200-ALL'!P31</f>
        <v>0</v>
      </c>
      <c r="Q53" s="58">
        <f>+'3200-ALL'!Q31</f>
        <v>0</v>
      </c>
      <c r="R53" s="58">
        <f>+'3200-ALL'!R31</f>
        <v>0</v>
      </c>
      <c r="S53" s="58">
        <f>+'3200-ALL'!S31</f>
        <v>0</v>
      </c>
      <c r="T53" s="58">
        <f>+'3200-ALL'!T31</f>
        <v>0</v>
      </c>
      <c r="U53" s="58">
        <f>+'3200-ALL'!U31</f>
        <v>6</v>
      </c>
      <c r="V53" s="58">
        <f>+'3200-ALL'!V31</f>
        <v>0</v>
      </c>
      <c r="W53" s="58">
        <f>+'3200-ALL'!W31</f>
        <v>0</v>
      </c>
      <c r="X53" s="58">
        <f t="shared" si="7"/>
        <v>36</v>
      </c>
    </row>
    <row r="54" spans="1:24" ht="14.25" customHeight="1">
      <c r="A54" s="58" t="s">
        <v>842</v>
      </c>
      <c r="B54" s="58">
        <f>+'4X800r'!B28</f>
        <v>5</v>
      </c>
      <c r="C54" s="58">
        <f>+'4X800r'!C28</f>
        <v>0</v>
      </c>
      <c r="D54" s="58">
        <f>+'4X800r'!D28</f>
        <v>0</v>
      </c>
      <c r="E54" s="58">
        <f>+'4X800r'!E28</f>
        <v>0</v>
      </c>
      <c r="F54" s="58">
        <f>+'4X800r'!F28</f>
        <v>6</v>
      </c>
      <c r="G54" s="58">
        <f>+'4X800r'!G28</f>
        <v>8</v>
      </c>
      <c r="H54" s="58">
        <f>+'4X800r'!H28</f>
        <v>0</v>
      </c>
      <c r="I54" s="58">
        <f>+'4X800r'!I28</f>
        <v>10</v>
      </c>
      <c r="J54" s="58">
        <f>+'4X800r'!J28</f>
        <v>0</v>
      </c>
      <c r="K54" s="58">
        <f>+'4X800r'!K28</f>
        <v>0</v>
      </c>
      <c r="L54" s="58">
        <f>+'4X800r'!L28</f>
        <v>0</v>
      </c>
      <c r="M54" s="58">
        <f>+'4X800r'!M28</f>
        <v>0</v>
      </c>
      <c r="N54" s="58">
        <f>+'4X800r'!N28</f>
        <v>0</v>
      </c>
      <c r="O54" s="58">
        <f>+'4X800r'!O28</f>
        <v>0</v>
      </c>
      <c r="P54" s="58">
        <f>+'4X800r'!P28</f>
        <v>0</v>
      </c>
      <c r="Q54" s="58">
        <f>+'4X800r'!Q28</f>
        <v>0</v>
      </c>
      <c r="R54" s="58">
        <f>+'4X800r'!R28</f>
        <v>0</v>
      </c>
      <c r="S54" s="58">
        <f>+'4X800r'!S28</f>
        <v>0</v>
      </c>
      <c r="T54" s="58">
        <f>+'4X800r'!T28</f>
        <v>0</v>
      </c>
      <c r="U54" s="58">
        <f>+'4X800r'!U28</f>
        <v>0</v>
      </c>
      <c r="V54" s="58">
        <f>+'4X800r'!V28</f>
        <v>0</v>
      </c>
      <c r="W54" s="58">
        <f>+'4X800r'!W28</f>
        <v>0</v>
      </c>
      <c r="X54" s="58">
        <f t="shared" si="7"/>
        <v>29</v>
      </c>
    </row>
    <row r="55" spans="1:24" ht="14.25" customHeight="1">
      <c r="A55" s="58" t="s">
        <v>858</v>
      </c>
      <c r="B55" s="58">
        <f>+'4x100 - ALL'!B47</f>
        <v>8</v>
      </c>
      <c r="C55" s="58">
        <f>+'4x100 - ALL'!C47</f>
        <v>0</v>
      </c>
      <c r="D55" s="58">
        <f>+'4x100 - ALL'!D47</f>
        <v>0</v>
      </c>
      <c r="E55" s="58">
        <f>+'4x100 - ALL'!E47</f>
        <v>0</v>
      </c>
      <c r="F55" s="58">
        <f>+'4x100 - ALL'!F47</f>
        <v>10</v>
      </c>
      <c r="G55" s="58">
        <f>+'4x100 - ALL'!G47</f>
        <v>6</v>
      </c>
      <c r="H55" s="58">
        <f>+'4x100 - ALL'!H47</f>
        <v>0</v>
      </c>
      <c r="I55" s="58">
        <f>+'4x100 - ALL'!I47</f>
        <v>4</v>
      </c>
      <c r="J55" s="58">
        <f>+'4x100 - ALL'!J47</f>
        <v>0</v>
      </c>
      <c r="K55" s="58">
        <f>+'4x100 - ALL'!K47</f>
        <v>0</v>
      </c>
      <c r="L55" s="58">
        <f>+'4x100 - ALL'!L47</f>
        <v>0</v>
      </c>
      <c r="M55" s="58">
        <f>+'4x100 - ALL'!M47</f>
        <v>0</v>
      </c>
      <c r="N55" s="58">
        <f>+'4x100 - ALL'!N47</f>
        <v>0</v>
      </c>
      <c r="O55" s="58">
        <f>+'4x100 - ALL'!O47</f>
        <v>0</v>
      </c>
      <c r="P55" s="58">
        <f>+'4x100 - ALL'!P47</f>
        <v>0</v>
      </c>
      <c r="Q55" s="58">
        <f>+'4x100 - ALL'!Q47</f>
        <v>0</v>
      </c>
      <c r="R55" s="58">
        <f>+'4x100 - ALL'!R47</f>
        <v>0</v>
      </c>
      <c r="S55" s="58">
        <f>+'4x100 - ALL'!S47</f>
        <v>0</v>
      </c>
      <c r="T55" s="58">
        <f>+'4x100 - ALL'!T47</f>
        <v>0</v>
      </c>
      <c r="U55" s="58">
        <f>+'4x100 - ALL'!U47</f>
        <v>0</v>
      </c>
      <c r="V55" s="58">
        <f>+'4x100 - ALL'!V47</f>
        <v>0</v>
      </c>
      <c r="W55" s="58">
        <f>+'4x100 - ALL'!W47</f>
        <v>5</v>
      </c>
      <c r="X55" s="58">
        <f t="shared" si="7"/>
        <v>33</v>
      </c>
    </row>
    <row r="56" spans="1:24" ht="14.25" customHeight="1">
      <c r="A56" s="58" t="s">
        <v>859</v>
      </c>
      <c r="B56" s="58">
        <f>+'4x400 - ALL'!B29</f>
        <v>8</v>
      </c>
      <c r="C56" s="58">
        <f>+'4x400 - ALL'!C29</f>
        <v>0</v>
      </c>
      <c r="D56" s="58">
        <f>+'4x400 - ALL'!D29</f>
        <v>0</v>
      </c>
      <c r="E56" s="58">
        <f>+'4x400 - ALL'!E29</f>
        <v>0</v>
      </c>
      <c r="F56" s="58">
        <f>+'4x400 - ALL'!F29</f>
        <v>6</v>
      </c>
      <c r="G56" s="58">
        <f>+'4x400 - ALL'!G29</f>
        <v>10</v>
      </c>
      <c r="H56" s="58">
        <f>+'4x400 - ALL'!H29</f>
        <v>0</v>
      </c>
      <c r="I56" s="58">
        <f>+'4x400 - ALL'!I29</f>
        <v>5</v>
      </c>
      <c r="J56" s="58">
        <f>+'4x400 - ALL'!J29</f>
        <v>0</v>
      </c>
      <c r="K56" s="58">
        <f>+'4x400 - ALL'!K29</f>
        <v>0</v>
      </c>
      <c r="L56" s="58">
        <f>+'4x400 - ALL'!L29</f>
        <v>0</v>
      </c>
      <c r="M56" s="58">
        <f>+'4x400 - ALL'!M29</f>
        <v>0</v>
      </c>
      <c r="N56" s="58">
        <f>+'4x400 - ALL'!N29</f>
        <v>0</v>
      </c>
      <c r="O56" s="58">
        <f>+'4x400 - ALL'!O29</f>
        <v>0</v>
      </c>
      <c r="P56" s="58">
        <f>+'4x400 - ALL'!P29</f>
        <v>0</v>
      </c>
      <c r="Q56" s="58">
        <f>+'4x400 - ALL'!Q29</f>
        <v>0</v>
      </c>
      <c r="R56" s="58">
        <f>+'4x400 - ALL'!R29</f>
        <v>0</v>
      </c>
      <c r="S56" s="58">
        <f>+'4x400 - ALL'!S29</f>
        <v>0</v>
      </c>
      <c r="T56" s="58">
        <f>+'4x400 - ALL'!T29</f>
        <v>0</v>
      </c>
      <c r="U56" s="58">
        <f>+'4x400 - ALL'!U29</f>
        <v>0</v>
      </c>
      <c r="V56" s="58">
        <f>+'4x400 - ALL'!V29</f>
        <v>0</v>
      </c>
      <c r="W56" s="58">
        <f>+'4x400 - ALL'!W29</f>
        <v>0</v>
      </c>
      <c r="X56" s="58">
        <f t="shared" si="7"/>
        <v>29</v>
      </c>
    </row>
    <row r="57" spans="1:24" ht="14.25" customHeight="1">
      <c r="A57" s="58" t="s">
        <v>860</v>
      </c>
      <c r="B57" s="58">
        <f>+'TRIPLE JUMP'!B31</f>
        <v>10</v>
      </c>
      <c r="C57" s="58">
        <f>+'TRIPLE JUMP'!C31</f>
        <v>0</v>
      </c>
      <c r="D57" s="58">
        <f>+'TRIPLE JUMP'!D31</f>
        <v>0</v>
      </c>
      <c r="E57" s="58">
        <f>+'TRIPLE JUMP'!E31</f>
        <v>0</v>
      </c>
      <c r="F57" s="58">
        <f>+'TRIPLE JUMP'!F31</f>
        <v>18</v>
      </c>
      <c r="G57" s="58">
        <f>+'TRIPLE JUMP'!G31</f>
        <v>2</v>
      </c>
      <c r="H57" s="58">
        <f>+'TRIPLE JUMP'!H31</f>
        <v>0</v>
      </c>
      <c r="I57" s="58">
        <f>+'TRIPLE JUMP'!I31</f>
        <v>3</v>
      </c>
      <c r="J57" s="58">
        <f>+'TRIPLE JUMP'!J31</f>
        <v>0</v>
      </c>
      <c r="K57" s="58">
        <f>+'TRIPLE JUMP'!K31</f>
        <v>0</v>
      </c>
      <c r="L57" s="58">
        <f>+'TRIPLE JUMP'!L31</f>
        <v>0</v>
      </c>
      <c r="M57" s="58">
        <f>+'TRIPLE JUMP'!M31</f>
        <v>6</v>
      </c>
      <c r="N57" s="58">
        <f>+'TRIPLE JUMP'!N31</f>
        <v>0</v>
      </c>
      <c r="O57" s="58">
        <f>+'TRIPLE JUMP'!O31</f>
        <v>0</v>
      </c>
      <c r="P57" s="58">
        <f>+'TRIPLE JUMP'!P31</f>
        <v>0</v>
      </c>
      <c r="Q57" s="58">
        <f>+'TRIPLE JUMP'!Q31</f>
        <v>0</v>
      </c>
      <c r="R57" s="58">
        <f>+'TRIPLE JUMP'!R31</f>
        <v>0</v>
      </c>
      <c r="S57" s="58">
        <f>+'TRIPLE JUMP'!S31</f>
        <v>0</v>
      </c>
      <c r="T57" s="58">
        <f>+'TRIPLE JUMP'!T31</f>
        <v>0</v>
      </c>
      <c r="U57" s="58">
        <f>+'TRIPLE JUMP'!U31</f>
        <v>0</v>
      </c>
      <c r="V57" s="58">
        <f>+'TRIPLE JUMP'!V31</f>
        <v>0</v>
      </c>
      <c r="W57" s="58">
        <f>+'TRIPLE JUMP'!W31</f>
        <v>0</v>
      </c>
      <c r="X57" s="58">
        <f t="shared" si="7"/>
        <v>39</v>
      </c>
    </row>
    <row r="58" spans="1:24" ht="14.25" customHeight="1">
      <c r="A58" s="58" t="s">
        <v>861</v>
      </c>
      <c r="B58" s="58">
        <f>+'SHOT PUT'!B83</f>
        <v>12</v>
      </c>
      <c r="C58" s="58">
        <f>+'SHOT PUT'!C83</f>
        <v>0</v>
      </c>
      <c r="D58" s="58">
        <f>+'SHOT PUT'!D83</f>
        <v>0</v>
      </c>
      <c r="E58" s="58">
        <f>+'SHOT PUT'!E83</f>
        <v>0</v>
      </c>
      <c r="F58" s="58">
        <f>+'SHOT PUT'!F83</f>
        <v>10</v>
      </c>
      <c r="G58" s="58">
        <f>+'SHOT PUT'!G83</f>
        <v>14</v>
      </c>
      <c r="H58" s="58">
        <f>+'SHOT PUT'!H83</f>
        <v>0</v>
      </c>
      <c r="I58" s="58">
        <f>+'SHOT PUT'!I83</f>
        <v>3</v>
      </c>
      <c r="J58" s="58">
        <f>+'SHOT PUT'!J83</f>
        <v>0</v>
      </c>
      <c r="K58" s="58">
        <f>+'SHOT PUT'!K83</f>
        <v>0</v>
      </c>
      <c r="L58" s="58">
        <f>+'SHOT PUT'!L83</f>
        <v>0</v>
      </c>
      <c r="M58" s="58">
        <f>+'SHOT PUT'!M83</f>
        <v>0</v>
      </c>
      <c r="N58" s="58">
        <f>+'SHOT PUT'!N83</f>
        <v>0</v>
      </c>
      <c r="O58" s="58">
        <f>+'SHOT PUT'!O83</f>
        <v>0</v>
      </c>
      <c r="P58" s="58">
        <f>+'SHOT PUT'!P83</f>
        <v>0</v>
      </c>
      <c r="Q58" s="58">
        <f>+'SHOT PUT'!Q83</f>
        <v>0</v>
      </c>
      <c r="R58" s="58">
        <f>+'SHOT PUT'!R83</f>
        <v>0</v>
      </c>
      <c r="S58" s="58">
        <f>+'SHOT PUT'!S83</f>
        <v>0</v>
      </c>
      <c r="T58" s="58">
        <f>+'SHOT PUT'!T83</f>
        <v>0</v>
      </c>
      <c r="U58" s="58">
        <f>+'SHOT PUT'!U83</f>
        <v>0</v>
      </c>
      <c r="V58" s="58">
        <f>+'SHOT PUT'!V83</f>
        <v>0</v>
      </c>
      <c r="W58" s="58">
        <f>+'SHOT PUT'!W83</f>
        <v>0</v>
      </c>
      <c r="X58" s="58">
        <f t="shared" si="7"/>
        <v>39</v>
      </c>
    </row>
    <row r="59" spans="1:24" ht="14.25" customHeight="1">
      <c r="A59" s="58" t="s">
        <v>862</v>
      </c>
      <c r="B59" s="58">
        <f>+DISCUS!B34</f>
        <v>5</v>
      </c>
      <c r="C59" s="58">
        <f>+DISCUS!C34</f>
        <v>0</v>
      </c>
      <c r="D59" s="58">
        <f>+DISCUS!D34</f>
        <v>0</v>
      </c>
      <c r="E59" s="58">
        <f>+DISCUS!E34</f>
        <v>0</v>
      </c>
      <c r="F59" s="58">
        <f>+DISCUS!F34</f>
        <v>9</v>
      </c>
      <c r="G59" s="58">
        <f>+DISCUS!G34</f>
        <v>10</v>
      </c>
      <c r="H59" s="58">
        <f>+DISCUS!H34</f>
        <v>0</v>
      </c>
      <c r="I59" s="58">
        <f>+DISCUS!I34</f>
        <v>2</v>
      </c>
      <c r="J59" s="58">
        <f>+DISCUS!J34</f>
        <v>0</v>
      </c>
      <c r="K59" s="58">
        <f>+DISCUS!K34</f>
        <v>0</v>
      </c>
      <c r="L59" s="58">
        <f>+DISCUS!L34</f>
        <v>0</v>
      </c>
      <c r="M59" s="58">
        <f>+DISCUS!M34</f>
        <v>0</v>
      </c>
      <c r="N59" s="58">
        <f>+DISCUS!N34</f>
        <v>0</v>
      </c>
      <c r="O59" s="58">
        <f>+DISCUS!O34</f>
        <v>0</v>
      </c>
      <c r="P59" s="58">
        <f>+DISCUS!P34</f>
        <v>0</v>
      </c>
      <c r="Q59" s="58">
        <f>+DISCUS!Q34</f>
        <v>0</v>
      </c>
      <c r="R59" s="58">
        <f>+DISCUS!R34</f>
        <v>0</v>
      </c>
      <c r="S59" s="58">
        <f>+DISCUS!S34</f>
        <v>0</v>
      </c>
      <c r="T59" s="58">
        <f>+DISCUS!T34</f>
        <v>0</v>
      </c>
      <c r="U59" s="58">
        <f>+DISCUS!U34</f>
        <v>0</v>
      </c>
      <c r="V59" s="58">
        <f>+DISCUS!V34</f>
        <v>0</v>
      </c>
      <c r="W59" s="58">
        <f>+DISCUS!W34</f>
        <v>13</v>
      </c>
      <c r="X59" s="58">
        <f t="shared" si="7"/>
        <v>39</v>
      </c>
    </row>
    <row r="60" spans="1:24" ht="14.25" customHeight="1">
      <c r="A60" s="58" t="s">
        <v>863</v>
      </c>
      <c r="B60" s="58">
        <f>+'Turbo Jav'!B95</f>
        <v>14</v>
      </c>
      <c r="C60" s="58">
        <f>+'Turbo Jav'!C95</f>
        <v>0</v>
      </c>
      <c r="D60" s="58">
        <f>+'Turbo Jav'!D95</f>
        <v>0</v>
      </c>
      <c r="E60" s="58">
        <f>+'Turbo Jav'!E95</f>
        <v>0</v>
      </c>
      <c r="F60" s="58">
        <f>+'Turbo Jav'!F95</f>
        <v>5</v>
      </c>
      <c r="G60" s="58">
        <f>+'Turbo Jav'!G95</f>
        <v>10</v>
      </c>
      <c r="H60" s="58">
        <f>+'Turbo Jav'!H95</f>
        <v>0</v>
      </c>
      <c r="I60" s="58">
        <f>+'Turbo Jav'!I95</f>
        <v>10</v>
      </c>
      <c r="J60" s="58">
        <f>+'Turbo Jav'!J95</f>
        <v>0</v>
      </c>
      <c r="K60" s="58">
        <f>+'Turbo Jav'!K95</f>
        <v>0</v>
      </c>
      <c r="L60" s="58">
        <f>+'Turbo Jav'!L95</f>
        <v>0</v>
      </c>
      <c r="M60" s="58">
        <f>+'Turbo Jav'!M95</f>
        <v>0</v>
      </c>
      <c r="N60" s="58">
        <f>+'Turbo Jav'!N95</f>
        <v>0</v>
      </c>
      <c r="O60" s="58">
        <f>+'Turbo Jav'!O95</f>
        <v>0</v>
      </c>
      <c r="P60" s="58">
        <f>+'Turbo Jav'!P95</f>
        <v>0</v>
      </c>
      <c r="Q60" s="58">
        <f>+'Turbo Jav'!Q95</f>
        <v>0</v>
      </c>
      <c r="R60" s="58">
        <f>+'Turbo Jav'!R95</f>
        <v>0</v>
      </c>
      <c r="S60" s="58">
        <f>+'Turbo Jav'!S95</f>
        <v>0</v>
      </c>
      <c r="T60" s="58">
        <f>+'Turbo Jav'!T95</f>
        <v>0</v>
      </c>
      <c r="U60" s="58">
        <f>+'Turbo Jav'!U95</f>
        <v>0</v>
      </c>
      <c r="V60" s="58">
        <f>+'Turbo Jav'!V95</f>
        <v>0</v>
      </c>
      <c r="W60" s="58">
        <f>+'Turbo Jav'!W95</f>
        <v>0</v>
      </c>
      <c r="X60" s="58">
        <f t="shared" si="7"/>
        <v>39</v>
      </c>
    </row>
    <row r="61" spans="1:24" ht="14.25" customHeight="1">
      <c r="A61" s="58" t="s">
        <v>864</v>
      </c>
      <c r="B61" s="58">
        <f>+'LONG JUMP'!B144</f>
        <v>0.5</v>
      </c>
      <c r="C61" s="58">
        <f>+'LONG JUMP'!C144</f>
        <v>0</v>
      </c>
      <c r="D61" s="58">
        <f>+'LONG JUMP'!D144</f>
        <v>0</v>
      </c>
      <c r="E61" s="58">
        <f>+'LONG JUMP'!E144</f>
        <v>0</v>
      </c>
      <c r="F61" s="58">
        <f>+'LONG JUMP'!F144</f>
        <v>22</v>
      </c>
      <c r="G61" s="58">
        <f>+'LONG JUMP'!G144</f>
        <v>7.5</v>
      </c>
      <c r="H61" s="58">
        <f>+'LONG JUMP'!H144</f>
        <v>0</v>
      </c>
      <c r="I61" s="58">
        <f>+'LONG JUMP'!I144</f>
        <v>6</v>
      </c>
      <c r="J61" s="58">
        <f>+'LONG JUMP'!J144</f>
        <v>0</v>
      </c>
      <c r="K61" s="58">
        <f>+'LONG JUMP'!K144</f>
        <v>0</v>
      </c>
      <c r="L61" s="58">
        <f>+'LONG JUMP'!L144</f>
        <v>0</v>
      </c>
      <c r="M61" s="58">
        <f>+'LONG JUMP'!M144</f>
        <v>2.5</v>
      </c>
      <c r="N61" s="58">
        <f>+'LONG JUMP'!N144</f>
        <v>0</v>
      </c>
      <c r="O61" s="58">
        <f>+'LONG JUMP'!O144</f>
        <v>0</v>
      </c>
      <c r="P61" s="58">
        <f>+'LONG JUMP'!P144</f>
        <v>0</v>
      </c>
      <c r="Q61" s="58">
        <f>+'LONG JUMP'!Q144</f>
        <v>0</v>
      </c>
      <c r="R61" s="58">
        <f>+'LONG JUMP'!R144</f>
        <v>0</v>
      </c>
      <c r="S61" s="58">
        <f>+'LONG JUMP'!S144</f>
        <v>0</v>
      </c>
      <c r="T61" s="58">
        <f>+'LONG JUMP'!T144</f>
        <v>0</v>
      </c>
      <c r="U61" s="58">
        <f>+'LONG JUMP'!U144</f>
        <v>0</v>
      </c>
      <c r="V61" s="58">
        <f>+'LONG JUMP'!V144</f>
        <v>0</v>
      </c>
      <c r="W61" s="58">
        <f>+'LONG JUMP'!W144</f>
        <v>0.5</v>
      </c>
      <c r="X61" s="58">
        <f t="shared" si="7"/>
        <v>39</v>
      </c>
    </row>
    <row r="62" spans="1:24" ht="14.25" customHeight="1">
      <c r="A62" s="135" t="s">
        <v>865</v>
      </c>
      <c r="B62" s="139">
        <f>SUM(B47:B61)</f>
        <v>115.5</v>
      </c>
      <c r="C62" s="139">
        <f t="shared" ref="C62:W62" si="8">SUM(C47:C61)</f>
        <v>0</v>
      </c>
      <c r="D62" s="139">
        <f t="shared" si="8"/>
        <v>0</v>
      </c>
      <c r="E62" s="139">
        <f t="shared" si="8"/>
        <v>0</v>
      </c>
      <c r="F62" s="139">
        <f t="shared" si="8"/>
        <v>166</v>
      </c>
      <c r="G62" s="139">
        <f t="shared" si="8"/>
        <v>109.5</v>
      </c>
      <c r="H62" s="139">
        <f t="shared" si="8"/>
        <v>0</v>
      </c>
      <c r="I62" s="139">
        <f t="shared" si="8"/>
        <v>88</v>
      </c>
      <c r="J62" s="139">
        <f t="shared" si="8"/>
        <v>0</v>
      </c>
      <c r="K62" s="139">
        <f t="shared" si="8"/>
        <v>0</v>
      </c>
      <c r="L62" s="139">
        <f t="shared" si="8"/>
        <v>0</v>
      </c>
      <c r="M62" s="139">
        <f t="shared" si="8"/>
        <v>12.5</v>
      </c>
      <c r="N62" s="139">
        <f t="shared" si="8"/>
        <v>0</v>
      </c>
      <c r="O62" s="139">
        <f t="shared" si="8"/>
        <v>0</v>
      </c>
      <c r="P62" s="139">
        <f t="shared" si="8"/>
        <v>0</v>
      </c>
      <c r="Q62" s="139">
        <f t="shared" si="8"/>
        <v>0</v>
      </c>
      <c r="R62" s="139">
        <f t="shared" si="8"/>
        <v>0</v>
      </c>
      <c r="S62" s="139">
        <f t="shared" si="8"/>
        <v>0</v>
      </c>
      <c r="T62" s="139">
        <f t="shared" si="8"/>
        <v>0</v>
      </c>
      <c r="U62" s="139">
        <f t="shared" si="8"/>
        <v>26</v>
      </c>
      <c r="V62" s="139">
        <f t="shared" si="8"/>
        <v>0</v>
      </c>
      <c r="W62" s="139">
        <f t="shared" si="8"/>
        <v>38.5</v>
      </c>
      <c r="X62" s="139">
        <f>SUM(X47:X61)</f>
        <v>556</v>
      </c>
    </row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JACKJULIE WHITE</dc:creator>
  <cp:lastModifiedBy>Richard Unger</cp:lastModifiedBy>
  <dcterms:created xsi:type="dcterms:W3CDTF">2022-04-23T20:36:14Z</dcterms:created>
  <dcterms:modified xsi:type="dcterms:W3CDTF">2022-04-27T12:36:16Z</dcterms:modified>
</cp:coreProperties>
</file>